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215"/>
  <workbookPr/>
  <mc:AlternateContent xmlns:mc="http://schemas.openxmlformats.org/markup-compatibility/2006">
    <mc:Choice Requires="x15">
      <x15ac:absPath xmlns:x15ac="http://schemas.microsoft.com/office/spreadsheetml/2010/11/ac" url="/Users/Alam/Desktop/"/>
    </mc:Choice>
  </mc:AlternateContent>
  <bookViews>
    <workbookView xWindow="0" yWindow="0" windowWidth="28800" windowHeight="18000" activeTab="2"/>
  </bookViews>
  <sheets>
    <sheet name="Instructions" sheetId="4" r:id="rId1"/>
    <sheet name="Data" sheetId="3" r:id="rId2"/>
    <sheet name="Site_Profile" sheetId="7" r:id="rId3"/>
  </sheets>
  <externalReferences>
    <externalReference r:id="rId4"/>
    <externalReference r:id="rId5"/>
  </externalReferences>
  <definedNames>
    <definedName name="Actual2">#REF!</definedName>
    <definedName name="Actual3" localSheetId="0">[1]Example4!$B$73</definedName>
    <definedName name="Actual3">[2]Example4!$B$73</definedName>
    <definedName name="Actual4" localSheetId="0">[1]Example4!$B$83</definedName>
    <definedName name="Actual4">[2]Example4!$B$83</definedName>
    <definedName name="Actual5" localSheetId="0">[1]Example4!$B$93</definedName>
    <definedName name="Actual5">[2]Example4!$B$93</definedName>
    <definedName name="Actual6">[2]Catalogue!$R$173</definedName>
    <definedName name="Actual7">[2]Catalogue!$R$182</definedName>
    <definedName name="Actual8">[2]Poster!$X$50</definedName>
    <definedName name="Ex2leftOffset" localSheetId="0">[1]Example2!#REF!</definedName>
    <definedName name="Ex2leftOffset">[2]Example2!#REF!</definedName>
    <definedName name="MaxOK2">#REF!</definedName>
    <definedName name="MaxPoor2">#REF!</definedName>
    <definedName name="MaxVal2">#REF!</definedName>
    <definedName name="MinVal2">#REF!</definedName>
    <definedName name="_xlnm.Print_Area" localSheetId="2">Site_Profile!$B$1:$W$98</definedName>
    <definedName name="Target2">#REF!</definedName>
    <definedName name="Target3" localSheetId="0">[1]Example4!$C$74</definedName>
    <definedName name="Target3">[2]Example4!$C$74</definedName>
    <definedName name="Target4" localSheetId="0">[1]Example4!$C$84</definedName>
    <definedName name="Target4">[2]Example4!$C$84</definedName>
    <definedName name="Target5" localSheetId="0">[1]Example4!$C$94</definedName>
    <definedName name="Target5">[2]Example4!$C$94</definedName>
    <definedName name="Target6">[2]Catalogue!$S$174</definedName>
    <definedName name="Target7">[2]Catalogue!$S$183</definedName>
    <definedName name="Target8">[2]Poster!$Y$51</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M2" i="3" l="1"/>
  <c r="AT14" i="7"/>
  <c r="T35" i="7"/>
  <c r="L35" i="7"/>
  <c r="AI2" i="3"/>
  <c r="AG21" i="7"/>
  <c r="I57" i="7"/>
  <c r="C57" i="7"/>
  <c r="BF2" i="3"/>
  <c r="AG26" i="7"/>
  <c r="I71" i="7"/>
  <c r="C71" i="7"/>
  <c r="BG2" i="3"/>
  <c r="AG27" i="7"/>
  <c r="I72" i="7"/>
  <c r="C72" i="7"/>
  <c r="BH2" i="3"/>
  <c r="AG28" i="7"/>
  <c r="I73" i="7"/>
  <c r="C73" i="7"/>
  <c r="BI2" i="3"/>
  <c r="AG29" i="7"/>
  <c r="I74" i="7"/>
  <c r="C74" i="7"/>
  <c r="BJ2" i="3"/>
  <c r="AG30" i="7"/>
  <c r="I75" i="7"/>
  <c r="C75" i="7"/>
  <c r="BK2" i="3"/>
  <c r="AG31" i="7"/>
  <c r="I76" i="7"/>
  <c r="C76" i="7"/>
  <c r="BL2" i="3"/>
  <c r="AG32" i="7"/>
  <c r="I77" i="7"/>
  <c r="C77" i="7"/>
  <c r="BE2" i="3"/>
  <c r="AG25" i="7"/>
  <c r="I70" i="7"/>
  <c r="C70" i="7"/>
  <c r="CU2" i="3"/>
  <c r="AP34" i="7"/>
  <c r="I85" i="7"/>
  <c r="C85" i="7"/>
  <c r="CV2" i="3"/>
  <c r="AP35" i="7"/>
  <c r="I86" i="7"/>
  <c r="C86" i="7"/>
  <c r="CW2" i="3"/>
  <c r="AP36" i="7"/>
  <c r="I87" i="7"/>
  <c r="C87" i="7"/>
  <c r="CT2" i="3"/>
  <c r="AP33" i="7"/>
  <c r="I84" i="7"/>
  <c r="C84" i="7"/>
  <c r="L54" i="7"/>
  <c r="L27" i="7"/>
  <c r="L3" i="7"/>
  <c r="M86" i="7"/>
  <c r="M85" i="7"/>
  <c r="M84" i="7"/>
  <c r="M83" i="7"/>
  <c r="M82" i="7"/>
  <c r="M81" i="7"/>
  <c r="M80" i="7"/>
  <c r="M79" i="7"/>
  <c r="M78" i="7"/>
  <c r="K1" i="3"/>
  <c r="Z20" i="7"/>
  <c r="K3" i="3"/>
  <c r="K2" i="3"/>
  <c r="AA20" i="7"/>
  <c r="CI1" i="3"/>
  <c r="CI3" i="3"/>
  <c r="CQ1" i="3"/>
  <c r="AS18" i="7"/>
  <c r="M38" i="7"/>
  <c r="CQ3" i="3"/>
  <c r="CQ2" i="3"/>
  <c r="CS1" i="3"/>
  <c r="CS3" i="3"/>
  <c r="CS2" i="3"/>
  <c r="CE1" i="3"/>
  <c r="AO9" i="7"/>
  <c r="M46" i="7"/>
  <c r="CE3" i="3"/>
  <c r="BT1" i="3"/>
  <c r="AK16" i="7"/>
  <c r="M60" i="7"/>
  <c r="BT3" i="3"/>
  <c r="CE2" i="3"/>
  <c r="AP9" i="7"/>
  <c r="T46" i="7"/>
  <c r="L46" i="7"/>
  <c r="BT2" i="3"/>
  <c r="AL16" i="7"/>
  <c r="T60" i="7"/>
  <c r="L60" i="7"/>
  <c r="CI2" i="3"/>
  <c r="AT10" i="7"/>
  <c r="T30" i="7"/>
  <c r="L30" i="7"/>
  <c r="AO32" i="7"/>
  <c r="D82" i="7"/>
  <c r="AT18" i="7"/>
  <c r="T38" i="7"/>
  <c r="L38" i="7"/>
  <c r="AP32" i="7"/>
  <c r="I83" i="7"/>
  <c r="C82" i="7"/>
  <c r="AS10" i="7"/>
  <c r="M30" i="7"/>
  <c r="BU1" i="3"/>
  <c r="AK19" i="7"/>
  <c r="M62" i="7"/>
  <c r="BV1" i="3"/>
  <c r="AK20" i="7"/>
  <c r="M63" i="7"/>
  <c r="BW1" i="3"/>
  <c r="AK21" i="7"/>
  <c r="M64" i="7"/>
  <c r="BX1" i="3"/>
  <c r="AK24" i="7"/>
  <c r="M66" i="7"/>
  <c r="BY1" i="3"/>
  <c r="AO22" i="7"/>
  <c r="M69" i="7"/>
  <c r="BZ1" i="3"/>
  <c r="AO23" i="7"/>
  <c r="M70" i="7"/>
  <c r="CA1" i="3"/>
  <c r="AO24" i="7"/>
  <c r="M71" i="7"/>
  <c r="CB1" i="3"/>
  <c r="AO25" i="7"/>
  <c r="M72" i="7"/>
  <c r="CC1" i="3"/>
  <c r="AO26" i="7"/>
  <c r="M74" i="7"/>
  <c r="CD1" i="3"/>
  <c r="AO27" i="7"/>
  <c r="M75" i="7"/>
  <c r="BU3" i="3"/>
  <c r="BV3" i="3"/>
  <c r="BW3" i="3"/>
  <c r="BX3" i="3"/>
  <c r="BY3" i="3"/>
  <c r="BZ3" i="3"/>
  <c r="CA3" i="3"/>
  <c r="CB3" i="3"/>
  <c r="CC3" i="3"/>
  <c r="CD3" i="3"/>
  <c r="CB2" i="3"/>
  <c r="AP25" i="7"/>
  <c r="T73" i="7"/>
  <c r="L72" i="7"/>
  <c r="BX2" i="3"/>
  <c r="AL24" i="7"/>
  <c r="T66" i="7"/>
  <c r="CA2" i="3"/>
  <c r="AP24" i="7"/>
  <c r="T71" i="7"/>
  <c r="L71" i="7"/>
  <c r="BW2" i="3"/>
  <c r="AL21" i="7"/>
  <c r="T64" i="7"/>
  <c r="L64" i="7"/>
  <c r="CD2" i="3"/>
  <c r="AP27" i="7"/>
  <c r="T75" i="7"/>
  <c r="BZ2" i="3"/>
  <c r="AP23" i="7"/>
  <c r="T70" i="7"/>
  <c r="L70" i="7"/>
  <c r="BV2" i="3"/>
  <c r="AL20" i="7"/>
  <c r="T63" i="7"/>
  <c r="L63" i="7"/>
  <c r="CC2" i="3"/>
  <c r="AP26" i="7"/>
  <c r="T74" i="7"/>
  <c r="L74" i="7"/>
  <c r="BY2" i="3"/>
  <c r="AP22" i="7"/>
  <c r="T69" i="7"/>
  <c r="L69" i="7"/>
  <c r="BU2" i="3"/>
  <c r="AL19" i="7"/>
  <c r="T62" i="7"/>
  <c r="CH1" i="3"/>
  <c r="AS9" i="7"/>
  <c r="M27" i="7"/>
  <c r="CG1" i="3"/>
  <c r="AO11" i="7"/>
  <c r="M48" i="7"/>
  <c r="CF1" i="3"/>
  <c r="AO10" i="7"/>
  <c r="M47" i="7"/>
  <c r="BA1" i="3"/>
  <c r="AS31" i="7"/>
  <c r="G48" i="7"/>
  <c r="BB1" i="3"/>
  <c r="AS32" i="7"/>
  <c r="G49" i="7"/>
  <c r="BC1" i="3"/>
  <c r="AS33" i="7"/>
  <c r="G50" i="7"/>
  <c r="BA3" i="3"/>
  <c r="BB3" i="3"/>
  <c r="BC3" i="3"/>
  <c r="D3" i="3"/>
  <c r="AX1" i="3"/>
  <c r="AS28" i="7"/>
  <c r="D49" i="7"/>
  <c r="AY1" i="3"/>
  <c r="AS29" i="7"/>
  <c r="D50" i="7"/>
  <c r="AZ1" i="3"/>
  <c r="AS30" i="7"/>
  <c r="G46" i="7"/>
  <c r="AX3" i="3"/>
  <c r="AY3" i="3"/>
  <c r="AZ3" i="3"/>
  <c r="CV3" i="3"/>
  <c r="CW3" i="3"/>
  <c r="CX3" i="3"/>
  <c r="CY3" i="3"/>
  <c r="CZ3" i="3"/>
  <c r="DA3" i="3"/>
  <c r="DB3" i="3"/>
  <c r="DB2" i="3"/>
  <c r="DC3" i="3"/>
  <c r="DC2" i="3"/>
  <c r="DD3" i="3"/>
  <c r="DD2" i="3"/>
  <c r="DE3" i="3"/>
  <c r="DE2" i="3"/>
  <c r="DF3" i="3"/>
  <c r="DF2" i="3"/>
  <c r="DG3" i="3"/>
  <c r="DG2" i="3"/>
  <c r="DH3" i="3"/>
  <c r="DH2" i="3"/>
  <c r="DI3" i="3"/>
  <c r="DI2" i="3"/>
  <c r="DJ3" i="3"/>
  <c r="DJ2" i="3"/>
  <c r="DK3" i="3"/>
  <c r="DK2" i="3"/>
  <c r="DL3" i="3"/>
  <c r="DL2" i="3"/>
  <c r="DM3" i="3"/>
  <c r="DM2" i="3"/>
  <c r="DN3" i="3"/>
  <c r="DN2" i="3"/>
  <c r="DO3" i="3"/>
  <c r="DO2" i="3"/>
  <c r="DP3" i="3"/>
  <c r="DP2" i="3"/>
  <c r="DQ3" i="3"/>
  <c r="DQ2" i="3"/>
  <c r="DR3" i="3"/>
  <c r="DR2" i="3"/>
  <c r="DS3" i="3"/>
  <c r="DS2" i="3"/>
  <c r="DT3" i="3"/>
  <c r="DT2" i="3"/>
  <c r="DU3" i="3"/>
  <c r="DU2" i="3"/>
  <c r="DV3" i="3"/>
  <c r="DV2" i="3"/>
  <c r="CV1" i="3"/>
  <c r="AO35" i="7"/>
  <c r="D86" i="7"/>
  <c r="CW1" i="3"/>
  <c r="AO36" i="7"/>
  <c r="D87" i="7"/>
  <c r="CX1" i="3"/>
  <c r="AO37" i="7"/>
  <c r="D88" i="7"/>
  <c r="CY1" i="3"/>
  <c r="AO38" i="7"/>
  <c r="D89" i="7"/>
  <c r="CZ1" i="3"/>
  <c r="AO39" i="7"/>
  <c r="D91" i="7"/>
  <c r="DA1" i="3"/>
  <c r="AO40" i="7"/>
  <c r="D92" i="7"/>
  <c r="DB1" i="3"/>
  <c r="DC1" i="3"/>
  <c r="DD1" i="3"/>
  <c r="DE1" i="3"/>
  <c r="DF1" i="3"/>
  <c r="DG1" i="3"/>
  <c r="DH1" i="3"/>
  <c r="DI1" i="3"/>
  <c r="DJ1" i="3"/>
  <c r="DK1" i="3"/>
  <c r="DL1" i="3"/>
  <c r="DM1" i="3"/>
  <c r="DN1" i="3"/>
  <c r="DO1" i="3"/>
  <c r="DP1" i="3"/>
  <c r="DQ1" i="3"/>
  <c r="DR1" i="3"/>
  <c r="DS1" i="3"/>
  <c r="DT1" i="3"/>
  <c r="DU1" i="3"/>
  <c r="DV1" i="3"/>
  <c r="E1" i="3"/>
  <c r="Z14" i="7"/>
  <c r="T6" i="7"/>
  <c r="E3" i="3"/>
  <c r="AR3" i="3"/>
  <c r="AR2" i="3"/>
  <c r="AV3" i="3"/>
  <c r="AT3" i="3"/>
  <c r="AW3" i="3"/>
  <c r="AU3" i="3"/>
  <c r="AU2" i="3"/>
  <c r="AS3" i="3"/>
  <c r="AK3" i="3"/>
  <c r="AK2" i="3"/>
  <c r="AL3" i="3"/>
  <c r="AL2" i="3"/>
  <c r="AM3" i="3"/>
  <c r="AM2" i="3"/>
  <c r="AJ3" i="3"/>
  <c r="AK1" i="3"/>
  <c r="Z36" i="7"/>
  <c r="D27" i="7"/>
  <c r="AL1" i="3"/>
  <c r="Z37" i="7"/>
  <c r="G27" i="7"/>
  <c r="AM1" i="3"/>
  <c r="Z38" i="7"/>
  <c r="D28" i="7"/>
  <c r="AJ1" i="3"/>
  <c r="Z35" i="7"/>
  <c r="D17" i="7"/>
  <c r="AI3" i="3"/>
  <c r="AH3" i="3"/>
  <c r="AH2" i="3"/>
  <c r="AG3" i="3"/>
  <c r="AF3" i="3"/>
  <c r="AI1" i="3"/>
  <c r="AH1" i="3"/>
  <c r="AF20" i="7"/>
  <c r="D66" i="7"/>
  <c r="AG1" i="3"/>
  <c r="AF19" i="7"/>
  <c r="D65" i="7"/>
  <c r="AF1" i="3"/>
  <c r="AF18" i="7"/>
  <c r="D64" i="7"/>
  <c r="AE1" i="3"/>
  <c r="AF17" i="7"/>
  <c r="D63" i="7"/>
  <c r="CO1" i="3"/>
  <c r="AS16" i="7"/>
  <c r="M39" i="7"/>
  <c r="CN1" i="3"/>
  <c r="AS15" i="7"/>
  <c r="M36" i="7"/>
  <c r="CM1" i="3"/>
  <c r="AS14" i="7"/>
  <c r="M35" i="7"/>
  <c r="CL1" i="3"/>
  <c r="AS13" i="7"/>
  <c r="M34" i="7"/>
  <c r="CK1" i="3"/>
  <c r="AS12" i="7"/>
  <c r="M32" i="7"/>
  <c r="CJ1" i="3"/>
  <c r="AS11" i="7"/>
  <c r="M31" i="7"/>
  <c r="CT1" i="3"/>
  <c r="AO33" i="7"/>
  <c r="D84" i="7"/>
  <c r="CR1" i="3"/>
  <c r="AO31" i="7"/>
  <c r="D80" i="7"/>
  <c r="CP1" i="3"/>
  <c r="AS17" i="7"/>
  <c r="M37" i="7"/>
  <c r="CU1" i="3"/>
  <c r="AO34" i="7"/>
  <c r="D85" i="7"/>
  <c r="BS1" i="3"/>
  <c r="AK15" i="7"/>
  <c r="M59" i="7"/>
  <c r="BR1" i="3"/>
  <c r="AK14" i="7"/>
  <c r="M58" i="7"/>
  <c r="CG3" i="3"/>
  <c r="CG2" i="3"/>
  <c r="CF3" i="3"/>
  <c r="CF2" i="3"/>
  <c r="CO3" i="3"/>
  <c r="CN3" i="3"/>
  <c r="CM3" i="3"/>
  <c r="CL3" i="3"/>
  <c r="CK3" i="3"/>
  <c r="CJ3" i="3"/>
  <c r="CH3" i="3"/>
  <c r="CH2" i="3"/>
  <c r="CT3" i="3"/>
  <c r="CR3" i="3"/>
  <c r="CP3" i="3"/>
  <c r="CU3" i="3"/>
  <c r="X3" i="3"/>
  <c r="Z3" i="3"/>
  <c r="AB3" i="3"/>
  <c r="AD3" i="3"/>
  <c r="W3" i="3"/>
  <c r="W2" i="3"/>
  <c r="Y3" i="3"/>
  <c r="Y2" i="3"/>
  <c r="AA3" i="3"/>
  <c r="AC3" i="3"/>
  <c r="V3" i="3"/>
  <c r="U3" i="3"/>
  <c r="N3" i="3"/>
  <c r="M3" i="3"/>
  <c r="M1" i="3"/>
  <c r="Z24" i="7"/>
  <c r="M11" i="7"/>
  <c r="C3" i="3"/>
  <c r="R3" i="3"/>
  <c r="R2" i="3"/>
  <c r="S3" i="3"/>
  <c r="T3" i="3"/>
  <c r="AE3" i="3"/>
  <c r="AN3" i="3"/>
  <c r="AN2" i="3"/>
  <c r="AO3" i="3"/>
  <c r="AO2" i="3"/>
  <c r="AP3" i="3"/>
  <c r="AP2" i="3"/>
  <c r="AQ3" i="3"/>
  <c r="AQ2" i="3"/>
  <c r="BD3" i="3"/>
  <c r="BE3" i="3"/>
  <c r="BF3" i="3"/>
  <c r="BG3" i="3"/>
  <c r="BH3" i="3"/>
  <c r="BI3" i="3"/>
  <c r="BJ3" i="3"/>
  <c r="BK3" i="3"/>
  <c r="BL3" i="3"/>
  <c r="BM3" i="3"/>
  <c r="BN3" i="3"/>
  <c r="BN2" i="3"/>
  <c r="BO3" i="3"/>
  <c r="BP3" i="3"/>
  <c r="BQ3" i="3"/>
  <c r="BR3" i="3"/>
  <c r="BS3" i="3"/>
  <c r="P3" i="3"/>
  <c r="Q3" i="3"/>
  <c r="B3" i="3"/>
  <c r="F3" i="3"/>
  <c r="G3" i="3"/>
  <c r="H3" i="3"/>
  <c r="I3" i="3"/>
  <c r="J3" i="3"/>
  <c r="L3" i="3"/>
  <c r="L2" i="3"/>
  <c r="O3" i="3"/>
  <c r="A3" i="3"/>
  <c r="A2" i="3"/>
  <c r="AA10" i="7"/>
  <c r="AO1" i="3"/>
  <c r="Z40" i="7"/>
  <c r="D29" i="7"/>
  <c r="AP1" i="3"/>
  <c r="Z41" i="7"/>
  <c r="G29" i="7"/>
  <c r="AQ1" i="3"/>
  <c r="Z42" i="7"/>
  <c r="D30" i="7"/>
  <c r="R1" i="3"/>
  <c r="Z29" i="7"/>
  <c r="M15" i="7"/>
  <c r="S1" i="3"/>
  <c r="Z30" i="7"/>
  <c r="M17" i="7"/>
  <c r="T1" i="3"/>
  <c r="Z31" i="7"/>
  <c r="M21" i="7"/>
  <c r="U1" i="3"/>
  <c r="Z32" i="7"/>
  <c r="M19" i="7"/>
  <c r="V1" i="3"/>
  <c r="AF9" i="7"/>
  <c r="D53" i="7"/>
  <c r="W1" i="3"/>
  <c r="AF10" i="7"/>
  <c r="D54" i="7"/>
  <c r="X1" i="3"/>
  <c r="AF11" i="7"/>
  <c r="D55" i="7"/>
  <c r="Y1" i="3"/>
  <c r="Z1" i="3"/>
  <c r="AF12" i="7"/>
  <c r="D56" i="7"/>
  <c r="AA1" i="3"/>
  <c r="AF13" i="7"/>
  <c r="D59" i="7"/>
  <c r="AB1" i="3"/>
  <c r="AF14" i="7"/>
  <c r="D60" i="7"/>
  <c r="AC1" i="3"/>
  <c r="AF15" i="7"/>
  <c r="D61" i="7"/>
  <c r="AD1" i="3"/>
  <c r="AF16" i="7"/>
  <c r="D62" i="7"/>
  <c r="J1" i="3"/>
  <c r="Z19" i="7"/>
  <c r="L1" i="3"/>
  <c r="N1" i="3"/>
  <c r="Z25" i="7"/>
  <c r="O1" i="3"/>
  <c r="Z26" i="7"/>
  <c r="P1" i="3"/>
  <c r="Z27" i="7"/>
  <c r="C1" i="3"/>
  <c r="Z12" i="7"/>
  <c r="D1" i="3"/>
  <c r="Z13" i="7"/>
  <c r="R6" i="7"/>
  <c r="F1" i="3"/>
  <c r="Z15" i="7"/>
  <c r="D13" i="7"/>
  <c r="G1" i="3"/>
  <c r="Z16" i="7"/>
  <c r="D11" i="7"/>
  <c r="H1" i="3"/>
  <c r="Z17" i="7"/>
  <c r="I1" i="3"/>
  <c r="Z18" i="7"/>
  <c r="D15" i="7"/>
  <c r="Q1" i="3"/>
  <c r="Z28" i="7"/>
  <c r="M13" i="7"/>
  <c r="AN1" i="3"/>
  <c r="Z39" i="7"/>
  <c r="G28" i="7"/>
  <c r="AR1" i="3"/>
  <c r="Z43" i="7"/>
  <c r="G30" i="7"/>
  <c r="AS1" i="3"/>
  <c r="Z44" i="7"/>
  <c r="D19" i="7"/>
  <c r="AT1" i="3"/>
  <c r="Z45" i="7"/>
  <c r="AU1" i="3"/>
  <c r="AV1" i="3"/>
  <c r="AS26" i="7"/>
  <c r="D46" i="7"/>
  <c r="AW1" i="3"/>
  <c r="AS27" i="7"/>
  <c r="D47" i="7"/>
  <c r="BD1" i="3"/>
  <c r="AF36" i="7"/>
  <c r="D21" i="7"/>
  <c r="BE1" i="3"/>
  <c r="AF25" i="7"/>
  <c r="D70" i="7"/>
  <c r="BF1" i="3"/>
  <c r="AF26" i="7"/>
  <c r="D71" i="7"/>
  <c r="BG1" i="3"/>
  <c r="AF27" i="7"/>
  <c r="D72" i="7"/>
  <c r="BH1" i="3"/>
  <c r="AF28" i="7"/>
  <c r="D73" i="7"/>
  <c r="BI1" i="3"/>
  <c r="AF29" i="7"/>
  <c r="D74" i="7"/>
  <c r="BJ1" i="3"/>
  <c r="AF30" i="7"/>
  <c r="D75" i="7"/>
  <c r="BK1" i="3"/>
  <c r="AF31" i="7"/>
  <c r="D76" i="7"/>
  <c r="BL1" i="3"/>
  <c r="AF32" i="7"/>
  <c r="D77" i="7"/>
  <c r="BM1" i="3"/>
  <c r="AF33" i="7"/>
  <c r="BN1" i="3"/>
  <c r="BO1" i="3"/>
  <c r="AK9" i="7"/>
  <c r="M54" i="7"/>
  <c r="BP1" i="3"/>
  <c r="AK10" i="7"/>
  <c r="M55" i="7"/>
  <c r="BQ1" i="3"/>
  <c r="AK11" i="7"/>
  <c r="M56" i="7"/>
  <c r="B1" i="3"/>
  <c r="Z11" i="7"/>
  <c r="A1" i="3"/>
  <c r="Z10" i="7"/>
  <c r="G2" i="3"/>
  <c r="AA16" i="7"/>
  <c r="F11" i="7"/>
  <c r="P2" i="3"/>
  <c r="AA27" i="7"/>
  <c r="BP2" i="3"/>
  <c r="AL10" i="7"/>
  <c r="T55" i="7"/>
  <c r="L55" i="7"/>
  <c r="BD2" i="3"/>
  <c r="AG36" i="7"/>
  <c r="F21" i="7"/>
  <c r="N2" i="3"/>
  <c r="AA25" i="7"/>
  <c r="AA2" i="3"/>
  <c r="AG13" i="7"/>
  <c r="I59" i="7"/>
  <c r="AB2" i="3"/>
  <c r="AG14" i="7"/>
  <c r="I60" i="7"/>
  <c r="CP2" i="3"/>
  <c r="AT17" i="7"/>
  <c r="T37" i="7"/>
  <c r="L37" i="7"/>
  <c r="CJ2" i="3"/>
  <c r="AT11" i="7"/>
  <c r="T31" i="7"/>
  <c r="L31" i="7"/>
  <c r="CN2" i="3"/>
  <c r="AT15" i="7"/>
  <c r="T36" i="7"/>
  <c r="L36" i="7"/>
  <c r="AT2" i="3"/>
  <c r="AA45" i="7"/>
  <c r="CX2" i="3"/>
  <c r="AP37" i="7"/>
  <c r="I88" i="7"/>
  <c r="AY2" i="3"/>
  <c r="AT29" i="7"/>
  <c r="F50" i="7"/>
  <c r="BA2" i="3"/>
  <c r="AT31" i="7"/>
  <c r="J48" i="7"/>
  <c r="J2" i="3"/>
  <c r="AA19" i="7"/>
  <c r="F2" i="3"/>
  <c r="AA15" i="7"/>
  <c r="F13" i="7"/>
  <c r="BS2" i="3"/>
  <c r="AL15" i="7"/>
  <c r="T59" i="7"/>
  <c r="L59" i="7"/>
  <c r="BO2" i="3"/>
  <c r="AL9" i="7"/>
  <c r="AE2" i="3"/>
  <c r="AG17" i="7"/>
  <c r="I63" i="7"/>
  <c r="C2" i="3"/>
  <c r="AA12" i="7"/>
  <c r="U2" i="3"/>
  <c r="AA32" i="7"/>
  <c r="S19" i="7"/>
  <c r="Z2" i="3"/>
  <c r="AG12" i="7"/>
  <c r="I56" i="7"/>
  <c r="CR2" i="3"/>
  <c r="AP31" i="7"/>
  <c r="I81" i="7"/>
  <c r="C80" i="7"/>
  <c r="CK2" i="3"/>
  <c r="AT12" i="7"/>
  <c r="T32" i="7"/>
  <c r="L32" i="7"/>
  <c r="CO2" i="3"/>
  <c r="AT16" i="7"/>
  <c r="M40" i="7"/>
  <c r="AF2" i="3"/>
  <c r="AG18" i="7"/>
  <c r="I64" i="7"/>
  <c r="AJ2" i="3"/>
  <c r="AA35" i="7"/>
  <c r="F17" i="7"/>
  <c r="AS2" i="3"/>
  <c r="AA44" i="7"/>
  <c r="F19" i="7"/>
  <c r="AV2" i="3"/>
  <c r="AT26" i="7"/>
  <c r="F46" i="7"/>
  <c r="DA2" i="3"/>
  <c r="AP40" i="7"/>
  <c r="I92" i="7"/>
  <c r="AX2" i="3"/>
  <c r="AT28" i="7"/>
  <c r="F49" i="7"/>
  <c r="D2" i="3"/>
  <c r="AA13" i="7"/>
  <c r="S6" i="7"/>
  <c r="I2" i="3"/>
  <c r="AA18" i="7"/>
  <c r="F15" i="7"/>
  <c r="B2" i="3"/>
  <c r="AA11" i="7"/>
  <c r="BR2" i="3"/>
  <c r="AL14" i="7"/>
  <c r="T58" i="7"/>
  <c r="T2" i="3"/>
  <c r="AA31" i="7"/>
  <c r="S21" i="7"/>
  <c r="L21" i="7"/>
  <c r="V2" i="3"/>
  <c r="AG9" i="7"/>
  <c r="I53" i="7"/>
  <c r="X2" i="3"/>
  <c r="AG11" i="7"/>
  <c r="I55" i="7"/>
  <c r="CL2" i="3"/>
  <c r="AT13" i="7"/>
  <c r="T34" i="7"/>
  <c r="L34" i="7"/>
  <c r="AG2" i="3"/>
  <c r="AG19" i="7"/>
  <c r="I65" i="7"/>
  <c r="CZ2" i="3"/>
  <c r="AP39" i="7"/>
  <c r="I91" i="7"/>
  <c r="BC2" i="3"/>
  <c r="AT33" i="7"/>
  <c r="J50" i="7"/>
  <c r="O2" i="3"/>
  <c r="AA26" i="7"/>
  <c r="H2" i="3"/>
  <c r="AA17" i="7"/>
  <c r="F14" i="7"/>
  <c r="Q2" i="3"/>
  <c r="AA28" i="7"/>
  <c r="S13" i="7"/>
  <c r="L13" i="7"/>
  <c r="BQ2" i="3"/>
  <c r="AL11" i="7"/>
  <c r="T56" i="7"/>
  <c r="BM2" i="3"/>
  <c r="AG33" i="7"/>
  <c r="S2" i="3"/>
  <c r="AA30" i="7"/>
  <c r="S17" i="7"/>
  <c r="M2" i="3"/>
  <c r="AA24" i="7"/>
  <c r="S11" i="7"/>
  <c r="L11" i="7"/>
  <c r="AC2" i="3"/>
  <c r="AG15" i="7"/>
  <c r="I61" i="7"/>
  <c r="AD2" i="3"/>
  <c r="AG16" i="7"/>
  <c r="I62" i="7"/>
  <c r="AW2" i="3"/>
  <c r="AT27" i="7"/>
  <c r="F48" i="7"/>
  <c r="E2" i="3"/>
  <c r="AA14" i="7"/>
  <c r="U6" i="7"/>
  <c r="CY2" i="3"/>
  <c r="AP38" i="7"/>
  <c r="I90" i="7"/>
  <c r="C89" i="7"/>
  <c r="AZ2" i="3"/>
  <c r="AT30" i="7"/>
  <c r="J47" i="7"/>
  <c r="BB2" i="3"/>
  <c r="AT32" i="7"/>
  <c r="J49" i="7"/>
  <c r="T4" i="7"/>
  <c r="Z21" i="7"/>
  <c r="AF21" i="7"/>
  <c r="D57" i="7"/>
  <c r="AT9" i="7"/>
  <c r="T27" i="7"/>
  <c r="AA40" i="7"/>
  <c r="E29" i="7"/>
  <c r="AC53" i="7"/>
  <c r="AD51" i="7"/>
  <c r="AA37" i="7"/>
  <c r="J27" i="7"/>
  <c r="U4" i="7"/>
  <c r="AA21" i="7"/>
  <c r="AD52" i="7"/>
  <c r="AA39" i="7"/>
  <c r="J28" i="7"/>
  <c r="AA36" i="7"/>
  <c r="E27" i="7"/>
  <c r="AC51" i="7"/>
  <c r="AA42" i="7"/>
  <c r="E30" i="7"/>
  <c r="AC54" i="7"/>
  <c r="AD53" i="7"/>
  <c r="AA41" i="7"/>
  <c r="J29" i="7"/>
  <c r="AG10" i="7"/>
  <c r="I54" i="7"/>
  <c r="AA38" i="7"/>
  <c r="E28" i="7"/>
  <c r="AC52" i="7"/>
  <c r="AD54" i="7"/>
  <c r="AA43" i="7"/>
  <c r="J30" i="7"/>
  <c r="AG20" i="7"/>
  <c r="I66" i="7"/>
  <c r="AA29" i="7"/>
  <c r="S15" i="7"/>
  <c r="AP11" i="7"/>
  <c r="T48" i="7"/>
  <c r="AP10" i="7"/>
  <c r="T47" i="7"/>
  <c r="L47" i="7"/>
  <c r="AE52" i="7"/>
  <c r="AE51" i="7"/>
  <c r="AE53" i="7"/>
  <c r="AE54" i="7"/>
  <c r="AD55" i="7"/>
  <c r="AC55" i="7"/>
  <c r="AE55" i="7"/>
  <c r="AB54" i="7"/>
  <c r="L62" i="7"/>
  <c r="AA54" i="7"/>
  <c r="AB52" i="7"/>
  <c r="AA53" i="7"/>
  <c r="AB53" i="7"/>
  <c r="L58" i="7"/>
  <c r="AA52" i="7"/>
  <c r="AA51" i="7"/>
  <c r="AB51" i="7"/>
  <c r="L66" i="7"/>
</calcChain>
</file>

<file path=xl/sharedStrings.xml><?xml version="1.0" encoding="utf-8"?>
<sst xmlns="http://schemas.openxmlformats.org/spreadsheetml/2006/main" count="13541" uniqueCount="1457">
  <si>
    <t>Education</t>
  </si>
  <si>
    <t>Food</t>
  </si>
  <si>
    <t>Total</t>
  </si>
  <si>
    <t>Health</t>
  </si>
  <si>
    <t>Camp Management</t>
  </si>
  <si>
    <t>0-4</t>
  </si>
  <si>
    <t>5-11</t>
  </si>
  <si>
    <t>18-59</t>
  </si>
  <si>
    <t>Demographics</t>
  </si>
  <si>
    <t>Male%</t>
  </si>
  <si>
    <t>Female%</t>
  </si>
  <si>
    <t>General Information</t>
  </si>
  <si>
    <t>Age and Gender Breakdown</t>
  </si>
  <si>
    <t>Priority Needs</t>
  </si>
  <si>
    <t>Shelter</t>
  </si>
  <si>
    <t>NFIs</t>
  </si>
  <si>
    <t>Protection</t>
  </si>
  <si>
    <t>WASH</t>
  </si>
  <si>
    <t>Latitude:</t>
  </si>
  <si>
    <t>Longitude:</t>
  </si>
  <si>
    <t>Males</t>
  </si>
  <si>
    <t>Females</t>
  </si>
  <si>
    <t>Totals</t>
  </si>
  <si>
    <t>enum_name</t>
  </si>
  <si>
    <t>enum_nub</t>
  </si>
  <si>
    <t>site_new</t>
  </si>
  <si>
    <t>Qaymawa (Zelikan)</t>
  </si>
  <si>
    <t>Ninewa</t>
  </si>
  <si>
    <t>IQ1503-0009</t>
  </si>
  <si>
    <t>Qayyarah Airstrip</t>
  </si>
  <si>
    <t>IQ0105-0012</t>
  </si>
  <si>
    <t>Governorate:</t>
  </si>
  <si>
    <t>Type of Site:</t>
  </si>
  <si>
    <t>Area:</t>
  </si>
  <si>
    <t>confirm_publish_name</t>
  </si>
  <si>
    <t>Focal Point Number:</t>
  </si>
  <si>
    <t>Camp Mgmt No. of Male Staff:</t>
  </si>
  <si>
    <t>Camp Mgmt Agency:</t>
  </si>
  <si>
    <t>Camp Mgmt Focal Point:</t>
  </si>
  <si>
    <t>Camp Mgmt Office Available:</t>
  </si>
  <si>
    <t>Camp Mgmt No. of Female Staff:</t>
  </si>
  <si>
    <t>Camp Committees Established:</t>
  </si>
  <si>
    <t>Population Tracking with:</t>
  </si>
  <si>
    <t>Occupied plots:</t>
  </si>
  <si>
    <t xml:space="preserve"> total plots confirm</t>
  </si>
  <si>
    <t>% overcrowded family shelters</t>
  </si>
  <si>
    <t>less 25%</t>
  </si>
  <si>
    <t>ind_ages/total_population_confirm</t>
  </si>
  <si>
    <t>Extension plots planned:</t>
  </si>
  <si>
    <t>Vulnerable Groups</t>
  </si>
  <si>
    <t>borehole</t>
  </si>
  <si>
    <t>trucking</t>
  </si>
  <si>
    <t xml:space="preserve">WASH </t>
  </si>
  <si>
    <t xml:space="preserve">Health </t>
  </si>
  <si>
    <t>Ambulance 24/7:</t>
  </si>
  <si>
    <t>Illnesses in site:</t>
  </si>
  <si>
    <t xml:space="preserve">Food </t>
  </si>
  <si>
    <t>UXOs inside or near camp:</t>
  </si>
  <si>
    <t>Protection Services Available:</t>
  </si>
  <si>
    <t>Tension with Host Community:</t>
  </si>
  <si>
    <t>Access to Market Stalls within Camp:</t>
  </si>
  <si>
    <t xml:space="preserve">Education </t>
  </si>
  <si>
    <t>3W Protection</t>
  </si>
  <si>
    <t>3W GBV</t>
  </si>
  <si>
    <t>3W Child Protection</t>
  </si>
  <si>
    <t>3W Education</t>
  </si>
  <si>
    <t>3W Shelter</t>
  </si>
  <si>
    <t>3W Water</t>
  </si>
  <si>
    <t>3W Sanitation</t>
  </si>
  <si>
    <t>3W Waste Management</t>
  </si>
  <si>
    <t>3W NFIs</t>
  </si>
  <si>
    <t>3W Primary Health Care</t>
  </si>
  <si>
    <t>3W Secondary Health Partners</t>
  </si>
  <si>
    <t>3W Mental health and psycosocial partners</t>
  </si>
  <si>
    <t>3W Nutrition</t>
  </si>
  <si>
    <t>3W Food</t>
  </si>
  <si>
    <t>3W Social Cohesion</t>
  </si>
  <si>
    <t>3W Livelihood</t>
  </si>
  <si>
    <t>3W Communication</t>
  </si>
  <si>
    <t>B.R.H.A</t>
  </si>
  <si>
    <t>3W Information</t>
  </si>
  <si>
    <t>food, medical care, winter items</t>
  </si>
  <si>
    <t>Site Name</t>
  </si>
  <si>
    <t>SHELTER</t>
  </si>
  <si>
    <t>FOOD</t>
  </si>
  <si>
    <t>HEALTH</t>
  </si>
  <si>
    <t>PROTECTION</t>
  </si>
  <si>
    <t>Site Profile:</t>
  </si>
  <si>
    <t>WATER, SANITATION, HYGIENE (WASH)</t>
  </si>
  <si>
    <t>Toilets</t>
  </si>
  <si>
    <t>Waste Management</t>
  </si>
  <si>
    <t>Showers</t>
  </si>
  <si>
    <t>NON-FOOD ITEMS</t>
  </si>
  <si>
    <t>more 75%</t>
  </si>
  <si>
    <t>btw 25% &amp; 50%</t>
  </si>
  <si>
    <t>btw 50% &amp; 75%</t>
  </si>
  <si>
    <t>specify other basic needs:</t>
  </si>
  <si>
    <t>Vulnerable Persons</t>
  </si>
  <si>
    <t>Priority needs:</t>
  </si>
  <si>
    <t>GENERAL INFORMATION</t>
  </si>
  <si>
    <t>AGE &amp; GENDER BREAKDOWN</t>
  </si>
  <si>
    <t>CAMP MANAGEMENT</t>
  </si>
  <si>
    <t>VULNERABLE POPULATION</t>
  </si>
  <si>
    <t>EDUCATION</t>
  </si>
  <si>
    <t xml:space="preserve"> % camp residents missing identity documents:</t>
  </si>
  <si>
    <t>Primary school in camp or nearby &amp; accessible:</t>
  </si>
  <si>
    <t>Secondary school in camp or nearby &amp; accessible:</t>
  </si>
  <si>
    <t>Boys attending primary school:</t>
  </si>
  <si>
    <t>Boys attending secondary school:</t>
  </si>
  <si>
    <t>Girls attending primary school:</t>
  </si>
  <si>
    <t>Girls attending secondary school:</t>
  </si>
  <si>
    <t>Reasons not attendng school:</t>
  </si>
  <si>
    <t>Non-formal education in camp or nearby &amp; accessible:</t>
  </si>
  <si>
    <t>% Non-formal participation:</t>
  </si>
  <si>
    <t>% Recreational activities participation:</t>
  </si>
  <si>
    <t>Site ID:</t>
  </si>
  <si>
    <t>Not Occupied Plots:</t>
  </si>
  <si>
    <t>Total Plots:</t>
  </si>
  <si>
    <t>Tent cemented base:</t>
  </si>
  <si>
    <t>Tent on ground:</t>
  </si>
  <si>
    <t>Improvised shelter:</t>
  </si>
  <si>
    <t>Single family unit:</t>
  </si>
  <si>
    <t>Communal shelter:</t>
  </si>
  <si>
    <t>Rubhall:</t>
  </si>
  <si>
    <t>Openair:</t>
  </si>
  <si>
    <t>Caravan:</t>
  </si>
  <si>
    <t>Every day</t>
  </si>
  <si>
    <t>Every week</t>
  </si>
  <si>
    <t>Every month</t>
  </si>
  <si>
    <t>Rarely</t>
  </si>
  <si>
    <t>Never</t>
  </si>
  <si>
    <t>Lookup table - Food</t>
  </si>
  <si>
    <t>Mosul Emergency, Iraq</t>
  </si>
  <si>
    <t>Males: 0-4:</t>
  </si>
  <si>
    <t>Females: 0-4:</t>
  </si>
  <si>
    <t>Males: 5-17:</t>
  </si>
  <si>
    <t>Females 5-17:</t>
  </si>
  <si>
    <t>Males 18-59:</t>
  </si>
  <si>
    <t>Females 18-59:</t>
  </si>
  <si>
    <t>Males 60+:</t>
  </si>
  <si>
    <t>Females 60+:</t>
  </si>
  <si>
    <t>% site residents that have access to</t>
  </si>
  <si>
    <t>Shelter Types</t>
  </si>
  <si>
    <t>Total HH:</t>
  </si>
  <si>
    <t>Total Individuals:</t>
  </si>
  <si>
    <t>Female Headed HH:</t>
  </si>
  <si>
    <t>Child Headed HH:</t>
  </si>
  <si>
    <t>Unaccompanied or Separated Children:</t>
  </si>
  <si>
    <t>Physical disability:</t>
  </si>
  <si>
    <t>Mental disability:</t>
  </si>
  <si>
    <t>Pregnant/ lactating mothers:</t>
  </si>
  <si>
    <t>Chronic Disease:</t>
  </si>
  <si>
    <t>Elderly at risk:</t>
  </si>
  <si>
    <t>Widows:</t>
  </si>
  <si>
    <t>Blankets:</t>
  </si>
  <si>
    <t>Mattress:</t>
  </si>
  <si>
    <t>Water containers:</t>
  </si>
  <si>
    <t>Ovens/Stoves:</t>
  </si>
  <si>
    <t>Fuel for cooking:</t>
  </si>
  <si>
    <t>Kitchen items:</t>
  </si>
  <si>
    <t>Hygiene Items:</t>
  </si>
  <si>
    <t>Feminine hygiene items:</t>
  </si>
  <si>
    <t>other_nfi_items:</t>
  </si>
  <si>
    <t># litres per person/per day:</t>
  </si>
  <si>
    <t>Main source drinking:</t>
  </si>
  <si>
    <t># Water points:</t>
  </si>
  <si>
    <t># Total Latrines:</t>
  </si>
  <si>
    <t># Segregated Male:</t>
  </si>
  <si>
    <t># Segregated Female:</t>
  </si>
  <si>
    <t># Total Showers:</t>
  </si>
  <si>
    <t># Communal wastebins:</t>
  </si>
  <si>
    <t>Primary Health Service (PHS):</t>
  </si>
  <si>
    <t>Female Health Workers in PHS:</t>
  </si>
  <si>
    <t>Secondary Health Services:</t>
  </si>
  <si>
    <t>Health Care Provider for Pregnant/Lactacting Women:</t>
  </si>
  <si>
    <t>Sufficient &amp; Reliable Access to Food:</t>
  </si>
  <si>
    <t>Food Assistance Frequency:</t>
  </si>
  <si>
    <t>Food Assistance Types:</t>
  </si>
  <si>
    <t>Security provider:</t>
  </si>
  <si>
    <t>Temporary for other reasons:</t>
  </si>
  <si>
    <t>Phones allowed:</t>
  </si>
  <si>
    <t>Date of Update:</t>
  </si>
  <si>
    <t>DEPARTURE FROM CAMP</t>
  </si>
  <si>
    <t>Permanent departure allowed:</t>
  </si>
  <si>
    <t>Temporary for medical emergency allowed:</t>
  </si>
  <si>
    <t>WATER</t>
  </si>
  <si>
    <t>TOILETS</t>
  </si>
  <si>
    <t>SHOWERS</t>
  </si>
  <si>
    <t>The latest site profile can be found on the CCCM Iraq country page:</t>
  </si>
  <si>
    <t xml:space="preserve">Information in the profile was gathered by Camp Managers using the Formal Site Monitoring Tool (FSMT). This is a monthly exercise at every camp and emergency site in Iraq. </t>
  </si>
  <si>
    <t>www.iraq.cccmcluster.org</t>
  </si>
  <si>
    <t>60 +</t>
  </si>
  <si>
    <t>Habbaniya Tourist City-50 camp</t>
  </si>
  <si>
    <t>Anbar</t>
  </si>
  <si>
    <t>camp</t>
  </si>
  <si>
    <t>HTC</t>
  </si>
  <si>
    <t>IQ0102-0001-001</t>
  </si>
  <si>
    <t>IQ0102-0001</t>
  </si>
  <si>
    <t>paper</t>
  </si>
  <si>
    <t>Habbaniya Tourist City-Blue camp (Al-Azraq)</t>
  </si>
  <si>
    <t>Hothafa khalid</t>
  </si>
  <si>
    <t>NRC - 215</t>
  </si>
  <si>
    <t>IQ0102-0001-002</t>
  </si>
  <si>
    <t>education, food, water</t>
  </si>
  <si>
    <t>Fallujah camp 6 - HTC</t>
  </si>
  <si>
    <t>IQ0102-0001-009</t>
  </si>
  <si>
    <t>Al-Zera'aa</t>
  </si>
  <si>
    <t>Yousif Abbas</t>
  </si>
  <si>
    <t>NRC -202</t>
  </si>
  <si>
    <t>IQ0102-0001-011</t>
  </si>
  <si>
    <t>Habbaniya Tourist City 70 camp</t>
  </si>
  <si>
    <t>NRC 215</t>
  </si>
  <si>
    <t>IQ0102-0001-014</t>
  </si>
  <si>
    <t>Habbaniyah Mosque (HTC)</t>
  </si>
  <si>
    <t>IQ0102-0001-019</t>
  </si>
  <si>
    <t>Bzebiez central camp (Al-Markazi)</t>
  </si>
  <si>
    <t>IQ0102-0002-001</t>
  </si>
  <si>
    <t>IQ0102-0002</t>
  </si>
  <si>
    <t>Bzebiez White camp (Al-Abeadh)</t>
  </si>
  <si>
    <t>IQ0102-0002-002</t>
  </si>
  <si>
    <t>Ahil AlRamadi 74 Camp</t>
  </si>
  <si>
    <t>IQ0102-0002-006</t>
  </si>
  <si>
    <t>excel</t>
  </si>
  <si>
    <t>IQ0102-0002-008</t>
  </si>
  <si>
    <t>Camp 50</t>
  </si>
  <si>
    <t>IQ0102-0002-012</t>
  </si>
  <si>
    <t>Al-Nasir Camp</t>
  </si>
  <si>
    <t>AAF</t>
  </si>
  <si>
    <t>IQ0102-0019-001</t>
  </si>
  <si>
    <t>IQ0102-0019</t>
  </si>
  <si>
    <t>network</t>
  </si>
  <si>
    <t>Al-Salam Camp</t>
  </si>
  <si>
    <t>IQ0102-0019-002</t>
  </si>
  <si>
    <t>Al-Ikhowa</t>
  </si>
  <si>
    <t>IQ0102-0019-003</t>
  </si>
  <si>
    <t>Al-Hijaj camp</t>
  </si>
  <si>
    <t>Najm Hussein Najm</t>
  </si>
  <si>
    <t>IQ0102-0019-004</t>
  </si>
  <si>
    <t>IQ0102-0019-005</t>
  </si>
  <si>
    <t>School</t>
  </si>
  <si>
    <t>IQ0102-0019-006</t>
  </si>
  <si>
    <t>Amriyat Al-Fallujah semi-perminant / UNHCR Halls (Al Qa'at)</t>
  </si>
  <si>
    <t>IQ0102-0019-007</t>
  </si>
  <si>
    <t>Al-Sa'ada camp</t>
  </si>
  <si>
    <t>IQ0102-0019-008</t>
  </si>
  <si>
    <t>Sabe Sanabul camp</t>
  </si>
  <si>
    <t>IQ0102-0019-009</t>
  </si>
  <si>
    <t>Al-Abaydh camp</t>
  </si>
  <si>
    <t>NRC 214</t>
  </si>
  <si>
    <t>IQ0102-0019-010</t>
  </si>
  <si>
    <t>caravans camp</t>
  </si>
  <si>
    <t>IQ0102-0019-011</t>
  </si>
  <si>
    <t>access database</t>
  </si>
  <si>
    <t>Alamal Almanshood 2</t>
  </si>
  <si>
    <t>IQ0102-0019-012</t>
  </si>
  <si>
    <t>IQ0102-0019-013</t>
  </si>
  <si>
    <t>Iraq Camp</t>
  </si>
  <si>
    <t>IQ0102-0019-014</t>
  </si>
  <si>
    <t>Baghdad camp</t>
  </si>
  <si>
    <t>IQ0102-0019-015</t>
  </si>
  <si>
    <t>Al Fallujah Camp</t>
  </si>
  <si>
    <t>IQ0102-0019-017</t>
  </si>
  <si>
    <t>Amriyat Al-Fallujah Camp 27</t>
  </si>
  <si>
    <t>IQ0102-0019-027</t>
  </si>
  <si>
    <t>Al Saudia</t>
  </si>
  <si>
    <t>IQ0102-0019-028</t>
  </si>
  <si>
    <t>Amriyat Al-Fallujah Camp 29</t>
  </si>
  <si>
    <t>IQ0102-0019-029</t>
  </si>
  <si>
    <t>Amriyat Al-Fallujah Camp 30</t>
  </si>
  <si>
    <t>IQ0102-0019-030</t>
  </si>
  <si>
    <t>Amriyat Al-Fallujah Camp 31</t>
  </si>
  <si>
    <t>IQ0102-0019-031</t>
  </si>
  <si>
    <t>Al Suhada</t>
  </si>
  <si>
    <t>IQ0102-0019-032</t>
  </si>
  <si>
    <t>Al-Hijra</t>
  </si>
  <si>
    <t>HTC-AQ</t>
  </si>
  <si>
    <t>IQ0102-0033-001</t>
  </si>
  <si>
    <t>employment, food, water</t>
  </si>
  <si>
    <t>Al Tahrer Central</t>
  </si>
  <si>
    <t>Nazhan</t>
  </si>
  <si>
    <t>IQ0102-0033-002</t>
  </si>
  <si>
    <t>Al Tahrer 1</t>
  </si>
  <si>
    <t>IQ0102-0033-003</t>
  </si>
  <si>
    <t>Al Tahrer 2</t>
  </si>
  <si>
    <t>Wasan</t>
  </si>
  <si>
    <t>IQ0102-0033-004</t>
  </si>
  <si>
    <t>Al-Qasir RHU Camp A</t>
  </si>
  <si>
    <t>IQ0102-0033-005</t>
  </si>
  <si>
    <t>Al-Qasir 4 - RHU Camp B</t>
  </si>
  <si>
    <t>IQ0102-0033-006</t>
  </si>
  <si>
    <t>Al-Salam camp (Old Tahrir)</t>
  </si>
  <si>
    <t>IQ0102-0033-008</t>
  </si>
  <si>
    <t>Fallujah camp 1 - HTC</t>
  </si>
  <si>
    <t>Khaled shafi</t>
  </si>
  <si>
    <t>IQ0102-0033-009</t>
  </si>
  <si>
    <t>Fallujah camp 2 - HTC</t>
  </si>
  <si>
    <t>IQ0102-0033-010</t>
  </si>
  <si>
    <t>Fallujah camp 3 - HTC</t>
  </si>
  <si>
    <t>IQ0102-0033-011</t>
  </si>
  <si>
    <t>Fallujah camp 4 - HTC</t>
  </si>
  <si>
    <t>IQ0102-0033-012</t>
  </si>
  <si>
    <t>Fallujah camp 8 - HTC</t>
  </si>
  <si>
    <t>IQ0102-0033-014</t>
  </si>
  <si>
    <t>Al Samsud</t>
  </si>
  <si>
    <t>IQ0102-0033-015</t>
  </si>
  <si>
    <t>Fallujah camp 7 - HTC</t>
  </si>
  <si>
    <t>IQ0102-0033-016</t>
  </si>
  <si>
    <t>Kabarto 1</t>
  </si>
  <si>
    <t>Dahuk</t>
  </si>
  <si>
    <t>IQ0803-0002</t>
  </si>
  <si>
    <t>lmms</t>
  </si>
  <si>
    <t>Government</t>
  </si>
  <si>
    <t>IQ0106-0022</t>
  </si>
  <si>
    <t>Al-Wand 1</t>
  </si>
  <si>
    <t>YAO</t>
  </si>
  <si>
    <t>Diyala</t>
  </si>
  <si>
    <t>IQ1004-0003</t>
  </si>
  <si>
    <t>Mamrashan</t>
  </si>
  <si>
    <t>IQ1506-0003</t>
  </si>
  <si>
    <t>Najaf RHU Camp</t>
  </si>
  <si>
    <t>Fouad Aalfatlah</t>
  </si>
  <si>
    <t>Najaf</t>
  </si>
  <si>
    <t>IQ1703-0972</t>
  </si>
  <si>
    <t>Eyes of Missan</t>
  </si>
  <si>
    <t>Elaf Sabah</t>
  </si>
  <si>
    <t>Missan</t>
  </si>
  <si>
    <t>IQ1402-0001</t>
  </si>
  <si>
    <t>Essian</t>
  </si>
  <si>
    <t>IQ1506-0001</t>
  </si>
  <si>
    <t>Al-Ameen Al-khalidiyah secondary school</t>
  </si>
  <si>
    <t>IQ0106-0003</t>
  </si>
  <si>
    <t>Al-Khalidiya Semi-perminant camp</t>
  </si>
  <si>
    <t>IQ0102-0031</t>
  </si>
  <si>
    <t>Alankur camp</t>
  </si>
  <si>
    <t>IQ0102-0025</t>
  </si>
  <si>
    <t>Al-Wand 2</t>
  </si>
  <si>
    <t>IQ1004-0004</t>
  </si>
  <si>
    <t>Arbat IDP</t>
  </si>
  <si>
    <t>Awder Mahmood</t>
  </si>
  <si>
    <t>Sulaymaniyah</t>
  </si>
  <si>
    <t>IQ0510-0001</t>
  </si>
  <si>
    <t>Ashti IDP</t>
  </si>
  <si>
    <t>IQ0510-0002</t>
  </si>
  <si>
    <t>Yahyawa</t>
  </si>
  <si>
    <t>Najat Mohammed Abdullah</t>
  </si>
  <si>
    <t>Kirkuk</t>
  </si>
  <si>
    <t>IQ1302-0002</t>
  </si>
  <si>
    <t>Barzinja</t>
  </si>
  <si>
    <t>camp Barznja</t>
  </si>
  <si>
    <t>IQ0501-0001</t>
  </si>
  <si>
    <t>Qoratu</t>
  </si>
  <si>
    <t>IQ1004-0011</t>
  </si>
  <si>
    <t>Dawadia</t>
  </si>
  <si>
    <t>IQ0801-0001</t>
  </si>
  <si>
    <t>Garmawa</t>
  </si>
  <si>
    <t>Ahmed Ramzi</t>
  </si>
  <si>
    <t>BRHA</t>
  </si>
  <si>
    <t>IQ1509-0001</t>
  </si>
  <si>
    <t>Daquq</t>
  </si>
  <si>
    <t>IQ1302-0007</t>
  </si>
  <si>
    <t>Nazrawa</t>
  </si>
  <si>
    <t>IQ1302-0003</t>
  </si>
  <si>
    <t>IRD</t>
  </si>
  <si>
    <t>Berseve 2</t>
  </si>
  <si>
    <t>Omar Ali</t>
  </si>
  <si>
    <t>IQ0804-0002</t>
  </si>
  <si>
    <t>Laylan IDP</t>
  </si>
  <si>
    <t>IQ1302-0001</t>
  </si>
  <si>
    <t>Berseve 1</t>
  </si>
  <si>
    <t>IQ0804-0001</t>
  </si>
  <si>
    <t>Tazade</t>
  </si>
  <si>
    <t>Wirya M. Rasheed</t>
  </si>
  <si>
    <t>IQ0505-0002</t>
  </si>
  <si>
    <t>Bardarash</t>
  </si>
  <si>
    <t>shevan mohamad tawfiq</t>
  </si>
  <si>
    <t>IQ1501-0001</t>
  </si>
  <si>
    <t>Chamishku</t>
  </si>
  <si>
    <t>IQ0804-0003</t>
  </si>
  <si>
    <t>education, food, medical care</t>
  </si>
  <si>
    <t>education, food, shelter support</t>
  </si>
  <si>
    <t>education, food, winter items</t>
  </si>
  <si>
    <t>food, clothing, winter items</t>
  </si>
  <si>
    <t>food, shelter support, winter items</t>
  </si>
  <si>
    <t>food, medical care, shelter support</t>
  </si>
  <si>
    <t>employment, food, winter items</t>
  </si>
  <si>
    <t>registration, education, shelter support</t>
  </si>
  <si>
    <t>lookup table (Food, Shelter)</t>
  </si>
  <si>
    <t>Sub site ID:</t>
  </si>
  <si>
    <t>lookup table (Protection, Shelter)</t>
  </si>
  <si>
    <t>05</t>
  </si>
  <si>
    <t>February</t>
  </si>
  <si>
    <t>UNHCR</t>
  </si>
  <si>
    <t>Mahir Misho Choli</t>
  </si>
  <si>
    <t>07504818545</t>
  </si>
  <si>
    <t>Yes</t>
  </si>
  <si>
    <t>Camp Management Committee, Youth committee</t>
  </si>
  <si>
    <t>No</t>
  </si>
  <si>
    <t>employment, medical care, psychosocial support</t>
  </si>
  <si>
    <t>borehole No water</t>
  </si>
  <si>
    <t>Diarrhoea</t>
  </si>
  <si>
    <t>Dry food ration, Voucher</t>
  </si>
  <si>
    <t>Local authorities</t>
  </si>
  <si>
    <t>Yes, with sponsor</t>
  </si>
  <si>
    <t xml:space="preserve"> Child protection case management GBV case management Legal support Recreational activities</t>
  </si>
  <si>
    <t>Cost of transportation Schools lack a suitable curriculum, certification, or trained teachers</t>
  </si>
  <si>
    <t>btw 25% 50%</t>
  </si>
  <si>
    <t>07504809037</t>
  </si>
  <si>
    <t>reception centre</t>
  </si>
  <si>
    <t>Karzan Ramzan</t>
  </si>
  <si>
    <t>07507373732</t>
  </si>
  <si>
    <t>Women committee, Maintenance Committee, WASH Committee</t>
  </si>
  <si>
    <t>btw 50% 75%</t>
  </si>
  <si>
    <t>employment, food</t>
  </si>
  <si>
    <t>ملابس</t>
  </si>
  <si>
    <t>network borehole</t>
  </si>
  <si>
    <t>Dry food ration</t>
  </si>
  <si>
    <t xml:space="preserve"> Child protection case management Legal support Community center for women Child friendly spaces Recreational activities</t>
  </si>
  <si>
    <t>No space in school</t>
  </si>
  <si>
    <t>Sarkawt Jalil، Deputy Camp Manager, Al-wand 1</t>
  </si>
  <si>
    <t>+964750 122 4983</t>
  </si>
  <si>
    <t>Government UNHCR YAO</t>
  </si>
  <si>
    <t>Methaq Abd Hamad</t>
  </si>
  <si>
    <t>07705887797</t>
  </si>
  <si>
    <t>Camp Management Committee, Youth committee, Distribution Committee, Maintenance Committee, WASH Committee</t>
  </si>
  <si>
    <t>registration, education, medical care</t>
  </si>
  <si>
    <t>child clinic in the hospital is needed.</t>
  </si>
  <si>
    <t>Diarrhoea, Skin diseases (scabies, contagious rashes, etc.), Other</t>
  </si>
  <si>
    <t>Yes, without sponsor</t>
  </si>
  <si>
    <t>dont kNow</t>
  </si>
  <si>
    <t>GBV case management Legal support Psychosocial support and/or mental health care Registration facilities for IDPs Community center for women Child friendly spaces</t>
  </si>
  <si>
    <t>The family needs the child to stay at home Health reasons</t>
  </si>
  <si>
    <t>Saiwan K Sabir</t>
  </si>
  <si>
    <t>Ibrahim Karam Ali</t>
  </si>
  <si>
    <t>07707900889</t>
  </si>
  <si>
    <t>Camp Management Committee, Women committee, Youth committee, Distribution Committee, Maintenance Committee, WASH Committee, Other Committee</t>
  </si>
  <si>
    <t>documentation, employment, sanitation</t>
  </si>
  <si>
    <t>NA</t>
  </si>
  <si>
    <t>Diarrhoea, Cholera, Skin diseases (scabies, contagious rashes, etc.)</t>
  </si>
  <si>
    <t xml:space="preserve"> Child protection case management GBV case management Legal support Maternal healthcare Female doctors in nearby medical facilities Services for persons with disabilities Psychosocial support and/or mental health care Registration facilities for IDPs Community center for women Child friendly spaces Recreational activities</t>
  </si>
  <si>
    <t>The child has to work Cost of transportation Child is disabled Child is disinterested</t>
  </si>
  <si>
    <t>Acted enumerator</t>
  </si>
  <si>
    <t>January</t>
  </si>
  <si>
    <t>Salar abdulmajid</t>
  </si>
  <si>
    <t>07507472757</t>
  </si>
  <si>
    <t>None</t>
  </si>
  <si>
    <t>food, medical, care, Other</t>
  </si>
  <si>
    <t>Borehole</t>
  </si>
  <si>
    <t>Other</t>
  </si>
  <si>
    <t>Child protection case management, GBV case management, Legal support, Maternal healthcare, Female doctors in nearby medical facilities, Other specialized services for women (OBGYN), Services for persons with disabilities, Psychosocial support and/or mental health care, Registration facilities for IDPs, Child friendly spaces, Recreational activities</t>
  </si>
  <si>
    <t>No space in school, Child is disinterested</t>
  </si>
  <si>
    <t>Nargizlia 1</t>
  </si>
  <si>
    <t>IQ1506-0021</t>
  </si>
  <si>
    <t>Sameer kabeer khorsheed</t>
  </si>
  <si>
    <t>07504939973</t>
  </si>
  <si>
    <t>education, employment, food</t>
  </si>
  <si>
    <t>Dry food ration, Coocked meal, Ready to eat box</t>
  </si>
  <si>
    <t>Child protection case management, GBV case management, Legal support, Female doctors in nearby medical facilities, Services for persons with disabilities, Psychosocial support and/or mental health care, Registration facilities for IDPs, Child friendly spaces, Recreational activities</t>
  </si>
  <si>
    <t>No school available</t>
  </si>
  <si>
    <t>Baharka</t>
  </si>
  <si>
    <t>Bzhar Lateef</t>
  </si>
  <si>
    <t>BCF-07511720428</t>
  </si>
  <si>
    <t>Erbil</t>
  </si>
  <si>
    <t>IQ1102-0001</t>
  </si>
  <si>
    <t>BCF ERC UNHCR</t>
  </si>
  <si>
    <t>07511720428</t>
  </si>
  <si>
    <t>Camp Management Committee, Women committee</t>
  </si>
  <si>
    <t>medical care, water, sanitation</t>
  </si>
  <si>
    <t>hygiene kits have Not been provided last two months</t>
  </si>
  <si>
    <t>Diarrhoea, Skin diseases (scabies, contagious rashes, etc.)</t>
  </si>
  <si>
    <t xml:space="preserve"> Child protection case management GBV case management Legal support Early child medical care Female doctors in nearby medical facilities Registration facilities for IDPs Community center for women Child friendly spaces Recreational activities</t>
  </si>
  <si>
    <t>The family needs the child to stay at home Child is disinterested</t>
  </si>
  <si>
    <t>Toreen Adnan Mikaeel</t>
  </si>
  <si>
    <t>B.R.H.A, UNHCR</t>
  </si>
  <si>
    <t>Diyar Bibo Haji</t>
  </si>
  <si>
    <t>07504745185</t>
  </si>
  <si>
    <t>Camp, Management, Committee, Women, Committee, Distribution, Committee, Maintenance, Committee, WASH, Committee, Other</t>
  </si>
  <si>
    <t>food, shelter, support, water</t>
  </si>
  <si>
    <t>fence,road maintenance</t>
  </si>
  <si>
    <t>Diarrhoea, Typhoid, Skin diseases (scabies, contagious rashes, etc.), Other</t>
  </si>
  <si>
    <t>Host community</t>
  </si>
  <si>
    <t>Psychosocial support and/or mental health care, Registration facilities for IDPs, Community center for women, Child friendly spaces, Recreational activities</t>
  </si>
  <si>
    <t>Cannot afford to pay for tuition/cost (textbook, etc)</t>
  </si>
  <si>
    <t>October</t>
  </si>
  <si>
    <t>Rebin Mustfa Ali</t>
  </si>
  <si>
    <t>food, medical, care, water</t>
  </si>
  <si>
    <t>Do not know</t>
  </si>
  <si>
    <t>Psychosocial support and/or mental health care, Child friendly spaces</t>
  </si>
  <si>
    <t>The child has to The child has to work, Cost of transportation</t>
  </si>
  <si>
    <t>Bzebize IDP District  3</t>
  </si>
  <si>
    <t>حاتم كريم جاسم محمد</t>
  </si>
  <si>
    <t>07811184411</t>
  </si>
  <si>
    <t>collective centre</t>
  </si>
  <si>
    <t>BZBZ</t>
  </si>
  <si>
    <t>IQ0102-0002-009</t>
  </si>
  <si>
    <t>Camp, Management, Committee, Women, Committee, Youth, Committee, Other</t>
  </si>
  <si>
    <t>food, medical, care, winter, items</t>
  </si>
  <si>
    <t>Water trucks, Borehole</t>
  </si>
  <si>
    <t>Child protection case management, GBV case management, Maternal healthcare, Registration facilities for IDPs</t>
  </si>
  <si>
    <t>وليد غانم</t>
  </si>
  <si>
    <t>NRC 200</t>
  </si>
  <si>
    <t>عسل هتيمي حمدان</t>
  </si>
  <si>
    <t>07800141854</t>
  </si>
  <si>
    <t>Camp Management Committee, Women committee, Youth committee, Maintenance Committee</t>
  </si>
  <si>
    <t>food, water, sanitation</t>
  </si>
  <si>
    <t>0</t>
  </si>
  <si>
    <t>Armed Forces Local authorities</t>
  </si>
  <si>
    <t xml:space="preserve"> Child protection case management GBV case management Legal support Maternal healthcare Early child medical care Female doctors in nearby medical facilities Registration facilities for IDPs Community center for women</t>
  </si>
  <si>
    <t>The family needs the child to stay at home Cost of transportation</t>
  </si>
  <si>
    <t>Al-Khalidiya camp 7</t>
  </si>
  <si>
    <t xml:space="preserve">Ayia Ali Salim </t>
  </si>
  <si>
    <t>AK</t>
  </si>
  <si>
    <t>IQ0106-0022-005</t>
  </si>
  <si>
    <t>Mohammed Ali Firas</t>
  </si>
  <si>
    <t>07806200793</t>
  </si>
  <si>
    <t>education, employment, winter items</t>
  </si>
  <si>
    <t>Diarrhoea, Cholera, Skin diseases (scabies, contagious rashes, etc.), Other</t>
  </si>
  <si>
    <t>Ready to eat box</t>
  </si>
  <si>
    <t xml:space="preserve"> Child protection case management GBV case management</t>
  </si>
  <si>
    <t>No school available Cost of transportation Absence of appropriate gender teaching staff (M/F) Safety/security concerns Cannot afford to pay for tuition/cost (textbook, etc)</t>
  </si>
  <si>
    <t>Saiwan Muhammed</t>
  </si>
  <si>
    <t>1</t>
  </si>
  <si>
    <t>Muhammed Hessein Hatem</t>
  </si>
  <si>
    <t>07713297417</t>
  </si>
  <si>
    <t>Women committee, Distribution Committee, Maintenance Committee</t>
  </si>
  <si>
    <t>documentation, employment, shelter support</t>
  </si>
  <si>
    <t>Good stoves, baking gas kiln.</t>
  </si>
  <si>
    <t>Skin diseases (scabies, contagious rashes, etc.)</t>
  </si>
  <si>
    <t xml:space="preserve"> Child protection case management GBV case management Legal support Maternal healthcare Early child medical care Female doctors in nearby medical facilities Registration facilities for IDPs Community center for women Child friendly spaces</t>
  </si>
  <si>
    <t>The child has to work</t>
  </si>
  <si>
    <t>Al-Khalidiya camp 8</t>
  </si>
  <si>
    <t>Yaseen Hameed Abd</t>
  </si>
  <si>
    <t>220 NRC</t>
  </si>
  <si>
    <t>IQ0106-0022-008</t>
  </si>
  <si>
    <t xml:space="preserve">ألفت علوان محمد </t>
  </si>
  <si>
    <t>07809402067</t>
  </si>
  <si>
    <t>Camp Management Committee, Women committee, Youth committee, Distribution Committee, Maintenance Committee, WASH Committee</t>
  </si>
  <si>
    <t>documentation, education, Other</t>
  </si>
  <si>
    <t xml:space="preserve"> Child protection case management GBV case management Legal support Maternal healthcare Early child medical care Female doctors in nearby medical facilities Other specialized services for women (OBGYN) Services for persons with disabilities Psychosocial support and/or mental health care Registration facilities for IDPs Community center for women Child friendly spaces Recreational activities</t>
  </si>
  <si>
    <t>Lack of school material Schools lack a suitable curriculum, certification, or trained teachers Cannot afford to pay for tuition/cost (textbook, etc)</t>
  </si>
  <si>
    <t>Al-Khalidiya camp 3</t>
  </si>
  <si>
    <t>Yaseen Hammed Abd</t>
  </si>
  <si>
    <t>220</t>
  </si>
  <si>
    <t>IQ0106-0022-001</t>
  </si>
  <si>
    <t>سيف أسهل أحمد</t>
  </si>
  <si>
    <t>07808830448</t>
  </si>
  <si>
    <t>Camp Management Committee, Women committee, Youth committee, Distribution Committee, Maintenance Committee, WASH Committee, Other Committee, None</t>
  </si>
  <si>
    <t>نفط</t>
  </si>
  <si>
    <t>Debaga 4</t>
  </si>
  <si>
    <t>Mustafa</t>
  </si>
  <si>
    <t>IQ1107-0015</t>
  </si>
  <si>
    <t>December</t>
  </si>
  <si>
    <t>BPC</t>
  </si>
  <si>
    <t>Mustafa Muhammad Khalil</t>
  </si>
  <si>
    <t>07515019205</t>
  </si>
  <si>
    <t>Camp, Management, Committee, Distribution, Committee, Other</t>
  </si>
  <si>
    <t>education, sanitation, vocational, training</t>
  </si>
  <si>
    <t>Water network, Sewerage network</t>
  </si>
  <si>
    <t>Water trucks</t>
  </si>
  <si>
    <t>Skin diseases (scabies, contagious rashes, etc.), Other</t>
  </si>
  <si>
    <t>GBV case management, Legal support, Maternal healthcare, Early child medical care, Female doctors in nearby medical facilities, Other specialized services for women (OBGYN), Psychosocial support and/or mental health care, Registration facilities for IDPs</t>
  </si>
  <si>
    <t>Al-Nabi Younis</t>
  </si>
  <si>
    <t>Manar Al-Jassas</t>
  </si>
  <si>
    <t>aljassas@UNHCR.org</t>
  </si>
  <si>
    <t>Baghdad</t>
  </si>
  <si>
    <t>IQ0707-0001</t>
  </si>
  <si>
    <t>Mohammed Mohsin Asi</t>
  </si>
  <si>
    <t>07712868637</t>
  </si>
  <si>
    <t>vocational training, clothing, summerization</t>
  </si>
  <si>
    <t>GBV case management Legal support Maternal healthcare Early child medical care Female doctors in nearby medical facilities Other specialized services for women (OBGYN) Registration facilities for IDPs Child friendly spaces Recreational activities</t>
  </si>
  <si>
    <t>The child has to work Cannot afford to pay for tuition/cost (textbook, etc)</t>
  </si>
  <si>
    <t>Nzar</t>
  </si>
  <si>
    <t>Mamoon Yahya Mohealdeen</t>
  </si>
  <si>
    <t>07504590861</t>
  </si>
  <si>
    <t>Camp Management Committee, Maintenance Committee, WASH Committee</t>
  </si>
  <si>
    <t>GBV case management Legal support Community center for women</t>
  </si>
  <si>
    <t>07504564326</t>
  </si>
  <si>
    <t>salar ablmajed azez</t>
  </si>
  <si>
    <t>Camp, Management, Committee, Women, Committee, WASH, Committee</t>
  </si>
  <si>
    <t>employment, food, vocational, training</t>
  </si>
  <si>
    <t>Water network, Borehole</t>
  </si>
  <si>
    <t>Child protection case management, GBV case management, Legal support, Maternal healthcare, Early child medical care, Psychosocial support and/or mental health care, Registration facilities for IDPs, Recreational activities</t>
  </si>
  <si>
    <t>The family needs the child to stay at home, The child has to The child has to work, Cost of transportation, Child is disabled</t>
  </si>
  <si>
    <t>Saad Sami abood</t>
  </si>
  <si>
    <t>food, shelter, support, winter, items</t>
  </si>
  <si>
    <t>Coocked meal</t>
  </si>
  <si>
    <t>عبدالله وردي حماد</t>
  </si>
  <si>
    <t>IQ0106-0022-007</t>
  </si>
  <si>
    <t>محمد سليمان مصلح</t>
  </si>
  <si>
    <t>07827416988</t>
  </si>
  <si>
    <t>employment, food, summerization</t>
  </si>
  <si>
    <t>Voucher</t>
  </si>
  <si>
    <t xml:space="preserve"> Child protection case management Child friendly spaces</t>
  </si>
  <si>
    <t>Al-Qadisiya Apartment Complex</t>
  </si>
  <si>
    <t>Sarah Enad</t>
  </si>
  <si>
    <t>28</t>
  </si>
  <si>
    <t>Salah al-Din</t>
  </si>
  <si>
    <t>IQ1808-0009</t>
  </si>
  <si>
    <t>Local authorities Other</t>
  </si>
  <si>
    <t>بهاء جلال عبد الله</t>
  </si>
  <si>
    <t>07705165222</t>
  </si>
  <si>
    <t>food, vocational training, Other</t>
  </si>
  <si>
    <t>trucking network</t>
  </si>
  <si>
    <t>Diarrhoea, Soil transmitted helminths (intestinal worms), Skin diseases (scabies, contagious rashes, etc.), Other</t>
  </si>
  <si>
    <t xml:space="preserve"> Child protection case management GBV case management Legal support Psychosocial support and/or mental health care Child friendly spaces</t>
  </si>
  <si>
    <t>The child has to work Lack of school material Cost of transportation Child is disabled Child is disinterested Schools lack a suitable curriculum, certification, or trained teachers Cannot afford to pay for tuition/cost (textbook, etc)</t>
  </si>
  <si>
    <t>Richie</t>
  </si>
  <si>
    <t>Botan Miro</t>
  </si>
  <si>
    <t>07511843648</t>
  </si>
  <si>
    <t>Camp Management Committee</t>
  </si>
  <si>
    <t>Kerosene</t>
  </si>
  <si>
    <t>Armed Forces</t>
  </si>
  <si>
    <t xml:space="preserve"> Child protection case management Maternal healthcare Early child medical care Female doctors in nearby medical facilities Services for persons with disabilities Psychosocial support and/or mental health care Child friendly spaces Recreational activities</t>
  </si>
  <si>
    <t>November</t>
  </si>
  <si>
    <t>Local authorities, MoMD, UNHCR</t>
  </si>
  <si>
    <t>shelter, support, winter, items, Other</t>
  </si>
  <si>
    <t>Host community, Local authorities</t>
  </si>
  <si>
    <t>No school available, No space in school, The child has to The child has to work, Lack of school material, Cost of transportation, Child is disinterested, Absence of appropriate gender teaching staff (M/F), Schools lack a suitable curriculum, certification, or trained teachers, Cannot afford to pay for tuition/cost (textbook, etc)</t>
  </si>
  <si>
    <t>IRD, UNHCR</t>
  </si>
  <si>
    <t>ChNoor Mahmood Ismael</t>
  </si>
  <si>
    <t>07701371231</t>
  </si>
  <si>
    <t>Women, Committee, Youth, Committee, Other</t>
  </si>
  <si>
    <t>Child protection case management, GBV case management, Legal support, Maternal healthcare, Female doctors in nearby medical facilities, Services for persons with disabilities, Psychosocial support and/or mental health care, Registration facilities for IDPs, Community center for women, Child friendly spaces, Recreational activities</t>
  </si>
  <si>
    <t>The family needs the child to stay at home, Schools lack a suitable curriculum, certification, or trained teachers</t>
  </si>
  <si>
    <t>07701315746</t>
  </si>
  <si>
    <t>employment, food, winter, items</t>
  </si>
  <si>
    <t>Hepatitis A/E</t>
  </si>
  <si>
    <t>No space in school, Schools lack a suitable curriculum, certification, or trained teachers</t>
  </si>
  <si>
    <t>Zana Najat Omer</t>
  </si>
  <si>
    <t>07701286212</t>
  </si>
  <si>
    <t>documentation, employment, food</t>
  </si>
  <si>
    <t>Cooking stove and gas bottle, toys, and Children and adult cloth</t>
  </si>
  <si>
    <t>Child protection case management, GBV case management, Legal support, Maternal healthcare, Female doctors in nearby medical facilities, Services for persons with disabilities, Psychosocial support and/or mental health care, Registration facilities for IDPs, Community center for women, Child friendly spaces</t>
  </si>
  <si>
    <t>The family needs the child to stay at home</t>
  </si>
  <si>
    <t>Laylan 2</t>
  </si>
  <si>
    <t>IQ1302-0008</t>
  </si>
  <si>
    <t>documentation, food, medical, care</t>
  </si>
  <si>
    <t>Female doctors in nearby medical facilities, Psychosocial support and/or mental health care, Registration facilities for IDPs</t>
  </si>
  <si>
    <t>Schools lack a suitable curriculum, certification, or trained teachers</t>
  </si>
  <si>
    <t>Debaga 1</t>
  </si>
  <si>
    <t>Ahmad</t>
  </si>
  <si>
    <t>IQ1107-0007</t>
  </si>
  <si>
    <t>BCF</t>
  </si>
  <si>
    <t>Ahmad Ramadan Abdo</t>
  </si>
  <si>
    <t>07515019362</t>
  </si>
  <si>
    <t>documentation, employment, Other</t>
  </si>
  <si>
    <t>trucking borehole</t>
  </si>
  <si>
    <t xml:space="preserve"> Child protection case management GBV case management Legal support Maternal healthcare Early child medical care Female doctors in nearby medical facilities Psychosocial support and/or mental health care Registration facilities for IDPs Child friendly spaces</t>
  </si>
  <si>
    <t>Omar Mohammed</t>
  </si>
  <si>
    <t>14</t>
  </si>
  <si>
    <t>Mahmood Shoker Rabee</t>
  </si>
  <si>
    <t>07823238877</t>
  </si>
  <si>
    <t>Camp, Management, Committee, Youth, Committee, Maintenance, Committee</t>
  </si>
  <si>
    <t>water, sanitation, winter, items</t>
  </si>
  <si>
    <t>Water network</t>
  </si>
  <si>
    <t>Armed actors/forces</t>
  </si>
  <si>
    <t>Legal support, Female doctors in nearby medical facilities, Other specialized services for women (OBGYN), Psychosocial support and/or mental health care, Recreational activities</t>
  </si>
  <si>
    <t>No space in school, Lack of school material</t>
  </si>
  <si>
    <t>Debaga Stadium</t>
  </si>
  <si>
    <t>Didawan Idriss</t>
  </si>
  <si>
    <t>IQ1107-0011</t>
  </si>
  <si>
    <t>Badradin Najmaden</t>
  </si>
  <si>
    <t>07511720426</t>
  </si>
  <si>
    <t>Camp Management Committee, Maintenance Committee, Other Committee</t>
  </si>
  <si>
    <t>(mattress, blankets and cooking stove) for old families</t>
  </si>
  <si>
    <t xml:space="preserve"> Child protection case management GBV case management Legal support Maternal healthcare Female doctors in nearby medical facilities Registration facilities for IDPs Community center for women Child friendly spaces</t>
  </si>
  <si>
    <t>Albo Haies</t>
  </si>
  <si>
    <t>Basil Tawfeeq</t>
  </si>
  <si>
    <t>0000</t>
  </si>
  <si>
    <t>IQ0706-0060</t>
  </si>
  <si>
    <t>Abu Essa</t>
  </si>
  <si>
    <t>Marwan Mohammed Mahmood</t>
  </si>
  <si>
    <t>07715209019</t>
  </si>
  <si>
    <t>food, shelter support, summerization</t>
  </si>
  <si>
    <t>GBV case management Legal support Maternal healthcare Other specialized services for women (OBGYN) Registration facilities for IDPs</t>
  </si>
  <si>
    <t>Hothufa Khalid.</t>
  </si>
  <si>
    <t>NRC. 215</t>
  </si>
  <si>
    <t>ياسر خضير عادي</t>
  </si>
  <si>
    <t>07807114648</t>
  </si>
  <si>
    <t>Camp Management Committee, Youth committee, Distribution Committee, Maintenance Committee</t>
  </si>
  <si>
    <t>غطاء للخيم</t>
  </si>
  <si>
    <t>Diarrhoea, Hepatitis A/E</t>
  </si>
  <si>
    <t>Child friendly spaces</t>
  </si>
  <si>
    <t>No space in school The family needs the child to stay at home The child has to work Health reasons Lack of school material Schools lack a suitable curriculum, certification, or trained teachers</t>
  </si>
  <si>
    <t>Dolfeen</t>
  </si>
  <si>
    <t>NRC. 215.</t>
  </si>
  <si>
    <t>IQ0102-0001-015</t>
  </si>
  <si>
    <t>Government Local authorities</t>
  </si>
  <si>
    <t>ماهر مكيف جمار</t>
  </si>
  <si>
    <t>07906516663</t>
  </si>
  <si>
    <t>food, shelter support, water</t>
  </si>
  <si>
    <t>مدفاه</t>
  </si>
  <si>
    <t>Cholera, Typhoid, Skin diseases (scabies, contagious rashes, etc.)</t>
  </si>
  <si>
    <t>Host community Local authorities</t>
  </si>
  <si>
    <t>No space in school The child has to work Health reasons Child is disinterested</t>
  </si>
  <si>
    <t>Yousif Abbas.</t>
  </si>
  <si>
    <t>NRC. 202</t>
  </si>
  <si>
    <t>علي مهيدي</t>
  </si>
  <si>
    <t>07811687899</t>
  </si>
  <si>
    <t>No space in school The child has to work Health reasons Absence of appropriate gender teaching staff (M/F)</t>
  </si>
  <si>
    <t>محمود حسين سالم</t>
  </si>
  <si>
    <t>07813703259</t>
  </si>
  <si>
    <t>مدفأة</t>
  </si>
  <si>
    <t>Hepatitis A/E, Skin diseases (scabies, contagious rashes, etc.)</t>
  </si>
  <si>
    <t>No space in school The child has to work Health reasons Child is disinterested Absence of appropriate gender teaching staff (M/F) Cannot afford to pay for tuition/cost (textbook, etc)</t>
  </si>
  <si>
    <t>yousif Abbas</t>
  </si>
  <si>
    <t>NRC . 202</t>
  </si>
  <si>
    <t>كريم عجاج عبيد</t>
  </si>
  <si>
    <t>07817171490</t>
  </si>
  <si>
    <t>Diarrhoea, Hepatitis A/E, Skin diseases (scabies, contagious rashes, etc.)</t>
  </si>
  <si>
    <t>Child friendly spaces Recreational activities</t>
  </si>
  <si>
    <t>No space in school Health reasons Child is disinterested</t>
  </si>
  <si>
    <t>عبد السلام أحمد عبد</t>
  </si>
  <si>
    <t>07902601027</t>
  </si>
  <si>
    <t>Cholera, Hepatitis A/E, Skin diseases (scabies, contagious rashes, etc.)</t>
  </si>
  <si>
    <t>No space in school Health reasons Lack of school material Child is disinterested</t>
  </si>
  <si>
    <t>حسين جميل جاسم</t>
  </si>
  <si>
    <t>07805689765</t>
  </si>
  <si>
    <t>Camp Management Committee, Youth committee, Distribution Committee</t>
  </si>
  <si>
    <t>No space in school The child has to work Health reasons Lack of school material Cost of transportation</t>
  </si>
  <si>
    <t>Al-Balad Al-Ameed School</t>
  </si>
  <si>
    <t>IQ0709-0004</t>
  </si>
  <si>
    <t>Abas Zainal Ghanim</t>
  </si>
  <si>
    <t>07701675673</t>
  </si>
  <si>
    <t>Maternal healthcare Early child medical care Child friendly spaces</t>
  </si>
  <si>
    <t>Amal Al-Musta'feen Mosque</t>
  </si>
  <si>
    <t>IQ0704-0109</t>
  </si>
  <si>
    <t>Amal AL-Mustadha'feen mosque</t>
  </si>
  <si>
    <t>Kadhem Awni Hassan</t>
  </si>
  <si>
    <t>07701819312</t>
  </si>
  <si>
    <t>food, medical care, summerization</t>
  </si>
  <si>
    <t xml:space="preserve"> Child protection case management GBV case management Legal support</t>
  </si>
  <si>
    <t>Lack of school material</t>
  </si>
  <si>
    <t>Salah AL-Din AL-Ayobi Mosque</t>
  </si>
  <si>
    <t>IQ0704-0110</t>
  </si>
  <si>
    <t>Mohammed Sultan Kadhem</t>
  </si>
  <si>
    <t>07705232959</t>
  </si>
  <si>
    <t>medical care, summerization</t>
  </si>
  <si>
    <t>Al Furat Governemtal Building</t>
  </si>
  <si>
    <t>IQ0704-0034</t>
  </si>
  <si>
    <t>Zarqa' AL-Yamamh School</t>
  </si>
  <si>
    <t>Hussain Ali Abd</t>
  </si>
  <si>
    <t>07823345837</t>
  </si>
  <si>
    <t>documentation, food, medical care</t>
  </si>
  <si>
    <t xml:space="preserve"> Child protection case management Legal support</t>
  </si>
  <si>
    <t>Latifiya 2</t>
  </si>
  <si>
    <t>IQ0706-0003</t>
  </si>
  <si>
    <t>Al-Latifiya 2</t>
  </si>
  <si>
    <t>Hazem ALi A'btan</t>
  </si>
  <si>
    <t>07830686840</t>
  </si>
  <si>
    <t>food, water, summerization</t>
  </si>
  <si>
    <t>Legal support</t>
  </si>
  <si>
    <t>Child is disinterested</t>
  </si>
  <si>
    <t>Latifiya 1</t>
  </si>
  <si>
    <t>IQ0706-0004</t>
  </si>
  <si>
    <t>AL-Latefiya 1</t>
  </si>
  <si>
    <t>Hamed Abdullah Naif</t>
  </si>
  <si>
    <t>07830342391</t>
  </si>
  <si>
    <t>Al-Rasheed Hospital Settlement</t>
  </si>
  <si>
    <t>IQ0707-0047</t>
  </si>
  <si>
    <t>Ammer Eiwaez</t>
  </si>
  <si>
    <t>07711933992</t>
  </si>
  <si>
    <t>employment, clothing, summerization</t>
  </si>
  <si>
    <t>سلام محمود فرحان</t>
  </si>
  <si>
    <t>07808011737</t>
  </si>
  <si>
    <t>No space in school The child has to work Health reasons Child is disinterested Cannot afford to pay for tuition/cost (textbook, etc)</t>
  </si>
  <si>
    <t>Bzebize IDP District  4</t>
  </si>
  <si>
    <t>Saif Rabie</t>
  </si>
  <si>
    <t>بشير نوري مشوح</t>
  </si>
  <si>
    <t>07905779911</t>
  </si>
  <si>
    <t>Women committee, Youth committee, Maintenance Committee</t>
  </si>
  <si>
    <t>No space in school Cost of transportation Absence of appropriate gender teaching staff (M/F) Schools lack a suitable curriculum, certification, or trained teachers</t>
  </si>
  <si>
    <t>Al-Amirya - Albu Jwad</t>
  </si>
  <si>
    <t>IQ0102-0002-007</t>
  </si>
  <si>
    <t>عميد عباس مشعل</t>
  </si>
  <si>
    <t>07830025053</t>
  </si>
  <si>
    <t>Lack of school material Cost of transportation Cannot afford to pay for tuition/cost (textbook, etc)</t>
  </si>
  <si>
    <t>Amriyat al-fallujah DC Government Local authorities</t>
  </si>
  <si>
    <t>محمد زيتون</t>
  </si>
  <si>
    <t>07830808446</t>
  </si>
  <si>
    <t>sanitation, winter items, Other</t>
  </si>
  <si>
    <t>Lack of school material Cost of transportation Schools lack a suitable curriculum, certification, or trained teachers Cannot afford to pay for tuition/cost (textbook, etc)</t>
  </si>
  <si>
    <t>جمال عبد محمد</t>
  </si>
  <si>
    <t>07904489596</t>
  </si>
  <si>
    <t>Cholera, Hepatitis A/E</t>
  </si>
  <si>
    <t>The family needs the child to stay at home The child has to work Health reasons Absence of appropriate gender teaching staff (M/F)</t>
  </si>
  <si>
    <t>Al-Qasir CC</t>
  </si>
  <si>
    <t>حذيفة خالد حرحوش</t>
  </si>
  <si>
    <t>IQ0102-0033-007</t>
  </si>
  <si>
    <t>IQ0102-0033</t>
  </si>
  <si>
    <t>Government, Local authorities, Other</t>
  </si>
  <si>
    <t>حسين جميل</t>
  </si>
  <si>
    <t>Camp, Management, Committee, Women, Committee, Youth, Committee, Maintenance, Committee</t>
  </si>
  <si>
    <t>Armed actors/forces, Local authorities</t>
  </si>
  <si>
    <t>Child protection case management, None</t>
  </si>
  <si>
    <t>No space in school, Health reasons reasons, Child is disinterested, Schools lack a suitable curriculum, certification, or trained teachers</t>
  </si>
  <si>
    <t>Al-Khuld School</t>
  </si>
  <si>
    <t>IQ0707-0048</t>
  </si>
  <si>
    <t>Hussain Suliman Khudhr</t>
  </si>
  <si>
    <t>07516527890</t>
  </si>
  <si>
    <t>No system</t>
  </si>
  <si>
    <t>food, vocational training, summerization</t>
  </si>
  <si>
    <t>Hasan Al-Mojtaba Mosque</t>
  </si>
  <si>
    <t>IQ0707-0045</t>
  </si>
  <si>
    <t>Akram Habib Khudhr</t>
  </si>
  <si>
    <t>07703307392</t>
  </si>
  <si>
    <t>Maternal healthcare Early child medical care Female doctors in nearby medical facilities Child friendly spaces</t>
  </si>
  <si>
    <t>Afrasyaw Mahmoud Salih</t>
  </si>
  <si>
    <t>07701390545</t>
  </si>
  <si>
    <t>Women committee, Distribution Committee, Maintenance Committee, WASH Committee</t>
  </si>
  <si>
    <t xml:space="preserve"> Child protection case management GBV case management Legal support Female doctors in nearby medical facilities Registration facilities for IDPs Community center for women Child friendly spaces</t>
  </si>
  <si>
    <t>The family needs the child to stay at home The child has to work Cost of transportation Cannot afford to pay for tuition/cost (textbook, etc)</t>
  </si>
  <si>
    <t>Al Wahda Camp</t>
  </si>
  <si>
    <t>Tawfeeq Basil</t>
  </si>
  <si>
    <t>IQ0706-0009</t>
  </si>
  <si>
    <t>Najim Ubaed A'liwi</t>
  </si>
  <si>
    <t>07801646074</t>
  </si>
  <si>
    <t>education, medical care, summerization</t>
  </si>
  <si>
    <t xml:space="preserve"> Child protection case management Early child medical care Registration facilities for IDPs</t>
  </si>
  <si>
    <t>No space in school Safety/security concerns</t>
  </si>
  <si>
    <t>Al-Rafidayn School</t>
  </si>
  <si>
    <t>IQ0707-0044</t>
  </si>
  <si>
    <t>Shawqi Tariq Fadhil</t>
  </si>
  <si>
    <t>07703074910</t>
  </si>
  <si>
    <t>employment, vocational training, summerization</t>
  </si>
  <si>
    <t>Tasneem</t>
  </si>
  <si>
    <t>21</t>
  </si>
  <si>
    <t>Shakir Mahmud</t>
  </si>
  <si>
    <t>07810864903</t>
  </si>
  <si>
    <t>documentation, food, vocational training</t>
  </si>
  <si>
    <t>GBV case management</t>
  </si>
  <si>
    <t>No space in school Cost of transportation Schools lack a suitable curriculum, certification, or trained teachers Cannot afford to pay for tuition/cost (textbook, etc)</t>
  </si>
  <si>
    <t>Ukadh School</t>
  </si>
  <si>
    <t>IQ0707-0046</t>
  </si>
  <si>
    <t>Ghalib Husain Younis</t>
  </si>
  <si>
    <t>07732046476</t>
  </si>
  <si>
    <t>Adhamia Wooden partitions</t>
  </si>
  <si>
    <t>IQ0702-0035</t>
  </si>
  <si>
    <t>Adhamia Wooden Partitions</t>
  </si>
  <si>
    <t>Yousif Latofi</t>
  </si>
  <si>
    <t>07700169150</t>
  </si>
  <si>
    <t>Maternal healthcare Early child medical care Female doctors in nearby medical facilities Services for persons with disabilities Child friendly spaces</t>
  </si>
  <si>
    <t>Al-Irtiqaa School</t>
  </si>
  <si>
    <t>IQ0710-0007</t>
  </si>
  <si>
    <t>ThaNon Younis Hasan</t>
  </si>
  <si>
    <t>07702004601</t>
  </si>
  <si>
    <t>Al-Miqdam Kindergarten</t>
  </si>
  <si>
    <t>IQ0707-0051</t>
  </si>
  <si>
    <t>Khalid Ali Mohammed</t>
  </si>
  <si>
    <t>07710818224</t>
  </si>
  <si>
    <t>Maternal healthcare Early child medical care Female doctors in nearby medical facilities Child friendly spaces Recreational activities</t>
  </si>
  <si>
    <t>The child has to work Safety/security concerns Cannot afford to pay for tuition/cost (textbook, etc)</t>
  </si>
  <si>
    <t>Saqar Quraish School</t>
  </si>
  <si>
    <t>IQ0709-0003</t>
  </si>
  <si>
    <t>Saqar Quraish school</t>
  </si>
  <si>
    <t>Salim Mohamed Jamil</t>
  </si>
  <si>
    <t>07701774148</t>
  </si>
  <si>
    <t>Check Point 75</t>
  </si>
  <si>
    <t>IQ0706-0007</t>
  </si>
  <si>
    <t>Khaemat Al-Iraq camp</t>
  </si>
  <si>
    <t>Mohammed Hammed Waleed</t>
  </si>
  <si>
    <t>07829390819</t>
  </si>
  <si>
    <t>food, clothing, summerization</t>
  </si>
  <si>
    <t>GBV case management Legal support Registration facilities for IDPs</t>
  </si>
  <si>
    <t>Al Yusifiya</t>
  </si>
  <si>
    <t>IQ0706-0005</t>
  </si>
  <si>
    <t>Ekram Zuba' IDPs camp</t>
  </si>
  <si>
    <t>Ahmad Khalaf Haloos</t>
  </si>
  <si>
    <t>07703939050</t>
  </si>
  <si>
    <t>Camp Management Committee, WASH Committee</t>
  </si>
  <si>
    <t>GBV case management Legal support</t>
  </si>
  <si>
    <t>Dora Center</t>
  </si>
  <si>
    <t>IQ0704-0004</t>
  </si>
  <si>
    <t>Al-amal Al-manshoud NGO</t>
  </si>
  <si>
    <t>Sa'di Komar Salman</t>
  </si>
  <si>
    <t>07809589585</t>
  </si>
  <si>
    <t>documentation, food, summerization</t>
  </si>
  <si>
    <t xml:space="preserve"> Child protection case management GBV case management Legal support Female doctors in nearby medical facilities Registration facilities for IDPs</t>
  </si>
  <si>
    <t>Safety/security concerns</t>
  </si>
  <si>
    <t>Serdar Yaseen</t>
  </si>
  <si>
    <t>03</t>
  </si>
  <si>
    <t>Dler Ahmed mohammad Salh</t>
  </si>
  <si>
    <t>07504575088</t>
  </si>
  <si>
    <t>Women, Committee, Youth, Committee, WASH, Committee, Other</t>
  </si>
  <si>
    <t>documentation, employment, psychosocial, support</t>
  </si>
  <si>
    <t>Child protection case management, GBV case management, Legal support</t>
  </si>
  <si>
    <t>Hala Jasim Mohammed</t>
  </si>
  <si>
    <t>Ahmed Naje</t>
  </si>
  <si>
    <t>07825925910</t>
  </si>
  <si>
    <t>Camp, Management, Committee, Women, Committee, Youth, Committee, Distribution, Committee, Maintenance, Committee, WASH, Committee, Other</t>
  </si>
  <si>
    <t>documentation, medical, care, sanitation</t>
  </si>
  <si>
    <t>Diarrhoea, Soil transmitted helminths (intestinal worms), Skin diseases (scabies, contagious rashes, etc.)</t>
  </si>
  <si>
    <t>No school available, No space in school, The child has to The child has to work, Lack of school material, Cost of transportation</t>
  </si>
  <si>
    <t>Al-Khalidiya camp 6</t>
  </si>
  <si>
    <t>عثمان كامل عبد رحال</t>
  </si>
  <si>
    <t>IQ0106-0022-004</t>
  </si>
  <si>
    <t>فوزي شكر عبدالله جعاطه الشعباني</t>
  </si>
  <si>
    <t>07827342447</t>
  </si>
  <si>
    <t>food, summerization, Other</t>
  </si>
  <si>
    <t>الكهرباء</t>
  </si>
  <si>
    <t>Saudi Camp</t>
  </si>
  <si>
    <t>12</t>
  </si>
  <si>
    <t>IQ0102-0002-013</t>
  </si>
  <si>
    <t>خالد عبدالله عبد</t>
  </si>
  <si>
    <t>07819790127</t>
  </si>
  <si>
    <t>Heaters</t>
  </si>
  <si>
    <t>Dry food ration, Wet Feeding</t>
  </si>
  <si>
    <t xml:space="preserve"> Child protection case management Legal support Early child medical care Registration facilities for IDPs Community center for women Child friendly spaces</t>
  </si>
  <si>
    <t>No space in school Lack of school material Absence of appropriate gender teaching staff (M/F) Schools lack a suitable curriculum, certification, or trained teachers</t>
  </si>
  <si>
    <t>احمد جابر عباس</t>
  </si>
  <si>
    <t>07826463259</t>
  </si>
  <si>
    <t>Does not know</t>
  </si>
  <si>
    <t>احمد عبد عسل</t>
  </si>
  <si>
    <t>07830043111</t>
  </si>
  <si>
    <t>food, winter items, Other</t>
  </si>
  <si>
    <t>Registration facilities for IDPs</t>
  </si>
  <si>
    <t>Ahil AlRamadi Camp (Al-Asfar)</t>
  </si>
  <si>
    <t>IQ0102-0002-005</t>
  </si>
  <si>
    <t>خضير احمد دحل</t>
  </si>
  <si>
    <t>07831466240</t>
  </si>
  <si>
    <t>Salman Al-Mohamadi Mosque</t>
  </si>
  <si>
    <t>IQ0705-0021</t>
  </si>
  <si>
    <t>Haqi Ismail Mohamed</t>
  </si>
  <si>
    <t>07701842678</t>
  </si>
  <si>
    <t>Cost of transportation Cannot afford to pay for tuition/cost (textbook, etc)</t>
  </si>
  <si>
    <t>Al-Imam Al-Mahdi</t>
  </si>
  <si>
    <t>IQ0705-0022</t>
  </si>
  <si>
    <t>Alias Mohamed Alias</t>
  </si>
  <si>
    <t>07703871218</t>
  </si>
  <si>
    <t>Al-Ihsaan Settlement</t>
  </si>
  <si>
    <t>IQ0705-0020</t>
  </si>
  <si>
    <t>Majeed Adham Younis</t>
  </si>
  <si>
    <t>07703017037</t>
  </si>
  <si>
    <t>Al-Soor Mosque</t>
  </si>
  <si>
    <t>IQ0707-0053</t>
  </si>
  <si>
    <t>Kasim Younis Mohamed</t>
  </si>
  <si>
    <t>07710455602</t>
  </si>
  <si>
    <t>employment, vocational training</t>
  </si>
  <si>
    <t>Baqi mosque imams</t>
  </si>
  <si>
    <t>IQ0707-0004</t>
  </si>
  <si>
    <t>Ayimmat Al-Baqia Mosque</t>
  </si>
  <si>
    <t>Ismail Yhaya Marai</t>
  </si>
  <si>
    <t>07709167406</t>
  </si>
  <si>
    <t>Al-Jawaden Mosque</t>
  </si>
  <si>
    <t>IQ0707-0052</t>
  </si>
  <si>
    <t>Abas Ali Akbar Mustafa</t>
  </si>
  <si>
    <t>07722850608</t>
  </si>
  <si>
    <t>Maternal healthcare Early child medical care Female doctors in nearby medical facilities</t>
  </si>
  <si>
    <t>Al-Intlaq School</t>
  </si>
  <si>
    <t>IQ0710-0006</t>
  </si>
  <si>
    <t>Shukr Mahmoud / ادارة المخيم من قبل هيئة الحشد الشعبي /فرع جميلة</t>
  </si>
  <si>
    <t>07702622322</t>
  </si>
  <si>
    <t>Al-Shura School</t>
  </si>
  <si>
    <t>IQ0707-0049</t>
  </si>
  <si>
    <t>Ali Akbar Abdulqader Bieraq</t>
  </si>
  <si>
    <t>Uwayrij</t>
  </si>
  <si>
    <t>IQ0706-0059</t>
  </si>
  <si>
    <t>Najim Ubaid Aliawy AL-Dulaimy</t>
  </si>
  <si>
    <t>education, food, summerization</t>
  </si>
  <si>
    <t>Maternal healthcare</t>
  </si>
  <si>
    <t>Cost of transportation</t>
  </si>
  <si>
    <t>Omar mohammed</t>
  </si>
  <si>
    <t xml:space="preserve">Abdallah Sami </t>
  </si>
  <si>
    <t>07811301241</t>
  </si>
  <si>
    <t>education, sanitation, winter items</t>
  </si>
  <si>
    <t>Legal support Female doctors in nearby medical facilities None</t>
  </si>
  <si>
    <t>Cost of transportation Safety/security concerns</t>
  </si>
  <si>
    <t>Abu Anas (HTC)</t>
  </si>
  <si>
    <t>Hothufa Khalid</t>
  </si>
  <si>
    <t>IQ0102-0001-020</t>
  </si>
  <si>
    <t>محسن حمد سالم</t>
  </si>
  <si>
    <t>07819785610</t>
  </si>
  <si>
    <t>No space in school Health reasons Child is disinterested Cannot afford to pay for tuition/cost (textbook, etc)</t>
  </si>
  <si>
    <t>Al-Shahama</t>
  </si>
  <si>
    <t>Ali Tahseen</t>
  </si>
  <si>
    <t>IQ1808-0010</t>
  </si>
  <si>
    <t>Hussain Ahmad Khalaf</t>
  </si>
  <si>
    <t>07709595695</t>
  </si>
  <si>
    <t>employment, food, psychosocial support</t>
  </si>
  <si>
    <t>Recreational activities</t>
  </si>
  <si>
    <t>No school available Not allowed to leave the camp</t>
  </si>
  <si>
    <t>AbdalQader Rabee</t>
  </si>
  <si>
    <t>13</t>
  </si>
  <si>
    <t>Mohammed Awaied Hamad</t>
  </si>
  <si>
    <t>07807225082</t>
  </si>
  <si>
    <t>No school available Cost of transportation</t>
  </si>
  <si>
    <t>Bajet Kandala</t>
  </si>
  <si>
    <t>محممود محمد حاكم</t>
  </si>
  <si>
    <t>IQ0803-0001</t>
  </si>
  <si>
    <t>ميعاد سعيد صالح</t>
  </si>
  <si>
    <t>07503597042</t>
  </si>
  <si>
    <t>Camp, Management, Committee, Women, Committee, Youth, Committee, Distribution, Committee, Maintenance, Committee, WASH, Committee</t>
  </si>
  <si>
    <t>employment, food, medical, care</t>
  </si>
  <si>
    <t>Child protection case management, GBV case management, Legal support, Maternal healthcare, Early child medical care, Female doctors in nearby medical facilities, Other specialized services for women (OBGYN), Services for persons with disabilities, Psychosocial support and/or mental health care, Registration facilities for IDPs, Community center for women, Child friendly spaces, Recreational activities</t>
  </si>
  <si>
    <t>Health reasons reasons, Child is disabled</t>
  </si>
  <si>
    <t>Bzebize IDP District  1</t>
  </si>
  <si>
    <t>رائد ابراهيم عبيد</t>
  </si>
  <si>
    <t>IQ0102-0002-011</t>
  </si>
  <si>
    <t>Amriyat al-fallujah DC, IRD, MoMD, UNHCR</t>
  </si>
  <si>
    <t>07812225324</t>
  </si>
  <si>
    <t>employment, food, shelter, support</t>
  </si>
  <si>
    <t>Child protection case management, Maternal healthcare, Early child medical care</t>
  </si>
  <si>
    <t>No space in school, Health reasons reasons, Lack of school material, Cost of transportation, Schools lack a suitable curriculum, certification, or trained teachers</t>
  </si>
  <si>
    <t>Zayona</t>
  </si>
  <si>
    <t>IQ0707-0043</t>
  </si>
  <si>
    <t>Church</t>
  </si>
  <si>
    <t>Alaa Saadallah Mati</t>
  </si>
  <si>
    <t>07701624423</t>
  </si>
  <si>
    <t>Camp Management Committee, Women committee, Distribution Committee, Maintenance Committee, WASH Committee</t>
  </si>
  <si>
    <t>registration, employment, summerization</t>
  </si>
  <si>
    <t xml:space="preserve"> Child protection case management GBV case management Legal support Maternal healthcare Early child medical care Services for persons with disabilities Child friendly spaces Recreational activities</t>
  </si>
  <si>
    <t>Adhamia</t>
  </si>
  <si>
    <t>IQ0702-0001</t>
  </si>
  <si>
    <t>Ali Kadhim Jawad</t>
  </si>
  <si>
    <t>07712851903</t>
  </si>
  <si>
    <t>Al-Nour Mosque</t>
  </si>
  <si>
    <t>IQ0705-0023</t>
  </si>
  <si>
    <t>Ahmed Abas Helihil</t>
  </si>
  <si>
    <t>07716518050</t>
  </si>
  <si>
    <t>Al-Israa Wa Al-Ma`araj Mosque</t>
  </si>
  <si>
    <t>IQ0707-0050</t>
  </si>
  <si>
    <t>Majeed Habib Mohamed</t>
  </si>
  <si>
    <t>07701838172</t>
  </si>
  <si>
    <t>payman fahmy hasan and yadgar ahmed fakhri</t>
  </si>
  <si>
    <t>shero simo joqi</t>
  </si>
  <si>
    <t>07504688207</t>
  </si>
  <si>
    <t>Psychosocial support and/or mental health care Child friendly spaces</t>
  </si>
  <si>
    <t>The family needs the child to stay at home The child has to work Cost of transportation Absence of appropriate gender teaching staff (M/F)</t>
  </si>
  <si>
    <t>Al-Khalidiya camp 2 Markazi</t>
  </si>
  <si>
    <t>Ayia Ali Salim</t>
  </si>
  <si>
    <t>AK-M</t>
  </si>
  <si>
    <t>IQ0106-0023-002</t>
  </si>
  <si>
    <t>Mohammed Suliman Muslih</t>
  </si>
  <si>
    <t>No school available Cost of transportation Cannot afford to pay for tuition/cost (textbook, etc)</t>
  </si>
  <si>
    <t>Al Khaldiya CCs</t>
  </si>
  <si>
    <t>ramadi</t>
  </si>
  <si>
    <t>IQ0106-0002</t>
  </si>
  <si>
    <t>Health reasons Lack of school material Safety/security concerns Schools lack a suitable curriculum, certification, or trained teachers Cannot afford to pay for tuition/cost (textbook, etc)</t>
  </si>
  <si>
    <t>Harshm</t>
  </si>
  <si>
    <t>Rzgar Mohammed Hussein</t>
  </si>
  <si>
    <t>IQ1102-0002</t>
  </si>
  <si>
    <t>07504568897</t>
  </si>
  <si>
    <t>employment, food, medical care</t>
  </si>
  <si>
    <t>Specific medical care is needed</t>
  </si>
  <si>
    <t>Diarrhoea, Typhoid, Hepatitis A/E</t>
  </si>
  <si>
    <t>Cash</t>
  </si>
  <si>
    <t xml:space="preserve"> Child protection case management GBV case management Legal support Maternal healthcare Early child medical care Female doctors in nearby medical facilities Psychosocial support and/or mental health care Registration facilities for IDPs Child friendly spaces Recreational activities</t>
  </si>
  <si>
    <t>Debaga 2</t>
  </si>
  <si>
    <t>IQ1107-0012</t>
  </si>
  <si>
    <t>Arif Abdullah Kareem</t>
  </si>
  <si>
    <t>07517401801</t>
  </si>
  <si>
    <t>Camp, Management, Committee, Other</t>
  </si>
  <si>
    <t>employment, medical, care, psychosocial, support</t>
  </si>
  <si>
    <t>cooking stove,  heating stoves, inner layer</t>
  </si>
  <si>
    <t>Child protection case management, GBV case management, Legal support, Female doctors in nearby medical facilities, Registration facilities for IDPs, Community center for women, Child friendly spaces</t>
  </si>
  <si>
    <t>Al-Alam 1</t>
  </si>
  <si>
    <t>Amer saeed</t>
  </si>
  <si>
    <t>IQ1808-0002</t>
  </si>
  <si>
    <t>Government Other</t>
  </si>
  <si>
    <t>Maan Daher</t>
  </si>
  <si>
    <t>07706640518</t>
  </si>
  <si>
    <t>Dry food ration, Ready to eat box</t>
  </si>
  <si>
    <t xml:space="preserve"> Child protection case management GBV case management Legal support Maternal healthcare Other specialized services for women (OBGYN) Community center for women Child friendly spaces</t>
  </si>
  <si>
    <t>Mahmood Shokr Rabeea</t>
  </si>
  <si>
    <t>Camp, Management, Committee</t>
  </si>
  <si>
    <t>food, clothing, winter, items</t>
  </si>
  <si>
    <t>Typhoid, Soil transmitted helminths (intestinal worms), Skin diseases (scabies, contagious rashes, etc.)</t>
  </si>
  <si>
    <t>Registration facilities for IDPs, Recreational activities</t>
  </si>
  <si>
    <t>أحمد عاصي مطر</t>
  </si>
  <si>
    <t>IQ0106-0023-003</t>
  </si>
  <si>
    <t>عمر محمد عبد زغير</t>
  </si>
  <si>
    <t>07816278455</t>
  </si>
  <si>
    <t>GBV case management Legal support Female doctors in nearby medical facilities Services for persons with disabilities</t>
  </si>
  <si>
    <t>18</t>
  </si>
  <si>
    <t>Bareq hameed gead</t>
  </si>
  <si>
    <t>07826650125</t>
  </si>
  <si>
    <t>No space in school Cost of transportation Cannot afford to pay for tuition/cost (textbook, etc)</t>
  </si>
  <si>
    <t>Mazin farhan saadon</t>
  </si>
  <si>
    <t>07810451159</t>
  </si>
  <si>
    <t>Hepatitis A/E, Skin diseases (scabies, contagious rashes, etc.) Other</t>
  </si>
  <si>
    <t xml:space="preserve"> Child protection case management Legal support Female doctors in nearby medical facilities Registration facilities for IDPs</t>
  </si>
  <si>
    <t>Al-Khalidiya camp 1 Markazi</t>
  </si>
  <si>
    <t>رواد محمود محمد</t>
  </si>
  <si>
    <t>IQ0106-0023-001</t>
  </si>
  <si>
    <t>هيثم سليمان نايل فرحان</t>
  </si>
  <si>
    <t>07800204001</t>
  </si>
  <si>
    <t>GBV case management Legal support Female doctors in nearby medical facilities Other specialized services for women (OBGYN) Services for persons with disabilities</t>
  </si>
  <si>
    <t>Ayimmat Al-Baqie Mosque</t>
  </si>
  <si>
    <t>IQ0707-0054</t>
  </si>
  <si>
    <t>Ismael Yayha Marai</t>
  </si>
  <si>
    <t>Legal support, Maternal healthcare, Early child medical care, Services for persons with disabilities, Child friendly spaces</t>
  </si>
  <si>
    <t>Al-Mancyha Village</t>
  </si>
  <si>
    <t>Manar Al-Jssas</t>
  </si>
  <si>
    <t>IQ0705-0019</t>
  </si>
  <si>
    <t>Salih Mahdi Khudher</t>
  </si>
  <si>
    <t>07712301300</t>
  </si>
  <si>
    <t>Maternal healthcare Early child medical care</t>
  </si>
  <si>
    <t>The child has to work Cost of transportation Cannot afford to pay for tuition/cost (textbook, etc)</t>
  </si>
  <si>
    <t>Modern IDP's Camp</t>
  </si>
  <si>
    <t>3</t>
  </si>
  <si>
    <t>Basrah</t>
  </si>
  <si>
    <t>IQ0202-0002</t>
  </si>
  <si>
    <t>Ahmed hussian talib</t>
  </si>
  <si>
    <t>07705776741</t>
  </si>
  <si>
    <t>education, water, sanitation</t>
  </si>
  <si>
    <t>Legal support Female doctors in nearby medical facilities</t>
  </si>
  <si>
    <t>MoMD</t>
  </si>
  <si>
    <t>Ahmed chassib muftin</t>
  </si>
  <si>
    <t>07712025381</t>
  </si>
  <si>
    <t>Camp Management Committee, Women committee, Youth committee, Other Committee</t>
  </si>
  <si>
    <t>education, medical care, sanitation</t>
  </si>
  <si>
    <t>Clothes</t>
  </si>
  <si>
    <t>Legal support Registration facilities for IDPs</t>
  </si>
  <si>
    <t>Dua'a Ayad Hussien</t>
  </si>
  <si>
    <t>Hemood Abdullah Abd</t>
  </si>
  <si>
    <t>07813039015</t>
  </si>
  <si>
    <t>medical, care, clothing, winter, items</t>
  </si>
  <si>
    <t>Child protection case management, Registration facilities for IDPs, Community center for women, Child friendly spaces</t>
  </si>
  <si>
    <t>No space in school, The child has to The child has to work, Lack of school material, Cost of transportation, Child is disabled, Child is disinterested, Safety/security concerns, Schools lack a suitable curriculum, certification, or trained teachers, Cannot afford to pay for tuition/cost (textbook, etc)</t>
  </si>
  <si>
    <t>Mustaf Raheem Alawi</t>
  </si>
  <si>
    <t>07814183156</t>
  </si>
  <si>
    <t xml:space="preserve"> Child protection case management Legal support Child friendly spaces</t>
  </si>
  <si>
    <t>Cost of transportation Child is disinterested</t>
  </si>
  <si>
    <t>Name less School</t>
  </si>
  <si>
    <t>IQ0702-0036</t>
  </si>
  <si>
    <t>Name less school</t>
  </si>
  <si>
    <t>Salim Mohammed Mustafa</t>
  </si>
  <si>
    <t>07701866003</t>
  </si>
  <si>
    <t>The child has to work Cost of transportation</t>
  </si>
  <si>
    <t>Al Anbar</t>
  </si>
  <si>
    <t>Mahdi Ahmed</t>
  </si>
  <si>
    <t>610</t>
  </si>
  <si>
    <t>IQ0102-0019-019</t>
  </si>
  <si>
    <t>Basheer Ali</t>
  </si>
  <si>
    <t>07830807318</t>
  </si>
  <si>
    <t>Water trucks, Water network</t>
  </si>
  <si>
    <t>No space in school, The child has to The child has to work, Lack of school material, Cannot afford to pay for tuition/cost (textbook, etc)</t>
  </si>
  <si>
    <t>Amriyat Al-Fallujah Camp 20</t>
  </si>
  <si>
    <t>IQ0102-0019-020</t>
  </si>
  <si>
    <t>Bilal AbdulMajeed</t>
  </si>
  <si>
    <t>07818245655</t>
  </si>
  <si>
    <t>Al-Tahrir (Al Khanjar)</t>
  </si>
  <si>
    <t>IQ0102-0019-018</t>
  </si>
  <si>
    <t>Muayad Asi Khalaf</t>
  </si>
  <si>
    <t>07725144001</t>
  </si>
  <si>
    <t>No space in school, The family needs the child to stay at home, The child has to The child has to work, Lack of school material</t>
  </si>
  <si>
    <t>Kiram Al Fallujah Camp</t>
  </si>
  <si>
    <t>IQ0102-0019-016</t>
  </si>
  <si>
    <t>Ghanim Ahmed</t>
  </si>
  <si>
    <t>07808267382</t>
  </si>
  <si>
    <t>Al Najat</t>
  </si>
  <si>
    <t>IQ0102-0019-024</t>
  </si>
  <si>
    <t>Haki Ismail</t>
  </si>
  <si>
    <t>07814956811</t>
  </si>
  <si>
    <t>No space in school, The family needs the child to stay at home, The child has to The child has to work, Lack of school material, Cannot afford to pay for tuition/cost (textbook, etc)</t>
  </si>
  <si>
    <t>Al Bashayir camp</t>
  </si>
  <si>
    <t>IQ0102-0019-025</t>
  </si>
  <si>
    <t>Falah Hasan</t>
  </si>
  <si>
    <t>07807049099</t>
  </si>
  <si>
    <t>Al-Tahadi</t>
  </si>
  <si>
    <t>IQ0102-0019-026</t>
  </si>
  <si>
    <t>AbdulAziz Rifaat</t>
  </si>
  <si>
    <t>07825677445</t>
  </si>
  <si>
    <t>Water trucks, Water network, Borehole</t>
  </si>
  <si>
    <t>KhairAllah Azab</t>
  </si>
  <si>
    <t>07802322253</t>
  </si>
  <si>
    <t>Al Abrar</t>
  </si>
  <si>
    <t>IQ0102-0019-033</t>
  </si>
  <si>
    <t>Alaa Nouri</t>
  </si>
  <si>
    <t>07831883307</t>
  </si>
  <si>
    <t>Amriyat Al-Fallujah Camp 21</t>
  </si>
  <si>
    <t>IQ0102-0019-021</t>
  </si>
  <si>
    <t>Omer Hadi</t>
  </si>
  <si>
    <t>07808608698</t>
  </si>
  <si>
    <t>Zoba'a camp</t>
  </si>
  <si>
    <t>IQ0102-0019-022</t>
  </si>
  <si>
    <t>Ahmed Ghazi</t>
  </si>
  <si>
    <t>07808448214</t>
  </si>
  <si>
    <t>Al-Simood / Ssumud</t>
  </si>
  <si>
    <t>IQ0102-0019-023</t>
  </si>
  <si>
    <t>Ammar Mohammed</t>
  </si>
  <si>
    <t>07816278726</t>
  </si>
  <si>
    <t>Diwania camp</t>
  </si>
  <si>
    <t>Qadissiya</t>
  </si>
  <si>
    <t>IQ0402-0039</t>
  </si>
  <si>
    <t>Khalil ibrahim</t>
  </si>
  <si>
    <t>07719535150</t>
  </si>
  <si>
    <t>education, water, Other</t>
  </si>
  <si>
    <t>No water</t>
  </si>
  <si>
    <t>Mohammed zaidan zaraag</t>
  </si>
  <si>
    <t>611</t>
  </si>
  <si>
    <t>IQ0106-0022-006</t>
  </si>
  <si>
    <t>Fullname</t>
  </si>
  <si>
    <t>07905678965</t>
  </si>
  <si>
    <t>education, food, footwear</t>
  </si>
  <si>
    <t>No school available, No space in school, The child has to The child has to work</t>
  </si>
  <si>
    <t>Bzebize IDP District  2</t>
  </si>
  <si>
    <t>IQ0102-0002-010</t>
  </si>
  <si>
    <t>Salah Mahal Shrky</t>
  </si>
  <si>
    <t>07807599144</t>
  </si>
  <si>
    <t>medical, care, sanitation, winter, items</t>
  </si>
  <si>
    <t>Diarrhoea, Cholera, Typhoid, Soil transmitted helminths (intestinal worms), Skin diseases (scabies, contagious rashes, etc.), Other</t>
  </si>
  <si>
    <t>Child protection case management</t>
  </si>
  <si>
    <t>No school available, The child has to The child has to work, Lack of school material, Cost of transportation, Child is disabled, Child is disinterested, Absence of appropriate gender teaching staff (M/F), Schools lack a suitable curriculum, certification, or trained teachers</t>
  </si>
  <si>
    <t>IDPs</t>
  </si>
  <si>
    <t>Muhsan hammed salim</t>
  </si>
  <si>
    <t>Camp, Management, Committee, Women, Committee, Youth, Committee</t>
  </si>
  <si>
    <t>food, water, winter, items</t>
  </si>
  <si>
    <t>No space in school, The child has to The child has to work, Lack of school material, Cost of transportation, Child is disinterested, Safety/security concerns, Cannot afford to pay for tuition/cost (textbook, etc)</t>
  </si>
  <si>
    <t>Waleed Mohammed Abaas</t>
  </si>
  <si>
    <t>07818814400</t>
  </si>
  <si>
    <t>sanitation, clothing, winter, items</t>
  </si>
  <si>
    <t>Child protection case management, GBV case management</t>
  </si>
  <si>
    <t>No school available, No space in school, The child has to The child has to work, Cost of transportation, Child is disabled, Child is disinterested, Safety/security concerns, Schools lack a suitable curriculum, certification, or trained teachers, Cannot afford to pay for tuition/cost (textbook, etc)</t>
  </si>
  <si>
    <t>Amriyat al-fallujah DC Local authorities</t>
  </si>
  <si>
    <t>نوري صباح فياض</t>
  </si>
  <si>
    <t>07818984929</t>
  </si>
  <si>
    <t>food, sanitation, Other</t>
  </si>
  <si>
    <t>Cost of transportation Schools lack a suitable curriculum, certification, or trained teachers Cannot afford to pay for tuition/cost (textbook, etc)</t>
  </si>
  <si>
    <t>Amriyat al-fallujah DC Government Local authorities MoMD</t>
  </si>
  <si>
    <t>عادل عودة فرحان</t>
  </si>
  <si>
    <t>07800240029</t>
  </si>
  <si>
    <t>Legal support Child friendly spaces</t>
  </si>
  <si>
    <t>Albu Hoory School</t>
  </si>
  <si>
    <t>Sabrin adil</t>
  </si>
  <si>
    <t>Nrc</t>
  </si>
  <si>
    <t>falluja</t>
  </si>
  <si>
    <t>IQ0102-0036</t>
  </si>
  <si>
    <t>Fadel abud</t>
  </si>
  <si>
    <t>07802420104</t>
  </si>
  <si>
    <t>Camp Management Committee, Women committee, Youth committee</t>
  </si>
  <si>
    <t>employment, footwear, winter items</t>
  </si>
  <si>
    <t>صابرين عادل</t>
  </si>
  <si>
    <t>صلاح نوري</t>
  </si>
  <si>
    <t>07815103317</t>
  </si>
  <si>
    <t>employment, winter items, summerization</t>
  </si>
  <si>
    <t>محمد هادي</t>
  </si>
  <si>
    <t>07828242614</t>
  </si>
  <si>
    <t>أفضل عبود</t>
  </si>
  <si>
    <t>07822140251</t>
  </si>
  <si>
    <t>employment, clothing, winter items</t>
  </si>
  <si>
    <t xml:space="preserve">Al-Amal Al-manshood 1 MoMD camp </t>
  </si>
  <si>
    <t>Sabrin Adil hardan</t>
  </si>
  <si>
    <t>أحمد حميد</t>
  </si>
  <si>
    <t>07830060555</t>
  </si>
  <si>
    <t>علي عكاب</t>
  </si>
  <si>
    <t>07810699519</t>
  </si>
  <si>
    <t>Yassin Hussein Ali</t>
  </si>
  <si>
    <t>07821856664</t>
  </si>
  <si>
    <t>Ammar Majeed Abood</t>
  </si>
  <si>
    <t>07905935073</t>
  </si>
  <si>
    <t>هادي فياض صالح</t>
  </si>
  <si>
    <t>07827685828</t>
  </si>
  <si>
    <t>Al-Hardania</t>
  </si>
  <si>
    <t>IQ1803-0055</t>
  </si>
  <si>
    <t>Rafee' Faisal</t>
  </si>
  <si>
    <t>07807153345</t>
  </si>
  <si>
    <t>medical care, shelter support, water</t>
  </si>
  <si>
    <t>Khazer M1</t>
  </si>
  <si>
    <t>Sarbast Lazgeen Foad</t>
  </si>
  <si>
    <t>IQ1503-0010</t>
  </si>
  <si>
    <t>Sadiq Muhammad</t>
  </si>
  <si>
    <t>07511720413</t>
  </si>
  <si>
    <t>Camp Management Committee, Distribution Committee, Maintenance Committee, WASH Committee</t>
  </si>
  <si>
    <t>employment, medical care, clothing</t>
  </si>
  <si>
    <t>cradle and baby dippers</t>
  </si>
  <si>
    <t>Dry food ration, Wet Feeding, Ready to eat box</t>
  </si>
  <si>
    <t>Ahmed</t>
  </si>
  <si>
    <t>07814361453</t>
  </si>
  <si>
    <t>Feras abood hussin</t>
  </si>
  <si>
    <t>07822868242</t>
  </si>
  <si>
    <t>Skin diseases (scabies, contagious rashes, etc.), Do not know</t>
  </si>
  <si>
    <t>Hasansham M2</t>
  </si>
  <si>
    <t>Botan Salahaddin Ahmed</t>
  </si>
  <si>
    <t>IQ1503-0028</t>
  </si>
  <si>
    <t>07511720456</t>
  </si>
  <si>
    <t>employment, medical care, shelter support</t>
  </si>
  <si>
    <t>cradle</t>
  </si>
  <si>
    <t>Diarrhoea, Typhoid, Skin diseases (scabies, contagious rashes, etc.)</t>
  </si>
  <si>
    <t xml:space="preserve"> Child protection case management GBV case management Legal support Registration facilities for IDPs</t>
  </si>
  <si>
    <t>Hasansham U3</t>
  </si>
  <si>
    <t>Twana Jumah Anwer</t>
  </si>
  <si>
    <t>IQ1503-0030</t>
  </si>
  <si>
    <t>07517401807</t>
  </si>
  <si>
    <t>clothes, cradle, baby milk and adult dippers</t>
  </si>
  <si>
    <t xml:space="preserve"> Child protection case management GBV case management Child friendly spaces Recreational activities</t>
  </si>
  <si>
    <t>Fallujah camp 5 - HTC</t>
  </si>
  <si>
    <t>IQ0102-0033-013</t>
  </si>
  <si>
    <t>Hameed Naji Hamad</t>
  </si>
  <si>
    <t>07816476563</t>
  </si>
  <si>
    <t>Waleed Dahaam</t>
  </si>
  <si>
    <t>07832597770</t>
  </si>
  <si>
    <t>education, clothing, winter items</t>
  </si>
  <si>
    <t>الخيم تالفه</t>
  </si>
  <si>
    <t>Legal support Female doctors in nearby medical facilities Recreational activities</t>
  </si>
  <si>
    <t>Darkar</t>
  </si>
  <si>
    <t>Nechirvan m.salih</t>
  </si>
  <si>
    <t>IQ0804-0290</t>
  </si>
  <si>
    <t>Maher msho</t>
  </si>
  <si>
    <t>Camp, Management, Committee, Women, Committee, Distribution, Committee, WASH, Committee, Other</t>
  </si>
  <si>
    <t>education, food, shelter, support</t>
  </si>
  <si>
    <t>Maternal healthcare, Female doctors in nearby medical facilities, Registration facilities for IDPs, Community center for women, Child friendly spaces</t>
  </si>
  <si>
    <t>The family needs the child to stay at home, The child has to The child has to work, Cost of transportation</t>
  </si>
  <si>
    <t>Nour</t>
  </si>
  <si>
    <t>22</t>
  </si>
  <si>
    <t>Readh ahmed</t>
  </si>
  <si>
    <t>07800496716</t>
  </si>
  <si>
    <t>Hamed jead</t>
  </si>
  <si>
    <t>07816601250</t>
  </si>
  <si>
    <t>Ahmad Salman</t>
  </si>
  <si>
    <t>07812243922</t>
  </si>
  <si>
    <t>food, clothing, Other</t>
  </si>
  <si>
    <t>No space in school Lack of school material Cannot afford to pay for tuition/cost (textbook, etc)</t>
  </si>
  <si>
    <t>Mostafa ahmed</t>
  </si>
  <si>
    <t>07805487255</t>
  </si>
  <si>
    <t>No school available No space in school</t>
  </si>
  <si>
    <t>B.R.H.A Government</t>
  </si>
  <si>
    <t>Abdaljabbar Mohammed Khalaf</t>
  </si>
  <si>
    <t>07819671619</t>
  </si>
  <si>
    <t>education, winter items</t>
  </si>
  <si>
    <t>NFI</t>
  </si>
  <si>
    <t>Female doctors in nearby medical facilities</t>
  </si>
  <si>
    <t>AFAD, TIKAN</t>
  </si>
  <si>
    <t>Shuyeb Mohammed Ali</t>
  </si>
  <si>
    <t>07706970621</t>
  </si>
  <si>
    <t>Women, Committee, Youth, Committee</t>
  </si>
  <si>
    <t>Hajjaj Camp</t>
  </si>
  <si>
    <t>IQ1808-0001</t>
  </si>
  <si>
    <t>Ahmed Saleh Mohamed</t>
  </si>
  <si>
    <t>07736843961</t>
  </si>
  <si>
    <t>Psychosocial support and/or mental health care</t>
  </si>
  <si>
    <t>JCCC</t>
  </si>
  <si>
    <t>Tariq Ahmad Hamalaw</t>
  </si>
  <si>
    <t>07501259171</t>
  </si>
  <si>
    <t>Women committee, Youth committee, WASH Committee, Other Committee</t>
  </si>
  <si>
    <t xml:space="preserve"> Child protection case management GBV case management Legal support Maternal healthcare Early child medical care Services for persons with disabilities Psychosocial support and/or mental health care Registration facilities for IDPs Community center for women Child friendly spaces</t>
  </si>
  <si>
    <t>Mamilian</t>
  </si>
  <si>
    <t>Halat Jameel Mamah</t>
  </si>
  <si>
    <t>IQ1501-0002</t>
  </si>
  <si>
    <t>mamilian</t>
  </si>
  <si>
    <t>Mateen Abdullah Shaaban</t>
  </si>
  <si>
    <t>07504072329</t>
  </si>
  <si>
    <t>مستلزمات الصيف</t>
  </si>
  <si>
    <t xml:space="preserve"> Child protection case management GBV case management Legal support Maternal healthcare Other specialized services for women (OBGYN) Services for persons with disabilities Psychosocial support and/or mental health care</t>
  </si>
  <si>
    <t>Not allowed to leave the camp The family needs the child to stay at home Cost of transportation</t>
  </si>
  <si>
    <t>OSMAN AHMED</t>
  </si>
  <si>
    <t>Government UNHCR</t>
  </si>
  <si>
    <t>Payam Salam Hama Sharif</t>
  </si>
  <si>
    <t>07501424646</t>
  </si>
  <si>
    <t>Camp Management Committee, Women committee, Distribution Committee, Maintenance Committee, Other Committee</t>
  </si>
  <si>
    <t xml:space="preserve"> Child protection case management GBV case management Legal support Early child medical care Female doctors in nearby medical facilities Services for persons with disabilities Psychosocial support and/or mental health care Registration facilities for IDPs Community center for women Child friendly spaces</t>
  </si>
  <si>
    <t>اياد طارق فياض</t>
  </si>
  <si>
    <t>07828244260</t>
  </si>
  <si>
    <t>Camp Management Committee, Maintenance Committee</t>
  </si>
  <si>
    <t xml:space="preserve"> Child protection case management GBV case management Legal support Maternal healthcare Female doctors in nearby medical facilities Registration facilities for IDPs Child friendly spaces Recreational activities</t>
  </si>
  <si>
    <t>زياد طارق فياض</t>
  </si>
  <si>
    <t>07811655546</t>
  </si>
  <si>
    <t>Camp Management Committee, Women committee, Maintenance Committee</t>
  </si>
  <si>
    <t>food, medical care, sanitation</t>
  </si>
  <si>
    <t>The family needs the child to stay at home Child is disinterested Safety/security concerns</t>
  </si>
  <si>
    <t>وليد غانم فرحان</t>
  </si>
  <si>
    <t>NRC 195</t>
  </si>
  <si>
    <t>كريم هادي تايه</t>
  </si>
  <si>
    <t>07826115156</t>
  </si>
  <si>
    <t>food, medical care, Other</t>
  </si>
  <si>
    <t>Diarrhoea, Other</t>
  </si>
  <si>
    <t xml:space="preserve"> Child protection case management GBV case management Legal support Maternal healthcare Early child medical care</t>
  </si>
  <si>
    <t>The family needs the child to stay at home Child is disinterested Schools lack a suitable curriculum, certification, or trained teachers Cannot afford to pay for tuition/cost (textbook, etc)</t>
  </si>
  <si>
    <t>Shooting Camp / Al Ahel</t>
  </si>
  <si>
    <t>Manar Jalil</t>
  </si>
  <si>
    <t>IQ0701-0002</t>
  </si>
  <si>
    <t>March</t>
  </si>
  <si>
    <t>Yehya Faraj Yaseen</t>
  </si>
  <si>
    <t>07807492395</t>
  </si>
  <si>
    <t>Camp Management Committee, Distribution Committee</t>
  </si>
  <si>
    <t>documentation, registration, vocational training</t>
  </si>
  <si>
    <t>AL-Shams collective centre</t>
  </si>
  <si>
    <t>IQ0701-0202</t>
  </si>
  <si>
    <t>Osama abdullah</t>
  </si>
  <si>
    <t>07816286571</t>
  </si>
  <si>
    <t>Camp, Management, Committee, Youth, Committee, Distribution, Committee</t>
  </si>
  <si>
    <t>documentation, vocational, training, clothing</t>
  </si>
  <si>
    <t>Al-Rasul Al-Adham Mosque</t>
  </si>
  <si>
    <t>Manar Aljassas</t>
  </si>
  <si>
    <t>IQ0704-0036</t>
  </si>
  <si>
    <t>Meshan Abd Badran</t>
  </si>
  <si>
    <t>07818483986</t>
  </si>
  <si>
    <t>documentation, medical, care, vocational, training</t>
  </si>
  <si>
    <t>Community center for women</t>
  </si>
  <si>
    <t>Al-Firqa govermental building</t>
  </si>
  <si>
    <t>IQ0704-0035</t>
  </si>
  <si>
    <t>Mahmod Athab Farhan / Local Community</t>
  </si>
  <si>
    <t>07811030477</t>
  </si>
  <si>
    <t>documentation, shelter, support, Other</t>
  </si>
  <si>
    <t>Scout Camp / Gazaliya</t>
  </si>
  <si>
    <t>IQ0704-0026</t>
  </si>
  <si>
    <t>Omer Yousif Ahmed</t>
  </si>
  <si>
    <t>07814326070</t>
  </si>
  <si>
    <t>kadhra'a</t>
  </si>
  <si>
    <t>IQ0704-0002</t>
  </si>
  <si>
    <t>Ra'ad Isam Iez aldeen</t>
  </si>
  <si>
    <t>07803700695</t>
  </si>
  <si>
    <t>Camp Management Committee, Distribution Committee, Maintenance Committee</t>
  </si>
  <si>
    <t>vocational training, footwear, clothing</t>
  </si>
  <si>
    <t>Al-Bakreeia Camp</t>
  </si>
  <si>
    <t>IQ0701-0203</t>
  </si>
  <si>
    <t>AL-Bakreeia camp</t>
  </si>
  <si>
    <t>Ammar Mohammed Aziz</t>
  </si>
  <si>
    <t>07722878757</t>
  </si>
  <si>
    <t>Al Jamea'a</t>
  </si>
  <si>
    <t>IQ0704-0007</t>
  </si>
  <si>
    <t>Ramzi Jassim</t>
  </si>
  <si>
    <t>07709393066</t>
  </si>
  <si>
    <t xml:space="preserve">Al-Amal / Nassir Wa Salam Caravans </t>
  </si>
  <si>
    <t>IQ0701-0007</t>
  </si>
  <si>
    <t>Yehya Faraj Yassen</t>
  </si>
  <si>
    <t>Amairat Residential Complex / Al-Shams</t>
  </si>
  <si>
    <t>IQ0701-0001</t>
  </si>
  <si>
    <t>Ausama Abdullah Mansour</t>
  </si>
  <si>
    <t>documentation, vocational training, clothing</t>
  </si>
  <si>
    <t>Al salam / al takia al kasnazania</t>
  </si>
  <si>
    <t>IQ0704-0029</t>
  </si>
  <si>
    <t>Hkmat Zedan</t>
  </si>
  <si>
    <t>07906406855</t>
  </si>
  <si>
    <t>Maternal healthcare Psychosocial support and/or mental health care</t>
  </si>
  <si>
    <t>food, medical, care, shelter, support</t>
  </si>
  <si>
    <t>Diarrhoea, Cholera, Typhoid, Skin diseases (scabies, contagious rashes, etc.)</t>
  </si>
  <si>
    <t>No space in school, The family needs the child to stay at home, Cannot afford to pay for tuition/cost (textbook, etc)</t>
  </si>
  <si>
    <t>Maher mkafe</t>
  </si>
  <si>
    <t>No space in school, The family needs the child to stay at home, Cost of transportation, Child is disinterested, Safety/security concerns</t>
  </si>
  <si>
    <t>Layla</t>
  </si>
  <si>
    <t>Suod Msto Najm</t>
  </si>
  <si>
    <t>07504572922</t>
  </si>
  <si>
    <t>Camp, Management, Committee, Women, Committee, WASH, Committee, Other</t>
  </si>
  <si>
    <t>psychosocial, support, shelter, support, water</t>
  </si>
  <si>
    <t>Child protection case management, GBV case management, Legal support, Maternal healthcare, Early child medical care, Psychosocial support and/or mental health care, Registration facilities for IDPs, Community center for women, Child friendly spaces</t>
  </si>
  <si>
    <t>The child has to The child has to work, Child is disinterested</t>
  </si>
  <si>
    <t>Kabarto 2</t>
  </si>
  <si>
    <t>Ali Sidqe Adam</t>
  </si>
  <si>
    <t>IQ0803-0003</t>
  </si>
  <si>
    <t>Ibrahem Mohammed Abdulqahar</t>
  </si>
  <si>
    <t>07504920190</t>
  </si>
  <si>
    <t>Camp, Management, Committee, Youth, Committee, Distribution, Committee, Maintenance, Committee, WASH, Committee</t>
  </si>
  <si>
    <t>education, food, winter, items</t>
  </si>
  <si>
    <t>Mahmood Hassan  Mahmood</t>
  </si>
  <si>
    <t>Clara Elia Goreil</t>
  </si>
  <si>
    <t>09647416450</t>
  </si>
  <si>
    <t>education, medical care, water</t>
  </si>
  <si>
    <t>Diarrhoea, Typhoid, Hepatitis A/E, Other</t>
  </si>
  <si>
    <t xml:space="preserve"> Child protection case management Maternal healthcare Community center for women Child friendly spaces</t>
  </si>
  <si>
    <t>The child has to work Health reasons Child is disinterested</t>
  </si>
  <si>
    <t>Rwanga Community</t>
  </si>
  <si>
    <t>HOZAN SALEH TAHER</t>
  </si>
  <si>
    <t>IQ0803-0004</t>
  </si>
  <si>
    <t>NEDIYAR LAZGIN</t>
  </si>
  <si>
    <t>07504575425</t>
  </si>
  <si>
    <t>قنينة اطفائية</t>
  </si>
  <si>
    <t>No space in school Cost of transportation Child is disinterested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</si>
</sst>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_(* \(#,##0\);_(* &quot;-&quot;_);_(@_)"/>
    <numFmt numFmtId="165" formatCode="_(* #,##0.00_);_(* \(#,##0.00\);_(* &quot;-&quot;??_);_(@_)"/>
    <numFmt numFmtId="166" formatCode="dd/mm/yyyy"/>
    <numFmt numFmtId="167" formatCode="0.0%"/>
    <numFmt numFmtId="168" formatCode="_(* #,##0_);_(* \(#,##0\);_(* &quot;-&quot;??_);_(@_)"/>
    <numFmt numFmtId="169" formatCode="0.0"/>
    <numFmt numFmtId="170" formatCode="d/mm/yyyy;@"/>
    <numFmt numFmtId="171" formatCode="[$-409]dd\-mmm\-yy;@"/>
    <numFmt numFmtId="172" formatCode="0.000"/>
    <numFmt numFmtId="173" formatCode="_(* #,##0_);_(* \(#,##0\);_(* &quot;-&quot;_)"/>
    <numFmt numFmtId="174" formatCode="_(* #,##0;_(* \(#,##0;_(* &quot;-&quot;_);_(@_)"/>
  </numFmts>
  <fonts count="111" x14ac:knownFonts="1">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0"/>
      <name val="Arial"/>
      <family val="2"/>
    </font>
    <font>
      <sz val="11"/>
      <color theme="1"/>
      <name val="Calibri"/>
      <family val="2"/>
      <charset val="238"/>
      <scheme val="minor"/>
    </font>
    <font>
      <b/>
      <sz val="11"/>
      <color indexed="63"/>
      <name val="Calibri"/>
      <family val="2"/>
    </font>
    <font>
      <sz val="11"/>
      <color indexed="62"/>
      <name val="Calibri"/>
      <family val="2"/>
    </font>
    <font>
      <b/>
      <sz val="11"/>
      <color indexed="8"/>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9"/>
      <name val="Tahoma"/>
      <family val="2"/>
    </font>
    <font>
      <sz val="11"/>
      <color indexed="10"/>
      <name val="Calibri"/>
      <family val="2"/>
    </font>
    <font>
      <i/>
      <sz val="11"/>
      <color indexed="23"/>
      <name val="Calibri"/>
      <family val="2"/>
    </font>
    <font>
      <sz val="10"/>
      <color theme="1"/>
      <name val="Arial"/>
      <family val="2"/>
    </font>
    <font>
      <b/>
      <sz val="12"/>
      <color rgb="FF0072BC"/>
      <name val="Arial"/>
      <family val="2"/>
    </font>
    <font>
      <b/>
      <sz val="10"/>
      <name val="Arial"/>
      <family val="2"/>
    </font>
    <font>
      <b/>
      <sz val="11"/>
      <color theme="1"/>
      <name val="Arial"/>
      <family val="2"/>
    </font>
    <font>
      <b/>
      <sz val="10"/>
      <color rgb="FF0072BC"/>
      <name val="Arial"/>
      <family val="2"/>
    </font>
    <font>
      <b/>
      <sz val="14"/>
      <color theme="1"/>
      <name val="Arial"/>
      <family val="2"/>
    </font>
    <font>
      <sz val="8"/>
      <name val="Tahoma"/>
      <family val="2"/>
    </font>
    <font>
      <sz val="8"/>
      <name val="Verdana"/>
      <family val="2"/>
    </font>
    <font>
      <b/>
      <sz val="8"/>
      <name val="Verdana"/>
      <family val="2"/>
    </font>
    <font>
      <sz val="8"/>
      <color indexed="10"/>
      <name val="Tahoma"/>
      <family val="2"/>
    </font>
    <font>
      <sz val="8"/>
      <color indexed="9"/>
      <name val="Verdana"/>
      <family val="2"/>
    </font>
    <font>
      <sz val="10"/>
      <color indexed="9"/>
      <name val="Verdana"/>
      <family val="2"/>
    </font>
    <font>
      <sz val="10"/>
      <name val="Arial"/>
      <family val="2"/>
      <charset val="161"/>
    </font>
    <font>
      <b/>
      <sz val="16"/>
      <color theme="0"/>
      <name val="Arial"/>
      <family val="2"/>
      <charset val="161"/>
    </font>
    <font>
      <u/>
      <sz val="10"/>
      <color indexed="12"/>
      <name val="Arial"/>
      <family val="2"/>
    </font>
    <font>
      <u/>
      <sz val="10"/>
      <color theme="0"/>
      <name val="Arial"/>
      <family val="2"/>
    </font>
    <font>
      <b/>
      <sz val="12"/>
      <color theme="0"/>
      <name val="Arial"/>
      <family val="2"/>
      <charset val="161"/>
    </font>
    <font>
      <sz val="8"/>
      <color indexed="16"/>
      <name val="Verdana"/>
      <family val="2"/>
    </font>
    <font>
      <b/>
      <sz val="9"/>
      <name val="Verdana"/>
      <family val="2"/>
    </font>
    <font>
      <sz val="10"/>
      <color indexed="10"/>
      <name val="Tahoma"/>
      <family val="2"/>
    </font>
    <font>
      <sz val="8"/>
      <color indexed="10"/>
      <name val="Verdana"/>
      <family val="2"/>
    </font>
    <font>
      <sz val="8"/>
      <color rgb="FFFF0000"/>
      <name val="Verdana"/>
      <family val="2"/>
    </font>
    <font>
      <b/>
      <sz val="14"/>
      <name val="Arial"/>
      <family val="2"/>
      <charset val="161"/>
    </font>
    <font>
      <b/>
      <sz val="14"/>
      <color rgb="FF0072BC"/>
      <name val="Arial"/>
      <family val="2"/>
      <charset val="161"/>
    </font>
    <font>
      <sz val="12"/>
      <name val="Verdana"/>
      <family val="2"/>
    </font>
    <font>
      <b/>
      <sz val="14"/>
      <color theme="1"/>
      <name val="ProximaNovaA-Regular"/>
    </font>
    <font>
      <sz val="8"/>
      <color indexed="9"/>
      <name val="Tahoma"/>
      <family val="2"/>
    </font>
    <font>
      <sz val="10"/>
      <name val="Tahoma"/>
      <family val="2"/>
    </font>
    <font>
      <sz val="8"/>
      <color indexed="63"/>
      <name val="Verdana"/>
      <family val="2"/>
    </font>
    <font>
      <sz val="11"/>
      <name val="Verdana"/>
      <family val="2"/>
    </font>
    <font>
      <b/>
      <sz val="11"/>
      <color rgb="FF0072BC"/>
      <name val="Arial"/>
      <family val="2"/>
      <charset val="161"/>
    </font>
    <font>
      <b/>
      <sz val="12"/>
      <name val="Arial"/>
      <family val="2"/>
      <charset val="161"/>
    </font>
    <font>
      <b/>
      <sz val="20"/>
      <color rgb="FF3182BD"/>
      <name val="Lato"/>
      <family val="2"/>
    </font>
    <font>
      <sz val="10"/>
      <name val="Verdana"/>
      <family val="2"/>
    </font>
    <font>
      <sz val="14"/>
      <name val="Verdana"/>
      <family val="2"/>
    </font>
    <font>
      <b/>
      <sz val="11"/>
      <name val="Arial"/>
      <family val="2"/>
      <charset val="161"/>
    </font>
    <font>
      <b/>
      <sz val="14"/>
      <name val="ProximaNovaA-Regular"/>
    </font>
    <font>
      <sz val="10"/>
      <color indexed="9"/>
      <name val="Arial"/>
      <family val="2"/>
    </font>
    <font>
      <b/>
      <sz val="14"/>
      <name val="Arial"/>
      <family val="2"/>
    </font>
    <font>
      <b/>
      <sz val="12"/>
      <color rgb="FF0072BC"/>
      <name val="Arial"/>
      <family val="2"/>
      <charset val="161"/>
    </font>
    <font>
      <b/>
      <sz val="10"/>
      <color rgb="FF3182BD"/>
      <name val="Arial"/>
      <family val="2"/>
      <charset val="161"/>
    </font>
    <font>
      <b/>
      <sz val="11"/>
      <color rgb="FF0072BC"/>
      <name val="Arial"/>
      <family val="2"/>
    </font>
    <font>
      <b/>
      <sz val="11"/>
      <name val="Arial"/>
      <family val="2"/>
    </font>
    <font>
      <b/>
      <sz val="20"/>
      <color rgb="FF3182BD"/>
      <name val="Arial"/>
      <family val="2"/>
      <charset val="161"/>
    </font>
    <font>
      <b/>
      <sz val="9"/>
      <name val="Arial"/>
      <family val="2"/>
      <charset val="161"/>
    </font>
    <font>
      <sz val="8"/>
      <color indexed="63"/>
      <name val="Tahoma"/>
      <family val="2"/>
    </font>
    <font>
      <sz val="8"/>
      <color rgb="FFFF0000"/>
      <name val="Tahoma"/>
      <family val="2"/>
    </font>
    <font>
      <b/>
      <sz val="16"/>
      <color rgb="FFC0504D"/>
      <name val="ProximaNovaA-Regular"/>
    </font>
    <font>
      <b/>
      <sz val="14"/>
      <color rgb="FFC0504D"/>
      <name val="ProximaNovaA-Regular"/>
    </font>
    <font>
      <b/>
      <sz val="8"/>
      <color theme="0" tint="-0.34998626667073579"/>
      <name val="Verdana"/>
      <family val="2"/>
    </font>
    <font>
      <b/>
      <sz val="12"/>
      <color rgb="FF3182BD"/>
      <name val="Lato"/>
      <family val="2"/>
    </font>
    <font>
      <b/>
      <sz val="10"/>
      <color rgb="FF0072BC"/>
      <name val="Lato"/>
      <family val="2"/>
    </font>
    <font>
      <b/>
      <sz val="14"/>
      <color rgb="FF000000"/>
      <name val="Arial"/>
      <family val="2"/>
      <charset val="161"/>
    </font>
    <font>
      <sz val="18"/>
      <color rgb="FF00B050"/>
      <name val="Wingdings 3"/>
      <family val="1"/>
      <charset val="2"/>
    </font>
    <font>
      <b/>
      <sz val="12"/>
      <color rgb="FF000000"/>
      <name val="Arial"/>
      <family val="2"/>
    </font>
    <font>
      <sz val="14"/>
      <color rgb="FF000000"/>
      <name val="Arial"/>
      <family val="2"/>
    </font>
    <font>
      <sz val="18"/>
      <color indexed="51"/>
      <name val="Wingdings 3"/>
      <family val="1"/>
      <charset val="2"/>
    </font>
    <font>
      <sz val="10"/>
      <color theme="6" tint="-0.499984740745262"/>
      <name val="Arial"/>
      <family val="2"/>
    </font>
    <font>
      <b/>
      <sz val="10"/>
      <color rgb="FF000000"/>
      <name val="Arial"/>
      <family val="2"/>
    </font>
    <font>
      <sz val="10"/>
      <color indexed="51"/>
      <name val="Arial"/>
      <family val="2"/>
    </font>
    <font>
      <i/>
      <sz val="10"/>
      <name val="Arial"/>
      <family val="2"/>
    </font>
    <font>
      <sz val="14"/>
      <name val="Arial"/>
      <family val="2"/>
      <charset val="161"/>
    </font>
    <font>
      <b/>
      <sz val="18"/>
      <color rgb="FF3182BD"/>
      <name val="Arial"/>
      <family val="2"/>
      <charset val="161"/>
    </font>
    <font>
      <b/>
      <sz val="14"/>
      <color rgb="FF595959"/>
      <name val="Arial"/>
      <family val="2"/>
      <charset val="161"/>
    </font>
    <font>
      <i/>
      <sz val="14"/>
      <name val="Arial"/>
      <family val="2"/>
      <charset val="161"/>
    </font>
    <font>
      <b/>
      <sz val="14"/>
      <color rgb="FF3182BD"/>
      <name val="Arial"/>
      <family val="2"/>
      <charset val="161"/>
    </font>
    <font>
      <sz val="14"/>
      <color rgb="FF595959"/>
      <name val="Arial"/>
      <family val="2"/>
      <charset val="161"/>
    </font>
    <font>
      <b/>
      <sz val="14"/>
      <color theme="0" tint="-0.499984740745262"/>
      <name val="Arial"/>
      <family val="2"/>
      <charset val="161"/>
    </font>
    <font>
      <b/>
      <sz val="9"/>
      <color theme="0" tint="-0.499984740745262"/>
      <name val="Arial"/>
      <family val="2"/>
      <charset val="161"/>
    </font>
    <font>
      <b/>
      <sz val="10"/>
      <name val="Arial"/>
      <family val="2"/>
      <charset val="161"/>
    </font>
    <font>
      <sz val="8"/>
      <color theme="0" tint="-0.499984740745262"/>
      <name val="Verdana"/>
      <family val="2"/>
    </font>
    <font>
      <sz val="8"/>
      <name val="Arial"/>
      <family val="2"/>
    </font>
    <font>
      <b/>
      <sz val="16"/>
      <color rgb="FFC0504D"/>
      <name val="Arial"/>
      <family val="2"/>
      <charset val="161"/>
    </font>
    <font>
      <b/>
      <sz val="14"/>
      <color rgb="FFC0504D"/>
      <name val="Arial"/>
      <family val="2"/>
      <charset val="161"/>
    </font>
    <font>
      <b/>
      <sz val="7"/>
      <color rgb="FF2E74B5"/>
      <name val="Arial"/>
      <family val="2"/>
      <charset val="161"/>
    </font>
    <font>
      <b/>
      <sz val="16"/>
      <color theme="1"/>
      <name val="Arial"/>
      <family val="2"/>
      <charset val="161"/>
    </font>
    <font>
      <b/>
      <sz val="12"/>
      <color theme="1"/>
      <name val="Arial"/>
      <family val="2"/>
      <charset val="161"/>
    </font>
    <font>
      <sz val="8"/>
      <color theme="1"/>
      <name val="Verdana"/>
      <family val="2"/>
    </font>
    <font>
      <b/>
      <sz val="9"/>
      <color theme="1"/>
      <name val="Verdana"/>
      <family val="2"/>
    </font>
    <font>
      <b/>
      <sz val="16"/>
      <color rgb="FF0072BC"/>
      <name val="Arial"/>
      <family val="2"/>
      <charset val="161"/>
    </font>
    <font>
      <b/>
      <sz val="20"/>
      <color theme="1"/>
      <name val="Arial"/>
      <family val="2"/>
      <charset val="161"/>
    </font>
    <font>
      <b/>
      <sz val="14"/>
      <name val="Verdana"/>
      <family val="2"/>
    </font>
    <font>
      <sz val="14"/>
      <color indexed="9"/>
      <name val="Verdana"/>
      <family val="2"/>
    </font>
    <font>
      <b/>
      <sz val="20"/>
      <color theme="0"/>
      <name val="Arial"/>
      <family val="2"/>
    </font>
    <font>
      <b/>
      <sz val="22"/>
      <color theme="0"/>
      <name val="Arial"/>
      <family val="2"/>
      <charset val="161"/>
    </font>
    <font>
      <sz val="8"/>
      <color theme="0"/>
      <name val="Verdana"/>
      <family val="2"/>
    </font>
    <font>
      <b/>
      <sz val="9"/>
      <color theme="0"/>
      <name val="Verdana"/>
      <family val="2"/>
    </font>
    <font>
      <u/>
      <sz val="11"/>
      <color theme="10"/>
      <name val="Calibri"/>
      <family val="2"/>
      <scheme val="minor"/>
    </font>
    <font>
      <b/>
      <u/>
      <sz val="11"/>
      <color theme="10"/>
      <name val="Arial"/>
      <family val="2"/>
    </font>
  </fonts>
  <fills count="33">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0072BC"/>
        <bgColor indexed="64"/>
      </patternFill>
    </fill>
    <fill>
      <patternFill patternType="solid">
        <fgColor rgb="FFC8C9C7"/>
        <bgColor indexed="64"/>
      </patternFill>
    </fill>
    <fill>
      <patternFill patternType="solid">
        <fgColor theme="4" tint="0.79998168889431442"/>
        <bgColor indexed="64"/>
      </patternFill>
    </fill>
    <fill>
      <patternFill patternType="solid">
        <fgColor indexed="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rgb="FF3182BD"/>
      </left>
      <right/>
      <top style="medium">
        <color rgb="FF3182BD"/>
      </top>
      <bottom/>
      <diagonal/>
    </border>
    <border>
      <left/>
      <right/>
      <top style="medium">
        <color rgb="FF3182BD"/>
      </top>
      <bottom/>
      <diagonal/>
    </border>
    <border>
      <left/>
      <right style="medium">
        <color rgb="FF3182BD"/>
      </right>
      <top style="medium">
        <color rgb="FF3182BD"/>
      </top>
      <bottom/>
      <diagonal/>
    </border>
    <border>
      <left style="medium">
        <color rgb="FF3182BD"/>
      </left>
      <right/>
      <top/>
      <bottom/>
      <diagonal/>
    </border>
    <border>
      <left/>
      <right style="medium">
        <color rgb="FF3182BD"/>
      </right>
      <top/>
      <bottom/>
      <diagonal/>
    </border>
    <border>
      <left style="medium">
        <color rgb="FF3182BD"/>
      </left>
      <right/>
      <top/>
      <bottom style="medium">
        <color rgb="FF3182BD"/>
      </bottom>
      <diagonal/>
    </border>
    <border>
      <left/>
      <right/>
      <top/>
      <bottom style="medium">
        <color rgb="FF3182BD"/>
      </bottom>
      <diagonal/>
    </border>
    <border>
      <left/>
      <right style="medium">
        <color rgb="FF3182BD"/>
      </right>
      <top/>
      <bottom style="medium">
        <color rgb="FF3182BD"/>
      </bottom>
      <diagonal/>
    </border>
  </borders>
  <cellStyleXfs count="66">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 fillId="0" borderId="0"/>
    <xf numFmtId="0" fontId="1" fillId="0" borderId="0"/>
    <xf numFmtId="0" fontId="4" fillId="0" borderId="0"/>
    <xf numFmtId="0" fontId="5" fillId="0" borderId="0"/>
    <xf numFmtId="9" fontId="5" fillId="0" borderId="0" applyFont="0" applyFill="0" applyBorder="0" applyAlignment="0" applyProtection="0"/>
    <xf numFmtId="0" fontId="6" fillId="21" borderId="4" applyNumberFormat="0" applyAlignment="0" applyProtection="0"/>
    <xf numFmtId="0" fontId="6" fillId="21" borderId="4" applyNumberFormat="0" applyAlignment="0" applyProtection="0"/>
    <xf numFmtId="0" fontId="7" fillId="12" borderId="5" applyNumberFormat="0" applyAlignment="0" applyProtection="0"/>
    <xf numFmtId="0" fontId="7" fillId="12" borderId="5" applyNumberFormat="0" applyAlignment="0" applyProtection="0"/>
    <xf numFmtId="0" fontId="8" fillId="0" borderId="6" applyNumberFormat="0" applyFill="0" applyAlignment="0" applyProtection="0"/>
    <xf numFmtId="0" fontId="8" fillId="0" borderId="6" applyNumberFormat="0" applyFill="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5" borderId="0" applyNumberFormat="0" applyBorder="0" applyAlignment="0" applyProtection="0"/>
    <xf numFmtId="0" fontId="9" fillId="9" borderId="0" applyNumberFormat="0" applyBorder="0" applyAlignment="0" applyProtection="0"/>
    <xf numFmtId="0" fontId="10" fillId="21" borderId="5" applyNumberFormat="0" applyAlignment="0" applyProtection="0"/>
    <xf numFmtId="0" fontId="10" fillId="21" borderId="5" applyNumberFormat="0" applyAlignment="0" applyProtection="0"/>
    <xf numFmtId="0" fontId="11" fillId="26" borderId="7" applyNumberFormat="0" applyAlignment="0" applyProtection="0"/>
    <xf numFmtId="0" fontId="12" fillId="0" borderId="8" applyNumberFormat="0" applyFill="0" applyAlignment="0" applyProtection="0"/>
    <xf numFmtId="0" fontId="13" fillId="8" borderId="0" applyNumberFormat="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27" borderId="0" applyNumberFormat="0" applyBorder="0" applyAlignment="0" applyProtection="0"/>
    <xf numFmtId="0" fontId="19" fillId="28" borderId="12" applyNumberFormat="0" applyFont="0" applyAlignment="0" applyProtection="0"/>
    <xf numFmtId="0" fontId="19" fillId="28"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8" fillId="0" borderId="0"/>
    <xf numFmtId="0" fontId="34" fillId="0" borderId="0"/>
    <xf numFmtId="0" fontId="36" fillId="0" borderId="0" applyNumberFormat="0" applyFill="0" applyBorder="0" applyAlignment="0" applyProtection="0">
      <alignment vertical="top"/>
      <protection locked="0"/>
    </xf>
    <xf numFmtId="0" fontId="28" fillId="0" borderId="0"/>
    <xf numFmtId="0" fontId="28" fillId="0" borderId="0"/>
    <xf numFmtId="0" fontId="28" fillId="0" borderId="0"/>
    <xf numFmtId="9" fontId="4" fillId="0" borderId="0" applyFont="0" applyFill="0" applyBorder="0" applyAlignment="0" applyProtection="0"/>
    <xf numFmtId="0" fontId="34" fillId="0" borderId="0"/>
    <xf numFmtId="165" fontId="4" fillId="0" borderId="0" applyFont="0" applyFill="0" applyBorder="0" applyAlignment="0" applyProtection="0"/>
    <xf numFmtId="0" fontId="28" fillId="0" borderId="0"/>
    <xf numFmtId="0" fontId="28" fillId="0" borderId="0"/>
    <xf numFmtId="0" fontId="109" fillId="0" borderId="0" applyNumberFormat="0" applyFill="0" applyBorder="0" applyAlignment="0" applyProtection="0"/>
  </cellStyleXfs>
  <cellXfs count="483">
    <xf numFmtId="0" fontId="0" fillId="0" borderId="0" xfId="0"/>
    <xf numFmtId="0" fontId="0" fillId="3" borderId="0" xfId="0" applyFill="1"/>
    <xf numFmtId="0" fontId="22" fillId="0" borderId="1" xfId="0" applyFont="1" applyBorder="1"/>
    <xf numFmtId="0" fontId="22" fillId="0" borderId="0" xfId="0" applyFont="1"/>
    <xf numFmtId="0" fontId="22" fillId="2" borderId="1" xfId="0" applyFont="1" applyFill="1" applyBorder="1" applyAlignment="1">
      <alignment wrapText="1"/>
    </xf>
    <xf numFmtId="0" fontId="22" fillId="6" borderId="1" xfId="0" applyFont="1" applyFill="1" applyBorder="1" applyAlignment="1">
      <alignment wrapText="1"/>
    </xf>
    <xf numFmtId="0" fontId="22" fillId="0" borderId="1" xfId="0" applyFont="1" applyFill="1" applyBorder="1" applyAlignment="1">
      <alignment wrapText="1"/>
    </xf>
    <xf numFmtId="0" fontId="22"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xf numFmtId="0" fontId="22" fillId="0" borderId="1" xfId="0" applyFont="1" applyBorder="1" applyAlignment="1">
      <alignment horizontal="left"/>
    </xf>
    <xf numFmtId="166" fontId="22" fillId="0" borderId="1" xfId="0" applyNumberFormat="1" applyFont="1" applyBorder="1"/>
    <xf numFmtId="0" fontId="22" fillId="31" borderId="1" xfId="0" applyFont="1" applyFill="1" applyBorder="1"/>
    <xf numFmtId="0" fontId="22" fillId="31" borderId="1" xfId="0" applyFont="1" applyFill="1" applyBorder="1" applyAlignment="1">
      <alignment wrapText="1"/>
    </xf>
    <xf numFmtId="0" fontId="4" fillId="31" borderId="1" xfId="0" applyFont="1" applyFill="1" applyBorder="1" applyAlignment="1">
      <alignment horizontal="left"/>
    </xf>
    <xf numFmtId="0" fontId="4" fillId="31" borderId="1" xfId="0" applyFont="1" applyFill="1" applyBorder="1" applyAlignment="1"/>
    <xf numFmtId="0" fontId="22" fillId="31" borderId="1" xfId="0" applyFont="1" applyFill="1" applyBorder="1" applyAlignment="1">
      <alignment horizontal="left"/>
    </xf>
    <xf numFmtId="166" fontId="22" fillId="31" borderId="1" xfId="0" applyNumberFormat="1" applyFont="1" applyFill="1" applyBorder="1"/>
    <xf numFmtId="0" fontId="22" fillId="31" borderId="1" xfId="0" applyNumberFormat="1" applyFont="1" applyFill="1" applyBorder="1"/>
    <xf numFmtId="9" fontId="22" fillId="31" borderId="1" xfId="0" applyNumberFormat="1" applyFont="1" applyFill="1" applyBorder="1"/>
    <xf numFmtId="9" fontId="22" fillId="31" borderId="1" xfId="1" applyFont="1" applyFill="1" applyBorder="1"/>
    <xf numFmtId="169" fontId="22" fillId="31" borderId="1" xfId="0" applyNumberFormat="1" applyFont="1" applyFill="1" applyBorder="1"/>
    <xf numFmtId="0" fontId="22" fillId="31" borderId="0" xfId="0" applyFont="1" applyFill="1"/>
    <xf numFmtId="0" fontId="22" fillId="0" borderId="0" xfId="0" applyFont="1" applyFill="1"/>
    <xf numFmtId="0" fontId="22" fillId="0" borderId="0" xfId="0" applyFont="1" applyFill="1" applyAlignment="1">
      <alignment wrapText="1"/>
    </xf>
    <xf numFmtId="0" fontId="4" fillId="4" borderId="1" xfId="0" applyFont="1" applyFill="1" applyBorder="1"/>
    <xf numFmtId="0" fontId="4" fillId="4" borderId="2" xfId="0" applyFont="1" applyFill="1" applyBorder="1"/>
    <xf numFmtId="167" fontId="4" fillId="4" borderId="1" xfId="1" applyNumberFormat="1" applyFont="1" applyFill="1" applyBorder="1"/>
    <xf numFmtId="3" fontId="4" fillId="4" borderId="1" xfId="0" applyNumberFormat="1" applyFont="1" applyFill="1" applyBorder="1"/>
    <xf numFmtId="16" fontId="4" fillId="4" borderId="1" xfId="0" quotePrefix="1" applyNumberFormat="1" applyFont="1" applyFill="1" applyBorder="1"/>
    <xf numFmtId="0" fontId="4" fillId="4" borderId="1" xfId="0" applyFont="1" applyFill="1" applyBorder="1" applyAlignment="1"/>
    <xf numFmtId="0" fontId="22" fillId="0" borderId="1" xfId="0" applyFont="1" applyFill="1" applyBorder="1"/>
    <xf numFmtId="0" fontId="22" fillId="4" borderId="22" xfId="0" applyFont="1" applyFill="1" applyBorder="1"/>
    <xf numFmtId="0" fontId="22" fillId="4" borderId="16" xfId="0" applyFont="1" applyFill="1" applyBorder="1"/>
    <xf numFmtId="0" fontId="22" fillId="4" borderId="15" xfId="0" applyFont="1" applyFill="1" applyBorder="1"/>
    <xf numFmtId="0" fontId="22" fillId="0" borderId="0" xfId="0" applyNumberFormat="1" applyFont="1" applyFill="1"/>
    <xf numFmtId="0" fontId="22" fillId="0" borderId="1" xfId="0" applyNumberFormat="1" applyFont="1" applyFill="1" applyBorder="1"/>
    <xf numFmtId="9" fontId="22" fillId="0" borderId="1" xfId="0" applyNumberFormat="1" applyFont="1" applyFill="1" applyBorder="1"/>
    <xf numFmtId="9" fontId="22" fillId="0" borderId="1" xfId="1" applyFont="1" applyFill="1" applyBorder="1"/>
    <xf numFmtId="169" fontId="22" fillId="0" borderId="1" xfId="0" applyNumberFormat="1" applyFont="1" applyFill="1" applyBorder="1"/>
    <xf numFmtId="0" fontId="22" fillId="2" borderId="16" xfId="0" applyFont="1" applyFill="1" applyBorder="1" applyAlignment="1">
      <alignment wrapText="1"/>
    </xf>
    <xf numFmtId="0" fontId="22" fillId="0" borderId="16" xfId="0" applyFont="1" applyBorder="1"/>
    <xf numFmtId="0" fontId="22" fillId="31" borderId="16" xfId="0" applyFont="1" applyFill="1" applyBorder="1"/>
    <xf numFmtId="0" fontId="22" fillId="5" borderId="1" xfId="0" applyFont="1" applyFill="1" applyBorder="1" applyAlignment="1">
      <alignment wrapText="1"/>
    </xf>
    <xf numFmtId="0" fontId="22" fillId="30" borderId="0" xfId="0" applyFont="1" applyFill="1"/>
    <xf numFmtId="0" fontId="22" fillId="30" borderId="1" xfId="0" applyFont="1" applyFill="1" applyBorder="1" applyAlignment="1"/>
    <xf numFmtId="0" fontId="4" fillId="30" borderId="1" xfId="0" applyFont="1" applyFill="1" applyBorder="1" applyAlignment="1">
      <alignment wrapText="1"/>
    </xf>
    <xf numFmtId="0" fontId="4" fillId="30" borderId="16" xfId="0" applyFont="1" applyFill="1" applyBorder="1" applyAlignment="1">
      <alignment wrapText="1"/>
    </xf>
    <xf numFmtId="0" fontId="22" fillId="5" borderId="1" xfId="0" applyFont="1" applyFill="1" applyBorder="1" applyAlignment="1">
      <alignment horizontal="left" wrapText="1"/>
    </xf>
    <xf numFmtId="0" fontId="22" fillId="6" borderId="23" xfId="0" applyFont="1" applyFill="1" applyBorder="1" applyAlignment="1">
      <alignment horizontal="center" wrapText="1"/>
    </xf>
    <xf numFmtId="168" fontId="22" fillId="0" borderId="1" xfId="2" applyNumberFormat="1" applyFont="1" applyFill="1" applyBorder="1"/>
    <xf numFmtId="168" fontId="22" fillId="31" borderId="1" xfId="2" applyNumberFormat="1" applyFont="1" applyFill="1" applyBorder="1"/>
    <xf numFmtId="0" fontId="27" fillId="0" borderId="1" xfId="0" applyFont="1" applyFill="1" applyBorder="1"/>
    <xf numFmtId="0" fontId="27" fillId="0" borderId="0" xfId="0" applyFont="1" applyFill="1"/>
    <xf numFmtId="0" fontId="22" fillId="5" borderId="23" xfId="0" applyFont="1" applyFill="1" applyBorder="1" applyAlignment="1">
      <alignment horizontal="center" wrapText="1"/>
    </xf>
    <xf numFmtId="0" fontId="22" fillId="2" borderId="23" xfId="0" applyFont="1" applyFill="1" applyBorder="1" applyAlignment="1">
      <alignment horizontal="center" wrapText="1"/>
    </xf>
    <xf numFmtId="0" fontId="22" fillId="2" borderId="1" xfId="0" applyFont="1" applyFill="1" applyBorder="1" applyAlignment="1">
      <alignment horizontal="left" wrapText="1"/>
    </xf>
    <xf numFmtId="0" fontId="22" fillId="6" borderId="1" xfId="0" applyFont="1" applyFill="1" applyBorder="1" applyAlignment="1">
      <alignment horizontal="left" wrapText="1"/>
    </xf>
    <xf numFmtId="0" fontId="31" fillId="4" borderId="0" xfId="54" applyFont="1" applyFill="1"/>
    <xf numFmtId="0" fontId="32" fillId="0" borderId="0" xfId="54" applyFont="1"/>
    <xf numFmtId="0" fontId="33" fillId="0" borderId="0" xfId="54" applyFont="1"/>
    <xf numFmtId="0" fontId="33" fillId="0" borderId="0" xfId="54" applyNumberFormat="1" applyFont="1" applyAlignment="1">
      <alignment horizontal="center"/>
    </xf>
    <xf numFmtId="0" fontId="29" fillId="0" borderId="0" xfId="54" applyFont="1"/>
    <xf numFmtId="0" fontId="32" fillId="0" borderId="0" xfId="54" applyFont="1" applyAlignment="1">
      <alignment horizontal="center"/>
    </xf>
    <xf numFmtId="0" fontId="32" fillId="0" borderId="0" xfId="54" applyFont="1" applyAlignment="1"/>
    <xf numFmtId="0" fontId="39" fillId="0" borderId="0" xfId="54" applyFont="1"/>
    <xf numFmtId="0" fontId="31" fillId="0" borderId="0" xfId="54" applyFont="1"/>
    <xf numFmtId="0" fontId="41" fillId="0" borderId="0" xfId="54" applyFont="1"/>
    <xf numFmtId="0" fontId="41" fillId="0" borderId="0" xfId="54" applyNumberFormat="1" applyFont="1" applyAlignment="1">
      <alignment horizontal="center"/>
    </xf>
    <xf numFmtId="0" fontId="28" fillId="0" borderId="0" xfId="54" applyFont="1"/>
    <xf numFmtId="0" fontId="42" fillId="0" borderId="0" xfId="54" applyFont="1" applyAlignment="1"/>
    <xf numFmtId="0" fontId="42" fillId="0" borderId="0" xfId="54" applyFont="1"/>
    <xf numFmtId="0" fontId="42" fillId="0" borderId="0" xfId="54" applyFont="1" applyAlignment="1">
      <alignment horizontal="center"/>
    </xf>
    <xf numFmtId="0" fontId="42" fillId="0" borderId="0" xfId="54" applyFont="1" applyAlignment="1">
      <alignment readingOrder="1"/>
    </xf>
    <xf numFmtId="0" fontId="29" fillId="4" borderId="28" xfId="54" applyFont="1" applyFill="1" applyBorder="1"/>
    <xf numFmtId="0" fontId="29" fillId="4" borderId="0" xfId="54" applyFont="1" applyFill="1" applyBorder="1"/>
    <xf numFmtId="0" fontId="29" fillId="4" borderId="0" xfId="54" applyFont="1" applyFill="1" applyBorder="1" applyAlignment="1">
      <alignment horizontal="left"/>
    </xf>
    <xf numFmtId="171" fontId="40" fillId="4" borderId="0" xfId="57" applyNumberFormat="1" applyFont="1" applyFill="1" applyBorder="1" applyAlignment="1"/>
    <xf numFmtId="0" fontId="29" fillId="4" borderId="29" xfId="54" applyFont="1" applyFill="1" applyBorder="1"/>
    <xf numFmtId="0" fontId="41" fillId="4" borderId="0" xfId="54" applyFont="1" applyFill="1"/>
    <xf numFmtId="0" fontId="41" fillId="4" borderId="0" xfId="54" applyNumberFormat="1" applyFont="1" applyFill="1" applyAlignment="1">
      <alignment horizontal="center"/>
    </xf>
    <xf numFmtId="0" fontId="28" fillId="4" borderId="0" xfId="54" applyFont="1" applyFill="1"/>
    <xf numFmtId="0" fontId="42" fillId="4" borderId="0" xfId="54" applyFont="1" applyFill="1" applyAlignment="1"/>
    <xf numFmtId="0" fontId="42" fillId="4" borderId="0" xfId="54" applyFont="1" applyFill="1"/>
    <xf numFmtId="0" fontId="42" fillId="4" borderId="0" xfId="54" applyFont="1" applyFill="1" applyAlignment="1">
      <alignment horizontal="center"/>
    </xf>
    <xf numFmtId="0" fontId="32" fillId="4" borderId="0" xfId="54" applyFont="1" applyFill="1"/>
    <xf numFmtId="0" fontId="43" fillId="4" borderId="0" xfId="54" applyFont="1" applyFill="1"/>
    <xf numFmtId="0" fontId="32" fillId="4" borderId="0" xfId="54" applyFont="1" applyFill="1" applyAlignment="1">
      <alignment horizontal="center"/>
    </xf>
    <xf numFmtId="0" fontId="42" fillId="4" borderId="0" xfId="54" applyFont="1" applyFill="1" applyAlignment="1">
      <alignment readingOrder="1"/>
    </xf>
    <xf numFmtId="0" fontId="39" fillId="4" borderId="0" xfId="54" applyFont="1" applyFill="1"/>
    <xf numFmtId="0" fontId="29" fillId="4" borderId="0" xfId="54" applyFont="1" applyFill="1"/>
    <xf numFmtId="0" fontId="29" fillId="0" borderId="28" xfId="54" applyFont="1" applyBorder="1" applyAlignment="1">
      <alignment horizontal="right" wrapText="1"/>
    </xf>
    <xf numFmtId="171" fontId="44" fillId="4" borderId="0" xfId="57" applyNumberFormat="1" applyFont="1" applyFill="1" applyBorder="1" applyAlignment="1">
      <alignment horizontal="left" vertical="center"/>
    </xf>
    <xf numFmtId="0" fontId="29" fillId="0" borderId="0" xfId="54" applyFont="1" applyBorder="1" applyAlignment="1">
      <alignment horizontal="right" vertical="center" wrapText="1"/>
    </xf>
    <xf numFmtId="0" fontId="29" fillId="0" borderId="0" xfId="54" applyFont="1" applyBorder="1" applyAlignment="1">
      <alignment horizontal="right" wrapText="1"/>
    </xf>
    <xf numFmtId="0" fontId="46" fillId="0" borderId="0" xfId="54" applyFont="1" applyBorder="1" applyAlignment="1">
      <alignment horizontal="left" wrapText="1"/>
    </xf>
    <xf numFmtId="0" fontId="29" fillId="0" borderId="0" xfId="54" applyFont="1" applyBorder="1"/>
    <xf numFmtId="0" fontId="47" fillId="0" borderId="0" xfId="55" applyFont="1" applyBorder="1" applyAlignment="1">
      <alignment vertical="center"/>
    </xf>
    <xf numFmtId="0" fontId="47" fillId="0" borderId="29" xfId="55" applyFont="1" applyBorder="1" applyAlignment="1">
      <alignment vertical="center"/>
    </xf>
    <xf numFmtId="49" fontId="48" fillId="0" borderId="0" xfId="58" applyNumberFormat="1" applyFont="1" applyFill="1"/>
    <xf numFmtId="0" fontId="49" fillId="0" borderId="0" xfId="58" applyNumberFormat="1" applyFont="1" applyFill="1"/>
    <xf numFmtId="14" fontId="49" fillId="0" borderId="0" xfId="58" applyNumberFormat="1" applyFont="1" applyFill="1"/>
    <xf numFmtId="0" fontId="29" fillId="0" borderId="0" xfId="54" applyFont="1" applyAlignment="1">
      <alignment horizontal="right" wrapText="1"/>
    </xf>
    <xf numFmtId="0" fontId="49" fillId="0" borderId="1" xfId="58" applyNumberFormat="1" applyFont="1" applyFill="1" applyBorder="1"/>
    <xf numFmtId="0" fontId="49" fillId="0" borderId="1" xfId="58" applyNumberFormat="1" applyFont="1" applyFill="1" applyBorder="1" applyAlignment="1">
      <alignment horizontal="center"/>
    </xf>
    <xf numFmtId="0" fontId="49" fillId="0" borderId="1" xfId="58" applyNumberFormat="1" applyFont="1" applyFill="1" applyBorder="1" applyAlignment="1"/>
    <xf numFmtId="0" fontId="32" fillId="0" borderId="0" xfId="59" applyNumberFormat="1" applyFont="1" applyAlignment="1">
      <alignment horizontal="right" wrapText="1" readingOrder="1"/>
    </xf>
    <xf numFmtId="0" fontId="32" fillId="0" borderId="0" xfId="54" applyNumberFormat="1" applyFont="1" applyAlignment="1">
      <alignment horizontal="right" wrapText="1"/>
    </xf>
    <xf numFmtId="0" fontId="50" fillId="0" borderId="0" xfId="54" applyNumberFormat="1" applyFont="1" applyAlignment="1">
      <alignment horizontal="right" wrapText="1"/>
    </xf>
    <xf numFmtId="0" fontId="50" fillId="0" borderId="0" xfId="54" applyFont="1" applyAlignment="1">
      <alignment horizontal="right" wrapText="1"/>
    </xf>
    <xf numFmtId="0" fontId="29" fillId="0" borderId="28" xfId="54" applyFont="1" applyBorder="1"/>
    <xf numFmtId="0" fontId="51" fillId="0" borderId="0" xfId="54" applyFont="1" applyBorder="1" applyAlignment="1">
      <alignment vertical="center"/>
    </xf>
    <xf numFmtId="171" fontId="52" fillId="4" borderId="0" xfId="57" applyNumberFormat="1" applyFont="1" applyFill="1" applyBorder="1" applyAlignment="1">
      <alignment vertical="center"/>
    </xf>
    <xf numFmtId="0" fontId="29" fillId="0" borderId="0" xfId="54" applyFont="1" applyBorder="1" applyAlignment="1">
      <alignment vertical="center"/>
    </xf>
    <xf numFmtId="0" fontId="23" fillId="0" borderId="0" xfId="54" applyFont="1" applyBorder="1" applyAlignment="1">
      <alignment horizontal="left"/>
    </xf>
    <xf numFmtId="171" fontId="53" fillId="4" borderId="0" xfId="57" applyNumberFormat="1" applyFont="1" applyFill="1" applyBorder="1" applyAlignment="1">
      <alignment horizontal="left" vertical="center"/>
    </xf>
    <xf numFmtId="0" fontId="29" fillId="0" borderId="0" xfId="54" applyNumberFormat="1" applyFont="1" applyBorder="1"/>
    <xf numFmtId="3" fontId="54" fillId="4" borderId="0" xfId="57" applyNumberFormat="1" applyFont="1" applyFill="1" applyBorder="1" applyAlignment="1">
      <alignment vertical="center"/>
    </xf>
    <xf numFmtId="3" fontId="54" fillId="4" borderId="29" xfId="57" applyNumberFormat="1" applyFont="1" applyFill="1" applyBorder="1" applyAlignment="1">
      <alignment vertical="center"/>
    </xf>
    <xf numFmtId="0" fontId="48" fillId="0" borderId="0" xfId="58" applyFont="1" applyFill="1"/>
    <xf numFmtId="0" fontId="55" fillId="0" borderId="1" xfId="54" applyFont="1" applyBorder="1"/>
    <xf numFmtId="0" fontId="32" fillId="0" borderId="0" xfId="54" applyNumberFormat="1" applyFont="1" applyAlignment="1">
      <alignment readingOrder="1"/>
    </xf>
    <xf numFmtId="0" fontId="32" fillId="0" borderId="0" xfId="54" applyNumberFormat="1" applyFont="1"/>
    <xf numFmtId="0" fontId="50" fillId="0" borderId="0" xfId="54" applyNumberFormat="1" applyFont="1"/>
    <xf numFmtId="0" fontId="50" fillId="0" borderId="0" xfId="54" applyFont="1"/>
    <xf numFmtId="0" fontId="56" fillId="0" borderId="0" xfId="54" applyFont="1" applyBorder="1" applyAlignment="1">
      <alignment vertical="center"/>
    </xf>
    <xf numFmtId="171" fontId="45" fillId="4" borderId="0" xfId="57" applyNumberFormat="1" applyFont="1" applyFill="1" applyBorder="1" applyAlignment="1">
      <alignment horizontal="left" vertical="center"/>
    </xf>
    <xf numFmtId="0" fontId="29" fillId="0" borderId="0" xfId="54" applyFont="1" applyBorder="1" applyAlignment="1">
      <alignment horizontal="left" vertical="center"/>
    </xf>
    <xf numFmtId="0" fontId="29" fillId="0" borderId="0" xfId="54" applyFont="1" applyBorder="1" applyAlignment="1">
      <alignment horizontal="left"/>
    </xf>
    <xf numFmtId="171" fontId="53" fillId="4" borderId="0" xfId="57" applyNumberFormat="1" applyFont="1" applyFill="1" applyBorder="1" applyAlignment="1">
      <alignment horizontal="left"/>
    </xf>
    <xf numFmtId="0" fontId="32" fillId="0" borderId="0" xfId="58" applyFont="1"/>
    <xf numFmtId="3" fontId="32" fillId="0" borderId="0" xfId="54" applyNumberFormat="1" applyFont="1"/>
    <xf numFmtId="173" fontId="32" fillId="0" borderId="0" xfId="54" applyNumberFormat="1" applyFont="1"/>
    <xf numFmtId="173" fontId="32" fillId="0" borderId="0" xfId="54" applyNumberFormat="1" applyFont="1" applyAlignment="1">
      <alignment readingOrder="1"/>
    </xf>
    <xf numFmtId="171" fontId="57" fillId="4" borderId="0" xfId="57" applyNumberFormat="1" applyFont="1" applyFill="1" applyBorder="1" applyAlignment="1">
      <alignment horizontal="left" vertical="center"/>
    </xf>
    <xf numFmtId="171" fontId="57" fillId="0" borderId="0" xfId="57" applyNumberFormat="1" applyFont="1" applyFill="1" applyBorder="1" applyAlignment="1">
      <alignment vertical="center" wrapText="1"/>
    </xf>
    <xf numFmtId="0" fontId="58" fillId="0" borderId="0" xfId="55" applyFont="1" applyBorder="1" applyAlignment="1">
      <alignment vertical="center"/>
    </xf>
    <xf numFmtId="0" fontId="58" fillId="0" borderId="29" xfId="55" applyFont="1" applyBorder="1" applyAlignment="1">
      <alignment vertical="center"/>
    </xf>
    <xf numFmtId="0" fontId="59" fillId="0" borderId="0" xfId="55" applyFont="1"/>
    <xf numFmtId="0" fontId="49" fillId="0" borderId="1" xfId="58" applyFont="1" applyFill="1" applyBorder="1"/>
    <xf numFmtId="0" fontId="4" fillId="0" borderId="0" xfId="55" applyFont="1"/>
    <xf numFmtId="164" fontId="32" fillId="0" borderId="0" xfId="54" applyNumberFormat="1" applyFont="1"/>
    <xf numFmtId="174" fontId="32" fillId="0" borderId="0" xfId="54" applyNumberFormat="1" applyFont="1"/>
    <xf numFmtId="174" fontId="32" fillId="0" borderId="0" xfId="54" applyNumberFormat="1" applyFont="1" applyAlignment="1">
      <alignment readingOrder="1"/>
    </xf>
    <xf numFmtId="171" fontId="61" fillId="4" borderId="0" xfId="57" applyNumberFormat="1" applyFont="1" applyFill="1" applyBorder="1" applyAlignment="1">
      <alignment horizontal="left"/>
    </xf>
    <xf numFmtId="0" fontId="55" fillId="0" borderId="0" xfId="54" applyNumberFormat="1" applyFont="1" applyAlignment="1">
      <alignment horizontal="center"/>
    </xf>
    <xf numFmtId="0" fontId="59" fillId="0" borderId="0" xfId="55" applyFont="1" applyAlignment="1"/>
    <xf numFmtId="0" fontId="63" fillId="0" borderId="0" xfId="54" applyFont="1" applyBorder="1" applyAlignment="1">
      <alignment horizontal="left" vertical="center" wrapText="1"/>
    </xf>
    <xf numFmtId="0" fontId="64" fillId="0" borderId="0" xfId="54" applyFont="1" applyBorder="1" applyAlignment="1">
      <alignment horizontal="left" vertical="center"/>
    </xf>
    <xf numFmtId="0" fontId="59" fillId="0" borderId="0" xfId="55" applyFont="1" applyAlignment="1">
      <alignment horizontal="center"/>
    </xf>
    <xf numFmtId="3" fontId="23" fillId="4" borderId="0" xfId="57" applyNumberFormat="1" applyFont="1" applyFill="1" applyBorder="1" applyAlignment="1">
      <alignment horizontal="left"/>
    </xf>
    <xf numFmtId="0" fontId="49" fillId="0" borderId="0" xfId="58" applyNumberFormat="1" applyFont="1" applyFill="1" applyBorder="1"/>
    <xf numFmtId="0" fontId="49" fillId="0" borderId="0" xfId="58" applyNumberFormat="1" applyFont="1" applyFill="1" applyBorder="1" applyAlignment="1"/>
    <xf numFmtId="0" fontId="29" fillId="4" borderId="0" xfId="54" applyFont="1" applyFill="1" applyBorder="1" applyAlignment="1">
      <alignment vertical="center"/>
    </xf>
    <xf numFmtId="0" fontId="29" fillId="4" borderId="0" xfId="54" applyFont="1" applyFill="1" applyBorder="1" applyAlignment="1">
      <alignment horizontal="left" vertical="center"/>
    </xf>
    <xf numFmtId="0" fontId="45" fillId="4" borderId="0" xfId="57" applyNumberFormat="1" applyFont="1" applyFill="1" applyBorder="1" applyAlignment="1">
      <alignment vertical="center" wrapText="1"/>
    </xf>
    <xf numFmtId="171" fontId="53" fillId="4" borderId="0" xfId="57" applyNumberFormat="1" applyFont="1" applyFill="1" applyBorder="1" applyAlignment="1">
      <alignment vertical="center"/>
    </xf>
    <xf numFmtId="3" fontId="65" fillId="4" borderId="0" xfId="57" applyNumberFormat="1" applyFont="1" applyFill="1" applyBorder="1" applyAlignment="1">
      <alignment vertical="center"/>
    </xf>
    <xf numFmtId="0" fontId="43" fillId="0" borderId="0" xfId="54" applyFont="1"/>
    <xf numFmtId="171" fontId="66" fillId="4" borderId="0" xfId="57" applyNumberFormat="1" applyFont="1" applyFill="1" applyBorder="1" applyAlignment="1">
      <alignment horizontal="left"/>
    </xf>
    <xf numFmtId="0" fontId="67" fillId="0" borderId="0" xfId="54" applyFont="1"/>
    <xf numFmtId="0" fontId="68" fillId="0" borderId="0" xfId="54" applyFont="1"/>
    <xf numFmtId="0" fontId="67" fillId="0" borderId="0" xfId="54" applyFont="1" applyAlignment="1">
      <alignment horizontal="center"/>
    </xf>
    <xf numFmtId="0" fontId="50" fillId="0" borderId="0" xfId="54" applyFont="1" applyAlignment="1">
      <alignment readingOrder="1"/>
    </xf>
    <xf numFmtId="3" fontId="54" fillId="4" borderId="0" xfId="60" applyNumberFormat="1" applyFont="1" applyFill="1" applyBorder="1" applyAlignment="1">
      <alignment vertical="center"/>
    </xf>
    <xf numFmtId="3" fontId="54" fillId="4" borderId="29" xfId="60" applyNumberFormat="1" applyFont="1" applyFill="1" applyBorder="1" applyAlignment="1">
      <alignment vertical="center"/>
    </xf>
    <xf numFmtId="3" fontId="25" fillId="4" borderId="0" xfId="57" applyNumberFormat="1" applyFont="1" applyFill="1" applyBorder="1" applyAlignment="1">
      <alignment vertical="center"/>
    </xf>
    <xf numFmtId="0" fontId="69" fillId="0" borderId="0" xfId="55" applyFont="1" applyBorder="1" applyAlignment="1"/>
    <xf numFmtId="0" fontId="48" fillId="0" borderId="0" xfId="54" applyFont="1"/>
    <xf numFmtId="0" fontId="70" fillId="0" borderId="0" xfId="55" applyFont="1" applyBorder="1" applyAlignment="1">
      <alignment vertical="center"/>
    </xf>
    <xf numFmtId="0" fontId="70" fillId="0" borderId="0" xfId="55" applyNumberFormat="1" applyFont="1" applyBorder="1" applyAlignment="1">
      <alignment vertical="center"/>
    </xf>
    <xf numFmtId="0" fontId="70" fillId="0" borderId="29" xfId="55" applyFont="1" applyBorder="1" applyAlignment="1">
      <alignment vertical="center"/>
    </xf>
    <xf numFmtId="0" fontId="48" fillId="0" borderId="0" xfId="54" applyFont="1" applyAlignment="1"/>
    <xf numFmtId="171" fontId="66" fillId="4" borderId="0" xfId="57" applyNumberFormat="1" applyFont="1" applyFill="1" applyBorder="1" applyAlignment="1"/>
    <xf numFmtId="0" fontId="29" fillId="4" borderId="0" xfId="54" applyNumberFormat="1" applyFont="1" applyFill="1" applyBorder="1"/>
    <xf numFmtId="171" fontId="71" fillId="4" borderId="28" xfId="57" applyNumberFormat="1" applyFont="1" applyFill="1" applyBorder="1" applyAlignment="1">
      <alignment vertical="center" wrapText="1"/>
    </xf>
    <xf numFmtId="3" fontId="72" fillId="4" borderId="29" xfId="57" applyNumberFormat="1" applyFont="1" applyFill="1" applyBorder="1" applyAlignment="1">
      <alignment vertical="center" wrapText="1"/>
    </xf>
    <xf numFmtId="171" fontId="53" fillId="4" borderId="28" xfId="57" applyNumberFormat="1" applyFont="1" applyFill="1" applyBorder="1" applyAlignment="1">
      <alignment wrapText="1"/>
    </xf>
    <xf numFmtId="171" fontId="53" fillId="4" borderId="0" xfId="57" applyNumberFormat="1" applyFont="1" applyFill="1" applyBorder="1" applyAlignment="1">
      <alignment wrapText="1"/>
    </xf>
    <xf numFmtId="3" fontId="73" fillId="4" borderId="29" xfId="57" applyNumberFormat="1" applyFont="1" applyFill="1" applyBorder="1" applyAlignment="1">
      <alignment vertical="center"/>
    </xf>
    <xf numFmtId="0" fontId="29" fillId="0" borderId="0" xfId="54" applyFont="1" applyFill="1"/>
    <xf numFmtId="0" fontId="29" fillId="4" borderId="28" xfId="54" applyFont="1" applyFill="1" applyBorder="1" applyAlignment="1">
      <alignment vertical="center"/>
    </xf>
    <xf numFmtId="170" fontId="74" fillId="4" borderId="0" xfId="55" applyNumberFormat="1" applyFont="1" applyFill="1" applyBorder="1" applyAlignment="1">
      <alignment horizontal="right" vertical="center"/>
    </xf>
    <xf numFmtId="0" fontId="75" fillId="4" borderId="0" xfId="61" applyFont="1" applyFill="1" applyBorder="1" applyAlignment="1">
      <alignment horizontal="center" vertical="top"/>
    </xf>
    <xf numFmtId="37" fontId="74" fillId="4" borderId="0" xfId="62" applyNumberFormat="1" applyFont="1" applyFill="1" applyBorder="1" applyAlignment="1" applyProtection="1">
      <alignment horizontal="left" vertical="center"/>
    </xf>
    <xf numFmtId="168" fontId="76" fillId="4" borderId="0" xfId="62" applyNumberFormat="1" applyFont="1" applyFill="1" applyBorder="1" applyAlignment="1">
      <alignment vertical="center"/>
    </xf>
    <xf numFmtId="9" fontId="40" fillId="4" borderId="0" xfId="60" applyFont="1" applyFill="1" applyBorder="1" applyAlignment="1"/>
    <xf numFmtId="3" fontId="26" fillId="4" borderId="29" xfId="57" applyNumberFormat="1" applyFont="1" applyFill="1" applyBorder="1" applyAlignment="1"/>
    <xf numFmtId="0" fontId="48" fillId="0" borderId="0" xfId="54" applyFont="1" applyFill="1"/>
    <xf numFmtId="0" fontId="28" fillId="0" borderId="0" xfId="54" applyFont="1" applyFill="1"/>
    <xf numFmtId="0" fontId="32" fillId="0" borderId="0" xfId="54" applyFont="1" applyFill="1" applyAlignment="1"/>
    <xf numFmtId="0" fontId="32" fillId="0" borderId="0" xfId="54" applyFont="1" applyFill="1"/>
    <xf numFmtId="0" fontId="32" fillId="0" borderId="0" xfId="54" applyFont="1" applyFill="1" applyAlignment="1">
      <alignment horizontal="center"/>
    </xf>
    <xf numFmtId="170" fontId="44" fillId="4" borderId="0" xfId="54" applyNumberFormat="1" applyFont="1" applyFill="1" applyBorder="1" applyAlignment="1">
      <alignment horizontal="right" vertical="center"/>
    </xf>
    <xf numFmtId="1" fontId="77" fillId="4" borderId="0" xfId="55" applyNumberFormat="1" applyFont="1" applyFill="1" applyBorder="1" applyAlignment="1">
      <alignment horizontal="center" vertical="center"/>
    </xf>
    <xf numFmtId="37" fontId="74" fillId="4" borderId="0" xfId="62" applyNumberFormat="1" applyFont="1" applyFill="1" applyBorder="1" applyAlignment="1">
      <alignment horizontal="left" vertical="center"/>
    </xf>
    <xf numFmtId="0" fontId="29" fillId="4" borderId="28" xfId="63" applyFont="1" applyFill="1" applyBorder="1"/>
    <xf numFmtId="0" fontId="78" fillId="4" borderId="0" xfId="61" applyFont="1" applyFill="1" applyBorder="1" applyAlignment="1">
      <alignment horizontal="center" vertical="top"/>
    </xf>
    <xf numFmtId="0" fontId="29" fillId="4" borderId="0" xfId="63" applyFont="1" applyFill="1" applyBorder="1"/>
    <xf numFmtId="171" fontId="26" fillId="4" borderId="29" xfId="57" applyNumberFormat="1" applyFont="1" applyFill="1" applyBorder="1" applyAlignment="1"/>
    <xf numFmtId="0" fontId="48" fillId="0" borderId="0" xfId="54" applyFont="1" applyBorder="1"/>
    <xf numFmtId="37" fontId="29" fillId="0" borderId="0" xfId="54" applyNumberFormat="1" applyFont="1" applyAlignment="1">
      <alignment vertical="center"/>
    </xf>
    <xf numFmtId="170" fontId="24" fillId="4" borderId="0" xfId="54" applyNumberFormat="1" applyFont="1" applyFill="1" applyBorder="1" applyAlignment="1">
      <alignment horizontal="right" vertical="center"/>
    </xf>
    <xf numFmtId="0" fontId="79" fillId="4" borderId="0" xfId="61" applyFont="1" applyFill="1" applyBorder="1" applyAlignment="1">
      <alignment horizontal="center" vertical="top"/>
    </xf>
    <xf numFmtId="37" fontId="80" fillId="4" borderId="0" xfId="62" applyNumberFormat="1" applyFont="1" applyFill="1" applyBorder="1" applyAlignment="1">
      <alignment horizontal="left" vertical="center"/>
    </xf>
    <xf numFmtId="171" fontId="24" fillId="4" borderId="0" xfId="57" applyNumberFormat="1" applyFont="1" applyFill="1" applyBorder="1" applyAlignment="1"/>
    <xf numFmtId="3" fontId="26" fillId="4" borderId="29" xfId="57" applyNumberFormat="1" applyFont="1" applyFill="1" applyBorder="1" applyAlignment="1">
      <alignment horizontal="center"/>
    </xf>
    <xf numFmtId="0" fontId="31" fillId="0" borderId="0" xfId="54" applyFont="1" applyBorder="1" applyAlignment="1">
      <alignment vertical="center"/>
    </xf>
    <xf numFmtId="0" fontId="31" fillId="0" borderId="0" xfId="54" applyFont="1" applyAlignment="1">
      <alignment vertical="center"/>
    </xf>
    <xf numFmtId="0" fontId="29" fillId="0" borderId="0" xfId="54" applyFont="1" applyAlignment="1">
      <alignment vertical="center"/>
    </xf>
    <xf numFmtId="0" fontId="28" fillId="0" borderId="0" xfId="54" applyFont="1" applyAlignment="1">
      <alignment vertical="center"/>
    </xf>
    <xf numFmtId="0" fontId="42" fillId="0" borderId="0" xfId="54" applyFont="1" applyAlignment="1">
      <alignment vertical="center"/>
    </xf>
    <xf numFmtId="0" fontId="42" fillId="0" borderId="0" xfId="54" applyFont="1" applyAlignment="1">
      <alignment horizontal="center" vertical="center"/>
    </xf>
    <xf numFmtId="0" fontId="32" fillId="0" borderId="0" xfId="54" applyFont="1" applyAlignment="1">
      <alignment vertical="center"/>
    </xf>
    <xf numFmtId="170" fontId="80" fillId="4" borderId="0" xfId="55" applyNumberFormat="1" applyFont="1" applyFill="1" applyBorder="1" applyAlignment="1">
      <alignment horizontal="right" vertical="center"/>
    </xf>
    <xf numFmtId="0" fontId="81" fillId="4" borderId="0" xfId="61" applyFont="1" applyFill="1" applyBorder="1" applyAlignment="1">
      <alignment horizontal="center" vertical="top"/>
    </xf>
    <xf numFmtId="0" fontId="4" fillId="4" borderId="0" xfId="54" applyFont="1" applyFill="1" applyBorder="1"/>
    <xf numFmtId="3" fontId="4" fillId="4" borderId="0" xfId="58" applyNumberFormat="1" applyFont="1" applyFill="1" applyBorder="1"/>
    <xf numFmtId="0" fontId="29" fillId="0" borderId="0" xfId="54" applyFont="1" applyAlignment="1">
      <alignment horizontal="center" vertical="center"/>
    </xf>
    <xf numFmtId="9" fontId="4" fillId="4" borderId="0" xfId="59" applyNumberFormat="1" applyFont="1" applyFill="1" applyBorder="1" applyAlignment="1">
      <alignment horizontal="left" indent="1"/>
    </xf>
    <xf numFmtId="3" fontId="24" fillId="4" borderId="0" xfId="58" applyNumberFormat="1" applyFont="1" applyFill="1" applyBorder="1"/>
    <xf numFmtId="171" fontId="24" fillId="4" borderId="29" xfId="57" applyNumberFormat="1" applyFont="1" applyFill="1" applyBorder="1" applyAlignment="1"/>
    <xf numFmtId="0" fontId="48" fillId="0" borderId="0" xfId="63" applyFont="1" applyBorder="1"/>
    <xf numFmtId="0" fontId="48" fillId="0" borderId="0" xfId="63" applyFont="1"/>
    <xf numFmtId="0" fontId="28" fillId="0" borderId="0" xfId="63" applyFont="1"/>
    <xf numFmtId="0" fontId="48" fillId="0" borderId="0" xfId="63" applyFont="1" applyAlignment="1"/>
    <xf numFmtId="0" fontId="32" fillId="0" borderId="0" xfId="63" applyFont="1"/>
    <xf numFmtId="0" fontId="42" fillId="0" borderId="0" xfId="63" applyFont="1" applyAlignment="1">
      <alignment horizontal="center"/>
    </xf>
    <xf numFmtId="0" fontId="42" fillId="0" borderId="0" xfId="63" applyFont="1"/>
    <xf numFmtId="0" fontId="29" fillId="0" borderId="0" xfId="63" applyFont="1"/>
    <xf numFmtId="0" fontId="4" fillId="4" borderId="0" xfId="59" applyFont="1" applyFill="1" applyBorder="1" applyAlignment="1">
      <alignment horizontal="right"/>
    </xf>
    <xf numFmtId="0" fontId="59" fillId="0" borderId="0" xfId="55" applyFont="1" applyBorder="1"/>
    <xf numFmtId="0" fontId="4" fillId="0" borderId="0" xfId="55" applyNumberFormat="1" applyFont="1" applyAlignment="1">
      <alignment horizontal="center"/>
    </xf>
    <xf numFmtId="0" fontId="4" fillId="4" borderId="29" xfId="59" applyFont="1" applyFill="1" applyBorder="1"/>
    <xf numFmtId="0" fontId="4" fillId="4" borderId="0" xfId="59" applyFont="1" applyFill="1" applyBorder="1" applyAlignment="1">
      <alignment horizontal="left" indent="1"/>
    </xf>
    <xf numFmtId="0" fontId="24" fillId="4" borderId="0" xfId="59" applyFont="1" applyFill="1" applyBorder="1" applyAlignment="1">
      <alignment horizontal="center" vertical="center"/>
    </xf>
    <xf numFmtId="0" fontId="82" fillId="4" borderId="0" xfId="59" applyNumberFormat="1" applyFont="1" applyFill="1" applyBorder="1" applyAlignment="1">
      <alignment horizontal="right" vertical="center"/>
    </xf>
    <xf numFmtId="167" fontId="82" fillId="4" borderId="0" xfId="59" applyNumberFormat="1" applyFont="1" applyFill="1" applyBorder="1" applyAlignment="1">
      <alignment horizontal="right" vertical="center"/>
    </xf>
    <xf numFmtId="0" fontId="4" fillId="4" borderId="0" xfId="59" applyFont="1" applyFill="1" applyBorder="1"/>
    <xf numFmtId="0" fontId="4" fillId="4" borderId="0" xfId="59" applyFont="1" applyFill="1" applyBorder="1" applyAlignment="1">
      <alignment horizontal="left"/>
    </xf>
    <xf numFmtId="0" fontId="4" fillId="4" borderId="0" xfId="59" applyNumberFormat="1" applyFont="1" applyFill="1" applyBorder="1" applyAlignment="1">
      <alignment horizontal="left"/>
    </xf>
    <xf numFmtId="0" fontId="82" fillId="4" borderId="0" xfId="60" applyNumberFormat="1" applyFont="1" applyFill="1" applyBorder="1"/>
    <xf numFmtId="167" fontId="82" fillId="4" borderId="0" xfId="60" applyNumberFormat="1" applyFont="1" applyFill="1" applyBorder="1"/>
    <xf numFmtId="167" fontId="82" fillId="4" borderId="0" xfId="60" applyNumberFormat="1" applyFont="1" applyFill="1" applyBorder="1" applyAlignment="1">
      <alignment horizontal="left" indent="1"/>
    </xf>
    <xf numFmtId="0" fontId="4" fillId="4" borderId="0" xfId="59" applyNumberFormat="1" applyFont="1" applyFill="1" applyBorder="1" applyAlignment="1">
      <alignment horizontal="right"/>
    </xf>
    <xf numFmtId="174" fontId="4" fillId="4" borderId="0" xfId="59" applyNumberFormat="1" applyFont="1" applyFill="1" applyBorder="1" applyAlignment="1">
      <alignment horizontal="right"/>
    </xf>
    <xf numFmtId="167" fontId="82" fillId="4" borderId="29" xfId="59" applyNumberFormat="1" applyFont="1" applyFill="1" applyBorder="1" applyAlignment="1">
      <alignment horizontal="left" vertical="center" indent="1"/>
    </xf>
    <xf numFmtId="3" fontId="4" fillId="4" borderId="0" xfId="59" applyNumberFormat="1" applyFont="1" applyFill="1" applyBorder="1"/>
    <xf numFmtId="0" fontId="83" fillId="4" borderId="28" xfId="54" applyFont="1" applyFill="1" applyBorder="1"/>
    <xf numFmtId="0" fontId="83" fillId="4" borderId="0" xfId="54" applyFont="1" applyFill="1" applyBorder="1"/>
    <xf numFmtId="0" fontId="83" fillId="4" borderId="0" xfId="54" applyFont="1" applyFill="1" applyBorder="1" applyAlignment="1">
      <alignment horizontal="left"/>
    </xf>
    <xf numFmtId="0" fontId="83" fillId="4" borderId="0" xfId="59" applyFont="1" applyFill="1" applyBorder="1" applyAlignment="1">
      <alignment horizontal="left"/>
    </xf>
    <xf numFmtId="167" fontId="85" fillId="4" borderId="29" xfId="59" applyNumberFormat="1" applyFont="1" applyFill="1" applyBorder="1" applyAlignment="1">
      <alignment vertical="center"/>
    </xf>
    <xf numFmtId="167" fontId="85" fillId="0" borderId="0" xfId="59" applyNumberFormat="1" applyFont="1" applyFill="1" applyBorder="1" applyAlignment="1">
      <alignment vertical="center"/>
    </xf>
    <xf numFmtId="167" fontId="86" fillId="4" borderId="0" xfId="59" applyNumberFormat="1" applyFont="1" applyFill="1" applyBorder="1" applyAlignment="1">
      <alignment horizontal="left" vertical="center"/>
    </xf>
    <xf numFmtId="167" fontId="86" fillId="4" borderId="0" xfId="59" applyNumberFormat="1" applyFont="1" applyFill="1" applyBorder="1" applyAlignment="1">
      <alignment horizontal="left" vertical="center" indent="1"/>
    </xf>
    <xf numFmtId="0" fontId="83" fillId="4" borderId="29" xfId="54" applyFont="1" applyFill="1" applyBorder="1"/>
    <xf numFmtId="0" fontId="83" fillId="0" borderId="28" xfId="54" applyFont="1" applyFill="1" applyBorder="1"/>
    <xf numFmtId="3" fontId="87" fillId="4" borderId="0" xfId="57" applyNumberFormat="1" applyFont="1" applyFill="1" applyBorder="1" applyAlignment="1"/>
    <xf numFmtId="3" fontId="87" fillId="4" borderId="0" xfId="57" applyNumberFormat="1" applyFont="1" applyFill="1" applyBorder="1" applyAlignment="1">
      <alignment vertical="center" wrapText="1"/>
    </xf>
    <xf numFmtId="0" fontId="83" fillId="0" borderId="0" xfId="54" applyFont="1" applyBorder="1"/>
    <xf numFmtId="0" fontId="45" fillId="4" borderId="0" xfId="54" applyFont="1" applyFill="1" applyBorder="1" applyAlignment="1">
      <alignment horizontal="center"/>
    </xf>
    <xf numFmtId="0" fontId="83" fillId="4" borderId="0" xfId="63" applyFont="1" applyFill="1" applyBorder="1" applyAlignment="1">
      <alignment horizontal="left" vertical="top" wrapText="1"/>
    </xf>
    <xf numFmtId="0" fontId="44" fillId="0" borderId="0" xfId="57" applyNumberFormat="1" applyFont="1" applyFill="1" applyBorder="1" applyAlignment="1"/>
    <xf numFmtId="0" fontId="44" fillId="0" borderId="0" xfId="54" applyFont="1" applyFill="1" applyBorder="1"/>
    <xf numFmtId="0" fontId="45" fillId="0" borderId="0" xfId="57" applyNumberFormat="1" applyFont="1" applyFill="1" applyBorder="1" applyAlignment="1">
      <alignment horizontal="left"/>
    </xf>
    <xf numFmtId="0" fontId="44" fillId="0" borderId="0" xfId="54" applyFont="1" applyBorder="1" applyAlignment="1">
      <alignment horizontal="right"/>
    </xf>
    <xf numFmtId="0" fontId="44" fillId="4" borderId="0" xfId="59" applyNumberFormat="1" applyFont="1" applyFill="1" applyBorder="1" applyAlignment="1"/>
    <xf numFmtId="0" fontId="44" fillId="4" borderId="0" xfId="57" applyNumberFormat="1" applyFont="1" applyFill="1" applyBorder="1" applyAlignment="1"/>
    <xf numFmtId="0" fontId="48" fillId="4" borderId="0" xfId="54" applyFont="1" applyFill="1" applyBorder="1"/>
    <xf numFmtId="0" fontId="48" fillId="4" borderId="0" xfId="54" applyFont="1" applyFill="1"/>
    <xf numFmtId="0" fontId="49" fillId="4" borderId="0" xfId="54" applyFont="1" applyFill="1"/>
    <xf numFmtId="0" fontId="49" fillId="4" borderId="0" xfId="54" applyNumberFormat="1" applyFont="1" applyFill="1" applyAlignment="1">
      <alignment horizontal="center"/>
    </xf>
    <xf numFmtId="0" fontId="48" fillId="4" borderId="0" xfId="54" applyFont="1" applyFill="1" applyAlignment="1"/>
    <xf numFmtId="0" fontId="44" fillId="0" borderId="0" xfId="54" applyNumberFormat="1" applyFont="1" applyBorder="1"/>
    <xf numFmtId="0" fontId="44" fillId="4" borderId="0" xfId="59" applyNumberFormat="1" applyFont="1" applyFill="1" applyBorder="1" applyAlignment="1">
      <alignment vertical="top" wrapText="1"/>
    </xf>
    <xf numFmtId="0" fontId="49" fillId="0" borderId="0" xfId="54" applyFont="1" applyFill="1"/>
    <xf numFmtId="0" fontId="49" fillId="0" borderId="0" xfId="54" applyNumberFormat="1" applyFont="1" applyFill="1" applyAlignment="1">
      <alignment horizontal="center"/>
    </xf>
    <xf numFmtId="0" fontId="48" fillId="0" borderId="0" xfId="54" applyFont="1" applyFill="1" applyAlignment="1"/>
    <xf numFmtId="0" fontId="44" fillId="0" borderId="0" xfId="54" applyFont="1" applyBorder="1" applyAlignment="1">
      <alignment vertical="center"/>
    </xf>
    <xf numFmtId="0" fontId="45" fillId="4" borderId="0" xfId="54" applyFont="1" applyFill="1" applyBorder="1" applyAlignment="1">
      <alignment horizontal="left"/>
    </xf>
    <xf numFmtId="0" fontId="55" fillId="4" borderId="0" xfId="54" applyFont="1" applyFill="1"/>
    <xf numFmtId="0" fontId="55" fillId="4" borderId="0" xfId="54" applyNumberFormat="1" applyFont="1" applyFill="1" applyAlignment="1">
      <alignment horizontal="center"/>
    </xf>
    <xf numFmtId="0" fontId="32" fillId="4" borderId="0" xfId="54" applyFont="1" applyFill="1" applyAlignment="1"/>
    <xf numFmtId="0" fontId="44" fillId="0" borderId="0" xfId="57" applyNumberFormat="1" applyFont="1" applyFill="1" applyBorder="1" applyAlignment="1">
      <alignment horizontal="left" wrapText="1"/>
    </xf>
    <xf numFmtId="171" fontId="44" fillId="4" borderId="0" xfId="57" applyNumberFormat="1" applyFont="1" applyFill="1" applyBorder="1" applyAlignment="1"/>
    <xf numFmtId="0" fontId="83" fillId="4" borderId="0" xfId="54" applyFont="1" applyFill="1" applyBorder="1" applyAlignment="1"/>
    <xf numFmtId="0" fontId="45" fillId="0" borderId="0" xfId="0" applyFont="1" applyBorder="1" applyAlignment="1">
      <alignment horizontal="left"/>
    </xf>
    <xf numFmtId="0" fontId="44" fillId="0" borderId="28" xfId="54" applyFont="1" applyBorder="1" applyAlignment="1">
      <alignment horizontal="right"/>
    </xf>
    <xf numFmtId="3" fontId="45" fillId="4" borderId="0" xfId="57" applyNumberFormat="1" applyFont="1" applyFill="1" applyBorder="1" applyAlignment="1">
      <alignment horizontal="left"/>
    </xf>
    <xf numFmtId="0" fontId="83" fillId="4" borderId="0" xfId="54" applyFont="1" applyFill="1" applyBorder="1" applyAlignment="1">
      <alignment horizontal="left" vertical="center"/>
    </xf>
    <xf numFmtId="0" fontId="83" fillId="0" borderId="0" xfId="54" applyFont="1" applyBorder="1" applyAlignment="1">
      <alignment vertical="center"/>
    </xf>
    <xf numFmtId="0" fontId="83" fillId="0" borderId="0" xfId="54" applyFont="1" applyBorder="1" applyAlignment="1">
      <alignment horizontal="left" vertical="center"/>
    </xf>
    <xf numFmtId="171" fontId="44" fillId="4" borderId="0" xfId="57" applyNumberFormat="1" applyFont="1" applyFill="1" applyBorder="1" applyAlignment="1">
      <alignment horizontal="left"/>
    </xf>
    <xf numFmtId="0" fontId="83" fillId="4" borderId="29" xfId="54" applyFont="1" applyFill="1" applyBorder="1" applyAlignment="1"/>
    <xf numFmtId="3" fontId="44" fillId="4" borderId="0" xfId="57" applyNumberFormat="1" applyFont="1" applyFill="1" applyBorder="1" applyAlignment="1">
      <alignment horizontal="left"/>
    </xf>
    <xf numFmtId="0" fontId="83" fillId="0" borderId="0" xfId="63" applyFont="1" applyBorder="1"/>
    <xf numFmtId="0" fontId="83" fillId="0" borderId="0" xfId="54" applyFont="1" applyFill="1" applyBorder="1"/>
    <xf numFmtId="0" fontId="88" fillId="4" borderId="29" xfId="54" applyFont="1" applyFill="1" applyBorder="1" applyAlignment="1">
      <alignment horizontal="left" vertical="center"/>
    </xf>
    <xf numFmtId="0" fontId="83" fillId="4" borderId="0" xfId="59" applyFont="1" applyFill="1" applyBorder="1"/>
    <xf numFmtId="0" fontId="83" fillId="4" borderId="0" xfId="54" applyNumberFormat="1" applyFont="1" applyFill="1" applyBorder="1"/>
    <xf numFmtId="0" fontId="83" fillId="4" borderId="0" xfId="54" applyFont="1" applyFill="1" applyBorder="1" applyAlignment="1">
      <alignment vertical="center" wrapText="1"/>
    </xf>
    <xf numFmtId="0" fontId="83" fillId="4" borderId="28" xfId="54" applyFont="1" applyFill="1" applyBorder="1" applyAlignment="1"/>
    <xf numFmtId="0" fontId="86" fillId="4" borderId="0" xfId="59" applyNumberFormat="1" applyFont="1" applyFill="1" applyBorder="1" applyAlignment="1">
      <alignment horizontal="left" vertical="center" indent="1"/>
    </xf>
    <xf numFmtId="0" fontId="44" fillId="4" borderId="29" xfId="59" applyFont="1" applyFill="1" applyBorder="1" applyAlignment="1">
      <alignment vertical="center"/>
    </xf>
    <xf numFmtId="0" fontId="83" fillId="4" borderId="28" xfId="54" applyFont="1" applyFill="1" applyBorder="1" applyAlignment="1">
      <alignment horizontal="left" vertical="center"/>
    </xf>
    <xf numFmtId="0" fontId="44" fillId="4" borderId="0" xfId="59" applyNumberFormat="1" applyFont="1" applyFill="1" applyBorder="1" applyAlignment="1">
      <alignment vertical="top"/>
    </xf>
    <xf numFmtId="0" fontId="89" fillId="4" borderId="29" xfId="54" applyFont="1" applyFill="1" applyBorder="1" applyAlignment="1">
      <alignment vertical="center" wrapText="1"/>
    </xf>
    <xf numFmtId="0" fontId="44" fillId="4" borderId="0" xfId="59" applyNumberFormat="1" applyFont="1" applyFill="1" applyBorder="1" applyAlignment="1">
      <alignment vertical="center"/>
    </xf>
    <xf numFmtId="0" fontId="29" fillId="4" borderId="0" xfId="54" applyFont="1" applyFill="1" applyAlignment="1"/>
    <xf numFmtId="0" fontId="55" fillId="4" borderId="0" xfId="54" applyFont="1" applyFill="1" applyAlignment="1"/>
    <xf numFmtId="0" fontId="83" fillId="0" borderId="0" xfId="54" applyFont="1" applyFill="1" applyBorder="1" applyAlignment="1"/>
    <xf numFmtId="0" fontId="44" fillId="4" borderId="0" xfId="59" applyFont="1" applyFill="1" applyBorder="1" applyAlignment="1">
      <alignment vertical="center"/>
    </xf>
    <xf numFmtId="0" fontId="32" fillId="4" borderId="0" xfId="54" applyFont="1" applyFill="1" applyAlignment="1">
      <alignment horizontal="left" vertical="center"/>
    </xf>
    <xf numFmtId="0" fontId="55" fillId="4" borderId="0" xfId="54" applyFont="1" applyFill="1" applyAlignment="1">
      <alignment horizontal="left" vertical="center"/>
    </xf>
    <xf numFmtId="0" fontId="55" fillId="4" borderId="0" xfId="54" applyNumberFormat="1" applyFont="1" applyFill="1" applyAlignment="1">
      <alignment horizontal="center" vertical="center"/>
    </xf>
    <xf numFmtId="0" fontId="29" fillId="4" borderId="0" xfId="54" applyFont="1" applyFill="1" applyAlignment="1">
      <alignment horizontal="left" vertical="center"/>
    </xf>
    <xf numFmtId="0" fontId="32" fillId="4" borderId="0" xfId="54" applyFont="1" applyFill="1" applyAlignment="1">
      <alignment horizontal="center" vertical="center"/>
    </xf>
    <xf numFmtId="0" fontId="32" fillId="4" borderId="0" xfId="54" applyFont="1" applyFill="1" applyAlignment="1">
      <alignment vertical="center"/>
    </xf>
    <xf numFmtId="0" fontId="44" fillId="4" borderId="0" xfId="59" applyNumberFormat="1" applyFont="1" applyFill="1" applyBorder="1" applyAlignment="1">
      <alignment horizontal="left" wrapText="1"/>
    </xf>
    <xf numFmtId="0" fontId="89" fillId="4" borderId="0" xfId="54" applyFont="1" applyFill="1" applyBorder="1" applyAlignment="1">
      <alignment vertical="center" wrapText="1"/>
    </xf>
    <xf numFmtId="0" fontId="44" fillId="4" borderId="28" xfId="59" applyFont="1" applyFill="1" applyBorder="1" applyAlignment="1">
      <alignment vertical="center"/>
    </xf>
    <xf numFmtId="0" fontId="44" fillId="4" borderId="0" xfId="59" applyNumberFormat="1" applyFont="1" applyFill="1" applyBorder="1"/>
    <xf numFmtId="0" fontId="89" fillId="4" borderId="28" xfId="54" applyFont="1" applyFill="1" applyBorder="1" applyAlignment="1">
      <alignment vertical="center" wrapText="1"/>
    </xf>
    <xf numFmtId="3" fontId="83" fillId="4" borderId="0" xfId="59" applyNumberFormat="1" applyFont="1" applyFill="1" applyBorder="1" applyAlignment="1">
      <alignment horizontal="right"/>
    </xf>
    <xf numFmtId="0" fontId="83" fillId="0" borderId="0" xfId="54" applyNumberFormat="1" applyFont="1" applyBorder="1"/>
    <xf numFmtId="0" fontId="83" fillId="0" borderId="29" xfId="54" applyFont="1" applyBorder="1"/>
    <xf numFmtId="0" fontId="86" fillId="4" borderId="0" xfId="59" applyNumberFormat="1" applyFont="1" applyFill="1" applyBorder="1" applyAlignment="1">
      <alignment horizontal="left"/>
    </xf>
    <xf numFmtId="0" fontId="83" fillId="0" borderId="0" xfId="54" applyFont="1" applyBorder="1" applyAlignment="1">
      <alignment horizontal="left"/>
    </xf>
    <xf numFmtId="0" fontId="55" fillId="0" borderId="0" xfId="54" applyFont="1" applyFill="1"/>
    <xf numFmtId="0" fontId="55" fillId="0" borderId="0" xfId="54" applyNumberFormat="1" applyFont="1" applyFill="1" applyAlignment="1">
      <alignment horizontal="center"/>
    </xf>
    <xf numFmtId="174" fontId="83" fillId="4" borderId="0" xfId="59" applyNumberFormat="1" applyFont="1" applyFill="1" applyBorder="1" applyAlignment="1">
      <alignment horizontal="right"/>
    </xf>
    <xf numFmtId="0" fontId="44" fillId="4" borderId="0" xfId="59" applyNumberFormat="1" applyFont="1" applyFill="1" applyBorder="1" applyAlignment="1">
      <alignment vertical="center" wrapText="1"/>
    </xf>
    <xf numFmtId="3" fontId="84" fillId="4" borderId="0" xfId="57" applyNumberFormat="1" applyFont="1" applyFill="1" applyBorder="1" applyAlignment="1"/>
    <xf numFmtId="0" fontId="83" fillId="4" borderId="0" xfId="59" applyNumberFormat="1" applyFont="1" applyFill="1" applyBorder="1"/>
    <xf numFmtId="0" fontId="44" fillId="4" borderId="0" xfId="59" applyFont="1" applyFill="1" applyBorder="1" applyAlignment="1">
      <alignment horizontal="center"/>
    </xf>
    <xf numFmtId="0" fontId="86" fillId="0" borderId="0" xfId="60" applyNumberFormat="1" applyFont="1" applyFill="1" applyBorder="1" applyAlignment="1">
      <alignment horizontal="left"/>
    </xf>
    <xf numFmtId="0" fontId="83" fillId="0" borderId="0" xfId="54" applyFont="1" applyBorder="1" applyAlignment="1"/>
    <xf numFmtId="0" fontId="55" fillId="0" borderId="0" xfId="54" applyFont="1"/>
    <xf numFmtId="0" fontId="87" fillId="4" borderId="0" xfId="59" applyNumberFormat="1" applyFont="1" applyFill="1" applyBorder="1" applyAlignment="1"/>
    <xf numFmtId="0" fontId="83" fillId="0" borderId="0" xfId="54" applyNumberFormat="1" applyFont="1" applyBorder="1" applyAlignment="1"/>
    <xf numFmtId="0" fontId="45" fillId="0" borderId="0" xfId="57" applyNumberFormat="1" applyFont="1" applyFill="1" applyBorder="1" applyAlignment="1">
      <alignment vertical="center" wrapText="1"/>
    </xf>
    <xf numFmtId="0" fontId="29" fillId="0" borderId="29" xfId="54" applyFont="1" applyBorder="1"/>
    <xf numFmtId="0" fontId="92" fillId="32" borderId="0" xfId="64" applyFont="1" applyFill="1" applyBorder="1"/>
    <xf numFmtId="0" fontId="32" fillId="0" borderId="0" xfId="54" applyFont="1" applyBorder="1"/>
    <xf numFmtId="0" fontId="29" fillId="0" borderId="0" xfId="54" applyFont="1" applyAlignment="1">
      <alignment horizontal="left"/>
    </xf>
    <xf numFmtId="0" fontId="29" fillId="0" borderId="0" xfId="54" applyNumberFormat="1" applyFont="1"/>
    <xf numFmtId="0" fontId="93" fillId="0" borderId="0" xfId="54" applyFont="1" applyBorder="1"/>
    <xf numFmtId="0" fontId="62" fillId="4" borderId="0" xfId="59" applyNumberFormat="1" applyFont="1" applyFill="1" applyBorder="1" applyAlignment="1">
      <alignment vertical="center" wrapText="1"/>
    </xf>
    <xf numFmtId="1" fontId="49" fillId="0" borderId="1" xfId="58" applyNumberFormat="1" applyFont="1" applyFill="1" applyBorder="1"/>
    <xf numFmtId="0" fontId="45" fillId="4" borderId="0" xfId="57" applyNumberFormat="1" applyFont="1" applyFill="1" applyBorder="1" applyAlignment="1">
      <alignment horizontal="left" vertical="center"/>
    </xf>
    <xf numFmtId="171" fontId="44" fillId="4" borderId="0" xfId="57" applyNumberFormat="1" applyFont="1" applyFill="1" applyBorder="1" applyAlignment="1">
      <alignment vertical="top"/>
    </xf>
    <xf numFmtId="0" fontId="45" fillId="4" borderId="0" xfId="57" applyNumberFormat="1" applyFont="1" applyFill="1" applyBorder="1" applyAlignment="1">
      <alignment horizontal="left"/>
    </xf>
    <xf numFmtId="0" fontId="55" fillId="0" borderId="1" xfId="54" applyFont="1" applyBorder="1" applyAlignment="1">
      <alignment wrapText="1"/>
    </xf>
    <xf numFmtId="0" fontId="49" fillId="0" borderId="1" xfId="58" applyNumberFormat="1" applyFont="1" applyFill="1" applyBorder="1" applyAlignment="1">
      <alignment horizontal="left"/>
    </xf>
    <xf numFmtId="0" fontId="31" fillId="0" borderId="0" xfId="54" applyFont="1" applyAlignment="1"/>
    <xf numFmtId="0" fontId="31" fillId="4" borderId="0" xfId="54" applyFont="1" applyFill="1" applyAlignment="1"/>
    <xf numFmtId="0" fontId="29" fillId="0" borderId="0" xfId="54" applyFont="1" applyAlignment="1"/>
    <xf numFmtId="0" fontId="67" fillId="0" borderId="0" xfId="54" applyFont="1" applyAlignment="1"/>
    <xf numFmtId="0" fontId="48" fillId="0" borderId="0" xfId="54" applyNumberFormat="1" applyFont="1" applyAlignment="1"/>
    <xf numFmtId="0" fontId="32" fillId="0" borderId="0" xfId="54" applyNumberFormat="1" applyFont="1" applyAlignment="1"/>
    <xf numFmtId="171" fontId="71" fillId="4" borderId="0" xfId="57" applyNumberFormat="1" applyFont="1" applyFill="1" applyBorder="1" applyAlignment="1">
      <alignment vertical="center" wrapText="1"/>
    </xf>
    <xf numFmtId="9" fontId="49" fillId="0" borderId="1" xfId="58" applyNumberFormat="1" applyFont="1" applyFill="1" applyBorder="1" applyAlignment="1">
      <alignment horizontal="center"/>
    </xf>
    <xf numFmtId="0" fontId="44" fillId="4" borderId="0" xfId="59" applyNumberFormat="1" applyFont="1" applyFill="1" applyBorder="1" applyAlignment="1">
      <alignment wrapText="1"/>
    </xf>
    <xf numFmtId="0" fontId="49" fillId="0" borderId="17" xfId="58" applyNumberFormat="1" applyFont="1" applyFill="1" applyBorder="1" applyAlignment="1">
      <alignment horizontal="center"/>
    </xf>
    <xf numFmtId="0" fontId="49" fillId="0" borderId="18" xfId="58" applyNumberFormat="1" applyFont="1" applyFill="1" applyBorder="1" applyAlignment="1">
      <alignment horizontal="center"/>
    </xf>
    <xf numFmtId="0" fontId="49" fillId="0" borderId="19" xfId="58" applyNumberFormat="1" applyFont="1" applyFill="1" applyBorder="1" applyAlignment="1">
      <alignment horizontal="center"/>
    </xf>
    <xf numFmtId="171" fontId="44" fillId="4" borderId="0" xfId="57" applyNumberFormat="1" applyFont="1" applyFill="1" applyBorder="1" applyAlignment="1">
      <alignment horizontal="left" vertical="top"/>
    </xf>
    <xf numFmtId="0" fontId="45" fillId="4" borderId="0" xfId="57" applyNumberFormat="1" applyFont="1" applyFill="1" applyBorder="1" applyAlignment="1">
      <alignment vertical="top"/>
    </xf>
    <xf numFmtId="9" fontId="49" fillId="0" borderId="1" xfId="58" applyNumberFormat="1" applyFont="1" applyFill="1" applyBorder="1" applyAlignment="1">
      <alignment horizontal="left"/>
    </xf>
    <xf numFmtId="0" fontId="28" fillId="0" borderId="0" xfId="54" applyNumberFormat="1" applyFont="1" applyAlignment="1"/>
    <xf numFmtId="0" fontId="44" fillId="4" borderId="0" xfId="57" applyNumberFormat="1" applyFont="1" applyFill="1" applyBorder="1" applyAlignment="1">
      <alignment vertical="center" wrapText="1"/>
    </xf>
    <xf numFmtId="0" fontId="44" fillId="4" borderId="0" xfId="57" applyNumberFormat="1" applyFont="1" applyFill="1" applyBorder="1" applyAlignment="1">
      <alignment horizontal="left"/>
    </xf>
    <xf numFmtId="0" fontId="60" fillId="0" borderId="0" xfId="54" applyFont="1" applyBorder="1" applyAlignment="1"/>
    <xf numFmtId="171" fontId="45" fillId="4" borderId="0" xfId="57" applyNumberFormat="1" applyFont="1" applyFill="1" applyBorder="1" applyAlignment="1">
      <alignment horizontal="left"/>
    </xf>
    <xf numFmtId="0" fontId="55" fillId="0" borderId="1" xfId="54" applyFont="1" applyBorder="1" applyAlignment="1">
      <alignment horizontal="center"/>
    </xf>
    <xf numFmtId="171" fontId="45" fillId="4" borderId="0" xfId="57" applyNumberFormat="1" applyFont="1" applyFill="1" applyBorder="1" applyAlignment="1">
      <alignment vertical="top" wrapText="1"/>
    </xf>
    <xf numFmtId="0" fontId="24" fillId="4" borderId="0" xfId="59" applyFont="1" applyFill="1" applyBorder="1" applyAlignment="1">
      <alignment vertical="center"/>
    </xf>
    <xf numFmtId="0" fontId="29" fillId="4" borderId="0" xfId="54" applyFont="1" applyFill="1" applyBorder="1" applyAlignment="1"/>
    <xf numFmtId="9" fontId="45" fillId="4" borderId="0" xfId="57" applyNumberFormat="1" applyFont="1" applyFill="1" applyBorder="1" applyAlignment="1">
      <alignment horizontal="left" vertical="center"/>
    </xf>
    <xf numFmtId="0" fontId="91" fillId="0" borderId="28" xfId="54" applyFont="1" applyBorder="1" applyAlignment="1">
      <alignment wrapText="1"/>
    </xf>
    <xf numFmtId="0" fontId="91" fillId="0" borderId="30" xfId="54" applyFont="1" applyBorder="1" applyAlignment="1">
      <alignment wrapText="1"/>
    </xf>
    <xf numFmtId="0" fontId="29" fillId="0" borderId="1" xfId="54" applyFont="1" applyFill="1" applyBorder="1"/>
    <xf numFmtId="0" fontId="29" fillId="0" borderId="1" xfId="54" applyFont="1" applyFill="1" applyBorder="1" applyAlignment="1"/>
    <xf numFmtId="0" fontId="28" fillId="0" borderId="1" xfId="54" applyFont="1" applyBorder="1"/>
    <xf numFmtId="0" fontId="28" fillId="0" borderId="1" xfId="54" applyFont="1" applyBorder="1" applyAlignment="1"/>
    <xf numFmtId="0" fontId="28" fillId="0" borderId="1" xfId="54" applyFont="1" applyBorder="1" applyAlignment="1">
      <alignment vertical="center"/>
    </xf>
    <xf numFmtId="9" fontId="45" fillId="4" borderId="0" xfId="57" applyNumberFormat="1" applyFont="1" applyFill="1" applyBorder="1" applyAlignment="1">
      <alignment horizontal="left" vertical="center" wrapText="1"/>
    </xf>
    <xf numFmtId="171" fontId="45" fillId="4" borderId="0" xfId="57" applyNumberFormat="1" applyFont="1" applyFill="1" applyBorder="1" applyAlignment="1">
      <alignment horizontal="left" vertical="top" wrapText="1"/>
    </xf>
    <xf numFmtId="0" fontId="104" fillId="29" borderId="0" xfId="54" applyFont="1" applyFill="1"/>
    <xf numFmtId="0" fontId="29" fillId="29" borderId="25" xfId="54" applyFont="1" applyFill="1" applyBorder="1"/>
    <xf numFmtId="0" fontId="29" fillId="29" borderId="26" xfId="54" applyFont="1" applyFill="1" applyBorder="1"/>
    <xf numFmtId="0" fontId="30" fillId="29" borderId="26" xfId="54" applyFont="1" applyFill="1" applyBorder="1" applyAlignment="1">
      <alignment vertical="top" wrapText="1"/>
    </xf>
    <xf numFmtId="0" fontId="30" fillId="29" borderId="26" xfId="54" applyFont="1" applyFill="1" applyBorder="1" applyAlignment="1">
      <alignment horizontal="left" vertical="top" wrapText="1"/>
    </xf>
    <xf numFmtId="0" fontId="29" fillId="29" borderId="26" xfId="54" applyFont="1" applyFill="1" applyBorder="1" applyAlignment="1">
      <alignment vertical="top" wrapText="1"/>
    </xf>
    <xf numFmtId="0" fontId="29" fillId="29" borderId="26" xfId="54" applyNumberFormat="1" applyFont="1" applyFill="1" applyBorder="1" applyAlignment="1">
      <alignment vertical="top" wrapText="1"/>
    </xf>
    <xf numFmtId="0" fontId="29" fillId="29" borderId="27" xfId="54" applyFont="1" applyFill="1" applyBorder="1" applyAlignment="1">
      <alignment vertical="top" wrapText="1"/>
    </xf>
    <xf numFmtId="0" fontId="29" fillId="29" borderId="28" xfId="54" applyFont="1" applyFill="1" applyBorder="1"/>
    <xf numFmtId="0" fontId="29" fillId="29" borderId="0" xfId="54" applyFont="1" applyFill="1" applyBorder="1"/>
    <xf numFmtId="0" fontId="30" fillId="29" borderId="0" xfId="54" applyFont="1" applyFill="1" applyBorder="1" applyAlignment="1">
      <alignment vertical="top" wrapText="1"/>
    </xf>
    <xf numFmtId="0" fontId="30" fillId="29" borderId="0" xfId="54" applyFont="1" applyFill="1" applyBorder="1" applyAlignment="1">
      <alignment horizontal="left" vertical="top" wrapText="1"/>
    </xf>
    <xf numFmtId="0" fontId="29" fillId="29" borderId="0" xfId="54" applyFont="1" applyFill="1"/>
    <xf numFmtId="0" fontId="102" fillId="29" borderId="0" xfId="55" applyFont="1" applyFill="1" applyBorder="1" applyAlignment="1"/>
    <xf numFmtId="0" fontId="101" fillId="29" borderId="0" xfId="55" applyFont="1" applyFill="1" applyBorder="1" applyAlignment="1">
      <alignment vertical="center"/>
    </xf>
    <xf numFmtId="0" fontId="97" fillId="29" borderId="0" xfId="55" applyFont="1" applyFill="1" applyBorder="1" applyAlignment="1">
      <alignment vertical="center"/>
    </xf>
    <xf numFmtId="0" fontId="29" fillId="29" borderId="0" xfId="54" applyFont="1" applyFill="1" applyBorder="1" applyAlignment="1">
      <alignment vertical="top" wrapText="1"/>
    </xf>
    <xf numFmtId="0" fontId="29" fillId="29" borderId="29" xfId="54" applyFont="1" applyFill="1" applyBorder="1"/>
    <xf numFmtId="0" fontId="35" fillId="29" borderId="0" xfId="55" applyFont="1" applyFill="1" applyBorder="1" applyAlignment="1">
      <alignment horizontal="left" vertical="center"/>
    </xf>
    <xf numFmtId="0" fontId="35" fillId="29" borderId="0" xfId="55" applyFont="1" applyFill="1" applyBorder="1" applyAlignment="1">
      <alignment vertical="center"/>
    </xf>
    <xf numFmtId="0" fontId="37" fillId="29" borderId="0" xfId="56" applyFont="1" applyFill="1" applyBorder="1" applyAlignment="1" applyProtection="1"/>
    <xf numFmtId="0" fontId="107" fillId="29" borderId="0" xfId="54" applyFont="1" applyFill="1"/>
    <xf numFmtId="14" fontId="38" fillId="29" borderId="0" xfId="55" applyNumberFormat="1" applyFont="1" applyFill="1" applyBorder="1" applyAlignment="1">
      <alignment horizontal="right"/>
    </xf>
    <xf numFmtId="170" fontId="38" fillId="29" borderId="0" xfId="56" applyNumberFormat="1" applyFont="1" applyFill="1" applyBorder="1" applyAlignment="1" applyProtection="1"/>
    <xf numFmtId="0" fontId="99" fillId="29" borderId="29" xfId="54" applyFont="1" applyFill="1" applyBorder="1"/>
    <xf numFmtId="0" fontId="38" fillId="29" borderId="0" xfId="56" applyFont="1" applyFill="1" applyBorder="1" applyAlignment="1" applyProtection="1">
      <alignment horizontal="right"/>
    </xf>
    <xf numFmtId="0" fontId="98" fillId="29" borderId="0" xfId="56" applyFont="1" applyFill="1" applyBorder="1" applyAlignment="1" applyProtection="1">
      <alignment horizontal="right"/>
    </xf>
    <xf numFmtId="171" fontId="40" fillId="29" borderId="0" xfId="57" applyNumberFormat="1" applyFont="1" applyFill="1" applyBorder="1" applyAlignment="1"/>
    <xf numFmtId="0" fontId="29" fillId="29" borderId="0" xfId="54" applyFont="1" applyFill="1" applyBorder="1" applyAlignment="1">
      <alignment horizontal="left"/>
    </xf>
    <xf numFmtId="0" fontId="0" fillId="29" borderId="0" xfId="0" applyFill="1" applyAlignment="1"/>
    <xf numFmtId="172" fontId="38" fillId="29" borderId="0" xfId="56" applyNumberFormat="1" applyFont="1" applyFill="1" applyBorder="1" applyAlignment="1" applyProtection="1">
      <alignment horizontal="left"/>
    </xf>
    <xf numFmtId="0" fontId="38" fillId="29" borderId="0" xfId="56" applyFont="1" applyFill="1" applyBorder="1" applyAlignment="1" applyProtection="1">
      <alignment horizontal="left"/>
    </xf>
    <xf numFmtId="171" fontId="40" fillId="29" borderId="0" xfId="57" applyNumberFormat="1" applyFont="1" applyFill="1" applyBorder="1" applyAlignment="1">
      <alignment horizontal="left"/>
    </xf>
    <xf numFmtId="0" fontId="40" fillId="29" borderId="0" xfId="57" applyNumberFormat="1" applyFont="1" applyFill="1" applyBorder="1" applyAlignment="1"/>
    <xf numFmtId="171" fontId="100" fillId="29" borderId="0" xfId="57" applyNumberFormat="1" applyFont="1" applyFill="1" applyBorder="1" applyAlignment="1"/>
    <xf numFmtId="171" fontId="108" fillId="29" borderId="0" xfId="57" applyNumberFormat="1" applyFont="1" applyFill="1" applyBorder="1" applyAlignment="1"/>
    <xf numFmtId="0" fontId="106" fillId="29" borderId="0" xfId="55" applyFont="1" applyFill="1" applyBorder="1" applyAlignment="1">
      <alignment vertical="top"/>
    </xf>
    <xf numFmtId="3" fontId="87" fillId="4" borderId="0" xfId="57" applyNumberFormat="1" applyFont="1" applyFill="1" applyBorder="1" applyAlignment="1">
      <alignment vertical="top" wrapText="1"/>
    </xf>
    <xf numFmtId="171" fontId="90" fillId="4" borderId="0" xfId="57" applyNumberFormat="1" applyFont="1" applyFill="1" applyBorder="1" applyAlignment="1">
      <alignment vertical="center" wrapText="1"/>
    </xf>
    <xf numFmtId="0" fontId="91" fillId="0" borderId="29" xfId="54" applyFont="1" applyBorder="1" applyAlignment="1">
      <alignment vertical="center"/>
    </xf>
    <xf numFmtId="0" fontId="91" fillId="0" borderId="32" xfId="54" applyFont="1" applyBorder="1" applyAlignment="1">
      <alignment vertical="center"/>
    </xf>
    <xf numFmtId="0" fontId="57" fillId="4" borderId="0" xfId="59" applyNumberFormat="1" applyFont="1" applyFill="1" applyBorder="1" applyAlignment="1">
      <alignment vertical="top" wrapText="1"/>
    </xf>
    <xf numFmtId="0" fontId="57" fillId="4" borderId="31" xfId="59" applyNumberFormat="1" applyFont="1" applyFill="1" applyBorder="1" applyAlignment="1">
      <alignment vertical="top" wrapText="1"/>
    </xf>
    <xf numFmtId="0" fontId="57" fillId="4" borderId="0" xfId="59" applyNumberFormat="1" applyFont="1" applyFill="1" applyBorder="1" applyAlignment="1">
      <alignment vertical="top"/>
    </xf>
    <xf numFmtId="0" fontId="110" fillId="4" borderId="0" xfId="65" applyNumberFormat="1" applyFont="1" applyFill="1" applyBorder="1" applyAlignment="1">
      <alignment vertical="top"/>
    </xf>
    <xf numFmtId="9" fontId="22" fillId="0" borderId="1" xfId="0" applyNumberFormat="1" applyFont="1" applyBorder="1"/>
    <xf numFmtId="0" fontId="27" fillId="2" borderId="20" xfId="0" applyFont="1" applyFill="1" applyBorder="1" applyAlignment="1">
      <alignment horizontal="center"/>
    </xf>
    <xf numFmtId="0" fontId="27" fillId="2" borderId="24" xfId="0" applyFont="1" applyFill="1" applyBorder="1" applyAlignment="1">
      <alignment horizontal="center"/>
    </xf>
    <xf numFmtId="0" fontId="27" fillId="2" borderId="13" xfId="0" applyFont="1" applyFill="1" applyBorder="1" applyAlignment="1">
      <alignment horizontal="center"/>
    </xf>
    <xf numFmtId="0" fontId="27" fillId="2" borderId="21" xfId="0" applyFont="1" applyFill="1" applyBorder="1" applyAlignment="1">
      <alignment horizontal="center"/>
    </xf>
    <xf numFmtId="0" fontId="27" fillId="2" borderId="3" xfId="0" applyFont="1" applyFill="1" applyBorder="1" applyAlignment="1">
      <alignment horizontal="center"/>
    </xf>
    <xf numFmtId="0" fontId="27" fillId="2" borderId="14" xfId="0" applyFont="1" applyFill="1" applyBorder="1" applyAlignment="1">
      <alignment horizontal="center"/>
    </xf>
    <xf numFmtId="0" fontId="27" fillId="6" borderId="20" xfId="0" applyFont="1" applyFill="1" applyBorder="1" applyAlignment="1">
      <alignment horizontal="center"/>
    </xf>
    <xf numFmtId="0" fontId="27" fillId="6" borderId="24" xfId="0" applyFont="1" applyFill="1" applyBorder="1" applyAlignment="1">
      <alignment horizontal="center"/>
    </xf>
    <xf numFmtId="0" fontId="27" fillId="6" borderId="13" xfId="0" applyFont="1" applyFill="1" applyBorder="1" applyAlignment="1">
      <alignment horizontal="center"/>
    </xf>
    <xf numFmtId="0" fontId="27" fillId="6" borderId="21" xfId="0" applyFont="1" applyFill="1" applyBorder="1" applyAlignment="1">
      <alignment horizontal="center"/>
    </xf>
    <xf numFmtId="0" fontId="27" fillId="6" borderId="3" xfId="0" applyFont="1" applyFill="1" applyBorder="1" applyAlignment="1">
      <alignment horizontal="center"/>
    </xf>
    <xf numFmtId="0" fontId="27" fillId="6" borderId="14" xfId="0" applyFont="1" applyFill="1" applyBorder="1" applyAlignment="1">
      <alignment horizontal="center"/>
    </xf>
    <xf numFmtId="0" fontId="27" fillId="5" borderId="20" xfId="0" applyFont="1" applyFill="1" applyBorder="1" applyAlignment="1">
      <alignment horizontal="center"/>
    </xf>
    <xf numFmtId="0" fontId="27" fillId="5" borderId="24" xfId="0" applyFont="1" applyFill="1" applyBorder="1" applyAlignment="1">
      <alignment horizontal="center"/>
    </xf>
    <xf numFmtId="0" fontId="27" fillId="5" borderId="13" xfId="0" applyFont="1" applyFill="1" applyBorder="1" applyAlignment="1">
      <alignment horizontal="center"/>
    </xf>
    <xf numFmtId="0" fontId="27" fillId="5" borderId="21" xfId="0" applyFont="1" applyFill="1" applyBorder="1" applyAlignment="1">
      <alignment horizontal="center"/>
    </xf>
    <xf numFmtId="0" fontId="27" fillId="5" borderId="3" xfId="0" applyFont="1" applyFill="1" applyBorder="1" applyAlignment="1">
      <alignment horizontal="center"/>
    </xf>
    <xf numFmtId="0" fontId="27" fillId="5" borderId="14" xfId="0" applyFont="1" applyFill="1" applyBorder="1" applyAlignment="1">
      <alignment horizontal="center"/>
    </xf>
    <xf numFmtId="0" fontId="27" fillId="0" borderId="20" xfId="0" applyFont="1" applyFill="1" applyBorder="1" applyAlignment="1">
      <alignment horizontal="center"/>
    </xf>
    <xf numFmtId="0" fontId="27" fillId="0" borderId="24" xfId="0" applyFont="1" applyFill="1" applyBorder="1" applyAlignment="1">
      <alignment horizontal="center"/>
    </xf>
    <xf numFmtId="0" fontId="27" fillId="0" borderId="13" xfId="0" applyFont="1" applyFill="1" applyBorder="1" applyAlignment="1">
      <alignment horizontal="center"/>
    </xf>
    <xf numFmtId="0" fontId="27" fillId="0" borderId="21" xfId="0" applyFont="1" applyFill="1" applyBorder="1" applyAlignment="1">
      <alignment horizontal="center"/>
    </xf>
    <xf numFmtId="0" fontId="27" fillId="0" borderId="3" xfId="0" applyFont="1" applyFill="1" applyBorder="1" applyAlignment="1">
      <alignment horizontal="center"/>
    </xf>
    <xf numFmtId="0" fontId="27" fillId="0" borderId="14" xfId="0" applyFont="1" applyFill="1" applyBorder="1" applyAlignment="1">
      <alignment horizontal="center"/>
    </xf>
    <xf numFmtId="0" fontId="27" fillId="2" borderId="20" xfId="0" applyFont="1" applyFill="1" applyBorder="1" applyAlignment="1">
      <alignment horizontal="center" wrapText="1"/>
    </xf>
    <xf numFmtId="0" fontId="27" fillId="2" borderId="24" xfId="0" applyFont="1" applyFill="1" applyBorder="1" applyAlignment="1">
      <alignment horizontal="center" wrapText="1"/>
    </xf>
    <xf numFmtId="0" fontId="27" fillId="2" borderId="13" xfId="0" applyFont="1" applyFill="1" applyBorder="1" applyAlignment="1">
      <alignment horizontal="center" wrapText="1"/>
    </xf>
    <xf numFmtId="0" fontId="27" fillId="2" borderId="21" xfId="0" applyFont="1" applyFill="1" applyBorder="1" applyAlignment="1">
      <alignment horizontal="center" wrapText="1"/>
    </xf>
    <xf numFmtId="0" fontId="27" fillId="2" borderId="3" xfId="0" applyFont="1" applyFill="1" applyBorder="1" applyAlignment="1">
      <alignment horizontal="center" wrapText="1"/>
    </xf>
    <xf numFmtId="0" fontId="27" fillId="2" borderId="14" xfId="0" applyFont="1" applyFill="1" applyBorder="1" applyAlignment="1">
      <alignment horizontal="center" wrapText="1"/>
    </xf>
    <xf numFmtId="0" fontId="27" fillId="5" borderId="17" xfId="0" applyFont="1" applyFill="1" applyBorder="1" applyAlignment="1">
      <alignment horizontal="center"/>
    </xf>
    <xf numFmtId="0" fontId="27" fillId="5" borderId="19" xfId="0" applyFont="1" applyFill="1" applyBorder="1" applyAlignment="1">
      <alignment horizontal="center"/>
    </xf>
    <xf numFmtId="0" fontId="95" fillId="0" borderId="0" xfId="55" applyFont="1" applyAlignment="1">
      <alignment horizontal="center" vertical="center"/>
    </xf>
    <xf numFmtId="0" fontId="96" fillId="0" borderId="0" xfId="55" applyFont="1" applyAlignment="1">
      <alignment horizontal="center" vertical="center" wrapText="1"/>
    </xf>
    <xf numFmtId="0" fontId="105" fillId="29" borderId="0" xfId="0" applyFont="1" applyFill="1" applyAlignment="1">
      <alignment horizontal="left"/>
    </xf>
    <xf numFmtId="0" fontId="94" fillId="0" borderId="0" xfId="55" applyFont="1" applyAlignment="1">
      <alignment horizontal="center"/>
    </xf>
    <xf numFmtId="3" fontId="84" fillId="4" borderId="0" xfId="57" applyNumberFormat="1" applyFont="1" applyFill="1" applyBorder="1" applyAlignment="1">
      <alignment horizontal="left"/>
    </xf>
    <xf numFmtId="171" fontId="45" fillId="4" borderId="0" xfId="57" applyNumberFormat="1" applyFont="1" applyFill="1" applyBorder="1" applyAlignment="1">
      <alignment horizontal="left" vertical="top" wrapText="1"/>
    </xf>
    <xf numFmtId="0" fontId="44" fillId="4" borderId="0" xfId="59" applyNumberFormat="1" applyFont="1" applyFill="1" applyBorder="1" applyAlignment="1">
      <alignment horizontal="left" vertical="top" wrapText="1"/>
    </xf>
    <xf numFmtId="0" fontId="44" fillId="4" borderId="0" xfId="59" applyNumberFormat="1" applyFont="1" applyFill="1" applyBorder="1" applyAlignment="1">
      <alignment horizontal="left" wrapText="1"/>
    </xf>
    <xf numFmtId="9" fontId="45" fillId="4" borderId="0" xfId="57" applyNumberFormat="1" applyFont="1" applyFill="1" applyBorder="1" applyAlignment="1">
      <alignment horizontal="left" vertical="center" wrapText="1"/>
    </xf>
    <xf numFmtId="0" fontId="45" fillId="0" borderId="0" xfId="57" applyNumberFormat="1" applyFont="1" applyFill="1" applyBorder="1" applyAlignment="1">
      <alignment horizontal="left" vertical="top" wrapText="1"/>
    </xf>
    <xf numFmtId="0" fontId="106" fillId="29" borderId="0" xfId="55" applyFont="1" applyFill="1" applyBorder="1" applyAlignment="1">
      <alignment horizontal="right" vertical="top"/>
    </xf>
    <xf numFmtId="0" fontId="103" fillId="31" borderId="0" xfId="54" applyFont="1" applyFill="1" applyAlignment="1">
      <alignment horizontal="left"/>
    </xf>
    <xf numFmtId="3" fontId="87" fillId="4" borderId="0" xfId="57" applyNumberFormat="1" applyFont="1" applyFill="1" applyBorder="1" applyAlignment="1">
      <alignment horizontal="left" vertical="top" wrapText="1"/>
    </xf>
    <xf numFmtId="3" fontId="87" fillId="4" borderId="29" xfId="57" applyNumberFormat="1" applyFont="1" applyFill="1" applyBorder="1" applyAlignment="1">
      <alignment horizontal="left" vertical="top" wrapText="1"/>
    </xf>
    <xf numFmtId="171" fontId="45" fillId="4" borderId="0" xfId="57" applyNumberFormat="1" applyFont="1" applyFill="1" applyBorder="1" applyAlignment="1">
      <alignment horizontal="left" vertical="top"/>
    </xf>
    <xf numFmtId="171" fontId="45" fillId="4" borderId="29" xfId="57" applyNumberFormat="1" applyFont="1" applyFill="1" applyBorder="1" applyAlignment="1">
      <alignment horizontal="left" vertical="top"/>
    </xf>
  </cellXfs>
  <cellStyles count="66">
    <cellStyle name="20% - تمييز1" xfId="3"/>
    <cellStyle name="20% - تمييز2" xfId="4"/>
    <cellStyle name="20% - تمييز3" xfId="5"/>
    <cellStyle name="20% - تمييز4" xfId="6"/>
    <cellStyle name="20% - تمييز5" xfId="7"/>
    <cellStyle name="20% - تمييز6" xfId="8"/>
    <cellStyle name="40% - تمييز1" xfId="9"/>
    <cellStyle name="40% - تمييز2" xfId="10"/>
    <cellStyle name="40% - تمييز3" xfId="11"/>
    <cellStyle name="40% - تمييز4" xfId="12"/>
    <cellStyle name="40% - تمييز5" xfId="13"/>
    <cellStyle name="40% - تمييز6" xfId="14"/>
    <cellStyle name="60% - تمييز1" xfId="15"/>
    <cellStyle name="60% - تمييز2" xfId="16"/>
    <cellStyle name="60% - تمييز3" xfId="17"/>
    <cellStyle name="60% - تمييز4" xfId="18"/>
    <cellStyle name="60% - تمييز5" xfId="19"/>
    <cellStyle name="60% - تمييز6" xfId="20"/>
    <cellStyle name="Comma" xfId="2" builtinId="3"/>
    <cellStyle name="Comma 2" xfId="62"/>
    <cellStyle name="Hyperlink" xfId="65" builtinId="8"/>
    <cellStyle name="Hyperlink 2" xfId="56"/>
    <cellStyle name="Normal" xfId="0" builtinId="0"/>
    <cellStyle name="Normal 16" xfId="61"/>
    <cellStyle name="Normal 17" xfId="55"/>
    <cellStyle name="Normal 2" xfId="21"/>
    <cellStyle name="Normal 2 2" xfId="22"/>
    <cellStyle name="Normal 2 3" xfId="23"/>
    <cellStyle name="Normal 3" xfId="24"/>
    <cellStyle name="Normal_ARE 31JAN2010 Monthly statistical report on registered Iraqis" xfId="59"/>
    <cellStyle name="Normal_BaghdadMap-Data 06FEB10 - mockup" xfId="64"/>
    <cellStyle name="Normal_JOR 31JAN2010 Monthly statistical report on registered Iraqis" xfId="63"/>
    <cellStyle name="Normal_LEB 31JAN2010 Monthly statistical report on registered Iraqis" xfId="58"/>
    <cellStyle name="Normal_SYR 31JAN2010 Monthly statistical report on registered Iraqis" xfId="57"/>
    <cellStyle name="Normal_TUR 31JAN2010 Monthly statistical report on registered Iraqis" xfId="54"/>
    <cellStyle name="Percent" xfId="1" builtinId="5"/>
    <cellStyle name="Percent 2" xfId="25"/>
    <cellStyle name="Percent 2 2" xfId="60"/>
    <cellStyle name="إخراج" xfId="26"/>
    <cellStyle name="إخراج 2" xfId="27"/>
    <cellStyle name="إدخال" xfId="28"/>
    <cellStyle name="إدخال 2" xfId="29"/>
    <cellStyle name="الإجمالي" xfId="30"/>
    <cellStyle name="الإجمالي 2" xfId="31"/>
    <cellStyle name="تمييز1" xfId="32"/>
    <cellStyle name="تمييز2" xfId="33"/>
    <cellStyle name="تمييز3" xfId="34"/>
    <cellStyle name="تمييز4" xfId="35"/>
    <cellStyle name="تمييز5" xfId="36"/>
    <cellStyle name="تمييز6" xfId="37"/>
    <cellStyle name="جيد" xfId="38"/>
    <cellStyle name="حساب" xfId="39"/>
    <cellStyle name="حساب 2" xfId="40"/>
    <cellStyle name="خلية تدقيق" xfId="41"/>
    <cellStyle name="خلية مرتبطة" xfId="42"/>
    <cellStyle name="سيئ" xfId="43"/>
    <cellStyle name="عنوان" xfId="44"/>
    <cellStyle name="عنوان 1" xfId="45"/>
    <cellStyle name="عنوان 2" xfId="46"/>
    <cellStyle name="عنوان 3" xfId="47"/>
    <cellStyle name="عنوان 4" xfId="48"/>
    <cellStyle name="محايد" xfId="49"/>
    <cellStyle name="ملاحظة" xfId="50"/>
    <cellStyle name="ملاحظة 2" xfId="51"/>
    <cellStyle name="نص تحذير" xfId="52"/>
    <cellStyle name="نص توضيحي" xfId="53"/>
  </cellStyles>
  <dxfs count="0"/>
  <tableStyles count="1" defaultTableStyle="TableStyleMedium2" defaultPivotStyle="PivotStyleLight16">
    <tableStyle name="Camp_profile1" pivot="0" count="0"/>
  </tableStyles>
  <colors>
    <mruColors>
      <color rgb="FF0072BC"/>
      <color rgb="FF63686A"/>
      <color rgb="FFC8C9C7"/>
      <color rgb="FF2A87C8"/>
      <color rgb="FF455E82"/>
      <color rgb="FFEF4A60"/>
      <color rgb="FF000000"/>
      <color rgb="FF183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335683807954"/>
          <c:y val="0.175535476046089"/>
          <c:w val="0.494127932019989"/>
          <c:h val="0.721635738831615"/>
        </c:manualLayout>
      </c:layout>
      <c:pieChart>
        <c:varyColors val="1"/>
        <c:ser>
          <c:idx val="1"/>
          <c:order val="0"/>
          <c:spPr>
            <a:solidFill>
              <a:srgbClr val="0072BC"/>
            </a:solidFill>
          </c:spPr>
          <c:dPt>
            <c:idx val="0"/>
            <c:bubble3D val="0"/>
            <c:spPr>
              <a:solidFill>
                <a:srgbClr val="0072BC">
                  <a:alpha val="6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1-D0DC-4D84-90E7-72F20C182D36}"/>
              </c:ext>
            </c:extLst>
          </c:dPt>
          <c:dPt>
            <c:idx val="1"/>
            <c:bubble3D val="0"/>
            <c:spPr>
              <a:solidFill>
                <a:srgbClr val="0072BC">
                  <a:alpha val="4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3-D0DC-4D84-90E7-72F20C182D36}"/>
              </c:ext>
            </c:extLst>
          </c:dPt>
          <c:dPt>
            <c:idx val="2"/>
            <c:bubble3D val="0"/>
            <c:spPr>
              <a:solidFill>
                <a:srgbClr val="0072BC"/>
              </a:solidFill>
              <a:ln w="19050">
                <a:solidFill>
                  <a:schemeClr val="lt1"/>
                </a:solidFill>
              </a:ln>
              <a:effectLst/>
            </c:spPr>
            <c:extLst xmlns:c16r2="http://schemas.microsoft.com/office/drawing/2015/06/chart">
              <c:ext xmlns:c16="http://schemas.microsoft.com/office/drawing/2014/chart" uri="{C3380CC4-5D6E-409C-BE32-E72D297353CC}">
                <c16:uniqueId val="{00000005-D0DC-4D84-90E7-72F20C182D36}"/>
              </c:ext>
            </c:extLst>
          </c:dPt>
          <c:dLbls>
            <c:dLbl>
              <c:idx val="0"/>
              <c:layout>
                <c:manualLayout>
                  <c:x val="-0.164213050653479"/>
                  <c:y val="-0.162263828075895"/>
                </c:manualLayout>
              </c:layout>
              <c:spPr>
                <a:ln>
                  <a:noFill/>
                </a:ln>
              </c:spPr>
              <c:txPr>
                <a:bodyPr/>
                <a:lstStyle/>
                <a:p>
                  <a:pPr>
                    <a:defRPr sz="1400" b="1">
                      <a:solidFill>
                        <a:schemeClr val="tx1">
                          <a:lumMod val="65000"/>
                          <a:lumOff val="35000"/>
                        </a:schemeClr>
                      </a:solidFill>
                    </a:defRPr>
                  </a:pPr>
                  <a:endParaRPr lang="en-US"/>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D0DC-4D84-90E7-72F20C182D36}"/>
                </c:ext>
                <c:ext xmlns:c15="http://schemas.microsoft.com/office/drawing/2012/chart" uri="{CE6537A1-D6FC-4f65-9D91-7224C49458BB}"/>
              </c:extLst>
            </c:dLbl>
            <c:dLbl>
              <c:idx val="2"/>
              <c:layout>
                <c:manualLayout>
                  <c:x val="-0.0329849547041116"/>
                  <c:y val="-0.0160709483947436"/>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D0DC-4D84-90E7-72F20C182D36}"/>
                </c:ext>
                <c:ext xmlns:c15="http://schemas.microsoft.com/office/drawing/2012/chart" uri="{CE6537A1-D6FC-4f65-9D91-7224C49458BB}"/>
              </c:extLst>
            </c:dLbl>
            <c:spPr>
              <a:ln>
                <a:noFill/>
              </a:ln>
            </c:spPr>
            <c:txPr>
              <a:bodyPr/>
              <a:lstStyle/>
              <a:p>
                <a:pPr>
                  <a:defRPr sz="1400" b="1">
                    <a:solidFill>
                      <a:schemeClr val="bg1">
                        <a:lumMod val="50000"/>
                      </a:schemeClr>
                    </a:solidFill>
                  </a:defRPr>
                </a:pPr>
                <a:endParaRPr lang="en-US"/>
              </a:p>
            </c:tx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extLst>
          </c:dLbls>
          <c:cat>
            <c:strRef>
              <c:f>Site_Profile!$AA$31:$AA$32</c:f>
              <c:strCache>
                <c:ptCount val="2"/>
                <c:pt idx="0">
                  <c:v>Camp Management Committee, Women committee</c:v>
                </c:pt>
                <c:pt idx="1">
                  <c:v>excel</c:v>
                </c:pt>
              </c:strCache>
            </c:strRef>
          </c:cat>
          <c:val>
            <c:numRef>
              <c:f>Site_Profile!$AB$24:$AB$26</c:f>
              <c:numCache>
                <c:formatCode>General</c:formatCode>
                <c:ptCount val="3"/>
              </c:numCache>
            </c:numRef>
          </c:val>
          <c:extLst xmlns:c16r2="http://schemas.microsoft.com/office/drawing/2015/06/chart">
            <c:ext xmlns:c16="http://schemas.microsoft.com/office/drawing/2014/chart" uri="{C3380CC4-5D6E-409C-BE32-E72D297353CC}">
              <c16:uniqueId val="{00000006-D0DC-4D84-90E7-72F20C182D36}"/>
            </c:ext>
          </c:extLst>
        </c:ser>
        <c:dLbls>
          <c:showLegendKey val="0"/>
          <c:showVal val="0"/>
          <c:showCatName val="0"/>
          <c:showSerName val="0"/>
          <c:showPercent val="0"/>
          <c:showBubbleSize val="0"/>
          <c:showLeaderLines val="0"/>
        </c:dLbls>
        <c:firstSliceAng val="25"/>
        <c:extLst xmlns:c16r2="http://schemas.microsoft.com/office/drawing/2015/06/chart"/>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234006350874693"/>
          <c:y val="0.0740018455045602"/>
          <c:w val="0.672396239605563"/>
          <c:h val="0.892033841220483"/>
        </c:manualLayout>
      </c:layout>
      <c:barChart>
        <c:barDir val="bar"/>
        <c:grouping val="clustered"/>
        <c:varyColors val="0"/>
        <c:ser>
          <c:idx val="0"/>
          <c:order val="0"/>
          <c:spPr>
            <a:solidFill>
              <a:srgbClr val="C8C9C7"/>
            </a:solidFill>
            <a:ln>
              <a:solidFill>
                <a:schemeClr val="lt1">
                  <a:shade val="95000"/>
                  <a:satMod val="105000"/>
                </a:schemeClr>
              </a:solidFill>
            </a:ln>
          </c:spPr>
          <c:invertIfNegative val="0"/>
          <c:dLbls>
            <c:numFmt formatCode="0%" sourceLinked="0"/>
            <c:spPr>
              <a:noFill/>
              <a:ln>
                <a:noFill/>
              </a:ln>
              <a:effectLst/>
            </c:spPr>
            <c:txPr>
              <a:bodyPr/>
              <a:lstStyle/>
              <a:p>
                <a:pPr>
                  <a:defRPr sz="1100"/>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Site_Profile!$Z$51:$Z$54</c:f>
              <c:strCache>
                <c:ptCount val="4"/>
                <c:pt idx="0">
                  <c:v>60 +</c:v>
                </c:pt>
                <c:pt idx="1">
                  <c:v>18-59</c:v>
                </c:pt>
                <c:pt idx="2">
                  <c:v>5-11</c:v>
                </c:pt>
                <c:pt idx="3">
                  <c:v>0-4</c:v>
                </c:pt>
              </c:strCache>
            </c:strRef>
          </c:cat>
          <c:val>
            <c:numRef>
              <c:f>Site_Profile!$AA$51:$AA$54</c:f>
              <c:numCache>
                <c:formatCode>0.0%</c:formatCode>
                <c:ptCount val="4"/>
                <c:pt idx="0">
                  <c:v>0.0478322337417531</c:v>
                </c:pt>
                <c:pt idx="1">
                  <c:v>0.221489161168709</c:v>
                </c:pt>
                <c:pt idx="2">
                  <c:v>0.221489161168709</c:v>
                </c:pt>
                <c:pt idx="3">
                  <c:v>0.0120169651272385</c:v>
                </c:pt>
              </c:numCache>
            </c:numRef>
          </c:val>
          <c:extLst xmlns:c16r2="http://schemas.microsoft.com/office/drawing/2015/06/chart">
            <c:ext xmlns:c16="http://schemas.microsoft.com/office/drawing/2014/chart" uri="{C3380CC4-5D6E-409C-BE32-E72D297353CC}">
              <c16:uniqueId val="{00000000-C373-4D89-B1ED-94EDA92E6A3C}"/>
            </c:ext>
          </c:extLst>
        </c:ser>
        <c:ser>
          <c:idx val="1"/>
          <c:order val="1"/>
          <c:spPr>
            <a:gradFill>
              <a:gsLst>
                <a:gs pos="1000">
                  <a:srgbClr val="2C649C">
                    <a:lumMod val="97000"/>
                    <a:lumOff val="3000"/>
                  </a:srgbClr>
                </a:gs>
                <a:gs pos="100000">
                  <a:srgbClr val="4083C9"/>
                </a:gs>
              </a:gsLst>
              <a:lin ang="5400000" scaled="0"/>
            </a:gra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Site_Profile!$Z$51:$Z$54</c:f>
              <c:strCache>
                <c:ptCount val="4"/>
                <c:pt idx="0">
                  <c:v>60 +</c:v>
                </c:pt>
                <c:pt idx="1">
                  <c:v>18-59</c:v>
                </c:pt>
                <c:pt idx="2">
                  <c:v>5-11</c:v>
                </c:pt>
                <c:pt idx="3">
                  <c:v>0-4</c:v>
                </c:pt>
              </c:strCache>
            </c:strRef>
          </c:cat>
          <c:val>
            <c:numRef>
              <c:f>Site_Profile!$AB$51:$AB$54</c:f>
              <c:numCache>
                <c:formatCode>0.0%</c:formatCode>
                <c:ptCount val="4"/>
                <c:pt idx="0">
                  <c:v>-0.0546654099905749</c:v>
                </c:pt>
                <c:pt idx="1">
                  <c:v>-0.212064090480679</c:v>
                </c:pt>
                <c:pt idx="2">
                  <c:v>-0.213242224316682</c:v>
                </c:pt>
                <c:pt idx="3">
                  <c:v>-0.017200754005655</c:v>
                </c:pt>
              </c:numCache>
            </c:numRef>
          </c:val>
          <c:extLst xmlns:c16r2="http://schemas.microsoft.com/office/drawing/2015/06/chart">
            <c:ext xmlns:c16="http://schemas.microsoft.com/office/drawing/2014/chart" uri="{C3380CC4-5D6E-409C-BE32-E72D297353CC}">
              <c16:uniqueId val="{00000001-C373-4D89-B1ED-94EDA92E6A3C}"/>
            </c:ext>
          </c:extLst>
        </c:ser>
        <c:dLbls>
          <c:showLegendKey val="0"/>
          <c:showVal val="0"/>
          <c:showCatName val="0"/>
          <c:showSerName val="0"/>
          <c:showPercent val="0"/>
          <c:showBubbleSize val="0"/>
        </c:dLbls>
        <c:gapWidth val="45"/>
        <c:overlap val="100"/>
        <c:axId val="-2069300560"/>
        <c:axId val="-2069293648"/>
      </c:barChart>
      <c:catAx>
        <c:axId val="-2069300560"/>
        <c:scaling>
          <c:orientation val="maxMin"/>
        </c:scaling>
        <c:delete val="0"/>
        <c:axPos val="l"/>
        <c:numFmt formatCode="General" sourceLinked="0"/>
        <c:majorTickMark val="out"/>
        <c:minorTickMark val="none"/>
        <c:tickLblPos val="low"/>
        <c:spPr>
          <a:ln>
            <a:noFill/>
          </a:ln>
        </c:spPr>
        <c:txPr>
          <a:bodyPr/>
          <a:lstStyle/>
          <a:p>
            <a:pPr>
              <a:defRPr sz="1200"/>
            </a:pPr>
            <a:endParaRPr lang="en-US"/>
          </a:p>
        </c:txPr>
        <c:crossAx val="-2069293648"/>
        <c:crosses val="autoZero"/>
        <c:auto val="1"/>
        <c:lblAlgn val="ctr"/>
        <c:lblOffset val="500"/>
        <c:noMultiLvlLbl val="0"/>
      </c:catAx>
      <c:valAx>
        <c:axId val="-2069293648"/>
        <c:scaling>
          <c:orientation val="minMax"/>
        </c:scaling>
        <c:delete val="1"/>
        <c:axPos val="t"/>
        <c:numFmt formatCode="0.0%" sourceLinked="1"/>
        <c:majorTickMark val="out"/>
        <c:minorTickMark val="none"/>
        <c:tickLblPos val="nextTo"/>
        <c:crossAx val="-2069300560"/>
        <c:crosses val="autoZero"/>
        <c:crossBetween val="between"/>
      </c:valAx>
      <c:spPr>
        <a:solidFill>
          <a:schemeClr val="bg1">
            <a:alpha val="0"/>
          </a:schemeClr>
        </a:solidFill>
      </c:spPr>
    </c:plotArea>
    <c:plotVisOnly val="1"/>
    <c:dispBlanksAs val="gap"/>
    <c:showDLblsOverMax val="0"/>
  </c:chart>
  <c:spPr>
    <a:solidFill>
      <a:schemeClr val="bg1">
        <a:alpha val="0"/>
      </a:schemeClr>
    </a:solidFill>
    <a:ln>
      <a:noFill/>
    </a:ln>
  </c:spPr>
  <c:txPr>
    <a:bodyPr/>
    <a:lstStyle/>
    <a:p>
      <a:pPr>
        <a:defRPr sz="1000">
          <a:solidFill>
            <a:srgbClr val="63686A"/>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176224</xdr:rowOff>
    </xdr:from>
    <xdr:to>
      <xdr:col>12</xdr:col>
      <xdr:colOff>403860</xdr:colOff>
      <xdr:row>4</xdr:row>
      <xdr:rowOff>45164</xdr:rowOff>
    </xdr:to>
    <xdr:grpSp>
      <xdr:nvGrpSpPr>
        <xdr:cNvPr id="3" name="Group 2">
          <a:extLst>
            <a:ext uri="{FF2B5EF4-FFF2-40B4-BE49-F238E27FC236}">
              <a16:creationId xmlns:a16="http://schemas.microsoft.com/office/drawing/2014/main" xmlns="" id="{00000000-0008-0000-0000-000003000000}"/>
            </a:ext>
          </a:extLst>
        </xdr:cNvPr>
        <xdr:cNvGrpSpPr/>
      </xdr:nvGrpSpPr>
      <xdr:grpSpPr>
        <a:xfrm>
          <a:off x="400050" y="176224"/>
          <a:ext cx="8385810" cy="630940"/>
          <a:chOff x="907660" y="2762250"/>
          <a:chExt cx="9061636" cy="630116"/>
        </a:xfrm>
      </xdr:grpSpPr>
      <xdr:grpSp>
        <xdr:nvGrpSpPr>
          <xdr:cNvPr id="5" name="Group 4">
            <a:extLst>
              <a:ext uri="{FF2B5EF4-FFF2-40B4-BE49-F238E27FC236}">
                <a16:creationId xmlns:a16="http://schemas.microsoft.com/office/drawing/2014/main" xmlns="" id="{00000000-0008-0000-0000-000005000000}"/>
              </a:ext>
            </a:extLst>
          </xdr:cNvPr>
          <xdr:cNvGrpSpPr/>
        </xdr:nvGrpSpPr>
        <xdr:grpSpPr>
          <a:xfrm>
            <a:off x="907660" y="2762250"/>
            <a:ext cx="9061636" cy="630116"/>
            <a:chOff x="1025028" y="1371599"/>
            <a:chExt cx="5436981" cy="630116"/>
          </a:xfrm>
        </xdr:grpSpPr>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1025033" y="1723292"/>
              <a:ext cx="5436976" cy="278423"/>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a:latin typeface="Franklin Gothic Book" pitchFamily="34" charset="0"/>
              </a:endParaRPr>
            </a:p>
          </xdr:txBody>
        </xdr:sp>
        <xdr:sp macro="" textlink="">
          <xdr:nvSpPr>
            <xdr:cNvPr id="9" name="TextBox 1">
              <a:extLst>
                <a:ext uri="{FF2B5EF4-FFF2-40B4-BE49-F238E27FC236}">
                  <a16:creationId xmlns:a16="http://schemas.microsoft.com/office/drawing/2014/main" xmlns="" id="{00000000-0008-0000-0000-000009000000}"/>
                </a:ext>
              </a:extLst>
            </xdr:cNvPr>
            <xdr:cNvSpPr txBox="1">
              <a:spLocks/>
            </xdr:cNvSpPr>
          </xdr:nvSpPr>
          <xdr:spPr>
            <a:xfrm>
              <a:off x="1025028" y="1371599"/>
              <a:ext cx="5431513" cy="344365"/>
            </a:xfrm>
            <a:prstGeom prst="rect">
              <a:avLst/>
            </a:prstGeom>
            <a:solidFill>
              <a:srgbClr val="4083C9"/>
            </a:solidFill>
            <a:ln w="9525" cmpd="sng">
              <a:noFill/>
            </a:ln>
            <a:effectLst>
              <a:outerShdw blurRad="88900" dist="25400" dir="5400000" algn="t" rotWithShape="0">
                <a:prstClr val="black">
                  <a:alpha val="11000"/>
                </a:prstClr>
              </a:outerShdw>
            </a:effectLst>
          </xdr:spPr>
          <xdr:style>
            <a:lnRef idx="0">
              <a:scrgbClr r="0" g="0" b="0"/>
            </a:lnRef>
            <a:fillRef idx="0">
              <a:scrgbClr r="0" g="0" b="0"/>
            </a:fillRef>
            <a:effectRef idx="0">
              <a:scrgbClr r="0" g="0" b="0"/>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2400" baseline="0">
                  <a:solidFill>
                    <a:schemeClr val="bg1"/>
                  </a:solidFill>
                  <a:latin typeface="Franklin Gothic Medium Cond" pitchFamily="34" charset="0"/>
                </a:rPr>
                <a:t>CCCM Site Profile Template</a:t>
              </a:r>
              <a:endParaRPr lang="en-GB" sz="2400">
                <a:solidFill>
                  <a:schemeClr val="bg1"/>
                </a:solidFill>
                <a:latin typeface="Franklin Gothic Medium Cond" pitchFamily="34" charset="0"/>
              </a:endParaRPr>
            </a:p>
          </xdr:txBody>
        </xdr:sp>
      </xdr:grp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8418633" y="2806214"/>
            <a:ext cx="146685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aseline="0">
                <a:solidFill>
                  <a:schemeClr val="bg1"/>
                </a:solidFill>
                <a:latin typeface="Franklin Gothic Medium Cond" pitchFamily="34" charset="0"/>
              </a:rPr>
              <a:t>October 2015</a:t>
            </a:r>
            <a:endParaRPr lang="en-GB" sz="1200">
              <a:solidFill>
                <a:schemeClr val="bg1"/>
              </a:solidFill>
              <a:latin typeface="Franklin Gothic Medium Cond" pitchFamily="34" charset="0"/>
            </a:endParaRP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8029591" y="3120853"/>
            <a:ext cx="1855895" cy="243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baseline="0">
                <a:latin typeface="Franklin Gothic Medium Cond" pitchFamily="34" charset="0"/>
              </a:rPr>
              <a:t>UNHCR</a:t>
            </a:r>
            <a:endParaRPr lang="en-GB" sz="1000">
              <a:latin typeface="Franklin Gothic Medium Cond" pitchFamily="34" charset="0"/>
            </a:endParaRPr>
          </a:p>
        </xdr:txBody>
      </xdr:sp>
    </xdr:grpSp>
    <xdr:clientData/>
  </xdr:twoCellAnchor>
  <xdr:twoCellAnchor>
    <xdr:from>
      <xdr:col>0</xdr:col>
      <xdr:colOff>400049</xdr:colOff>
      <xdr:row>4</xdr:row>
      <xdr:rowOff>95250</xdr:rowOff>
    </xdr:from>
    <xdr:to>
      <xdr:col>12</xdr:col>
      <xdr:colOff>400049</xdr:colOff>
      <xdr:row>6</xdr:row>
      <xdr:rowOff>9525</xdr:rowOff>
    </xdr:to>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400049" y="826770"/>
          <a:ext cx="7498080" cy="280035"/>
        </a:xfrm>
        <a:prstGeom prst="rect">
          <a:avLst/>
        </a:prstGeom>
        <a:solidFill>
          <a:schemeClr val="bg1"/>
        </a:solidFill>
        <a:ln w="9525" cmpd="sng">
          <a:noFill/>
        </a:ln>
        <a:effectLst>
          <a:outerShdw blurRad="88900" dist="25400" dir="5400000" algn="t" rotWithShape="0">
            <a:prstClr val="black">
              <a:alpha val="11000"/>
            </a:prstClr>
          </a:outerShdw>
        </a:effectLst>
      </xdr:spPr>
      <xdr:style>
        <a:lnRef idx="0">
          <a:scrgbClr r="0" g="0" b="0"/>
        </a:lnRef>
        <a:fillRef idx="0">
          <a:scrgbClr r="0" g="0" b="0"/>
        </a:fillRef>
        <a:effectRef idx="0">
          <a:scrgbClr r="0" g="0" b="0"/>
        </a:effectRef>
        <a:fontRef idx="minor">
          <a:schemeClr val="dk1"/>
        </a:fontRef>
      </xdr:style>
      <xdr:txBody>
        <a:bodyPr wrap="square" t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200" baseline="0">
              <a:solidFill>
                <a:schemeClr val="dk1"/>
              </a:solidFill>
              <a:effectLst/>
              <a:latin typeface="Franklin Gothic Book" pitchFamily="34" charset="0"/>
              <a:ea typeface="+mn-ea"/>
              <a:cs typeface="+mn-cs"/>
            </a:rPr>
            <a:t>General Guidelines</a:t>
          </a:r>
        </a:p>
      </xdr:txBody>
    </xdr:sp>
    <xdr:clientData/>
  </xdr:twoCellAnchor>
  <xdr:twoCellAnchor>
    <xdr:from>
      <xdr:col>0</xdr:col>
      <xdr:colOff>400050</xdr:colOff>
      <xdr:row>6</xdr:row>
      <xdr:rowOff>47624</xdr:rowOff>
    </xdr:from>
    <xdr:to>
      <xdr:col>14</xdr:col>
      <xdr:colOff>240030</xdr:colOff>
      <xdr:row>58</xdr:row>
      <xdr:rowOff>129540</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400050" y="1144904"/>
          <a:ext cx="8587740" cy="959167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00">
              <a:effectLst/>
              <a:latin typeface="Arial"/>
              <a:ea typeface="Calibri"/>
              <a:cs typeface="Times New Roman"/>
            </a:rPr>
            <a:t>The site profile template follows the current UNHCR standards in terms of font, font size and colour palette. Please try to maintain these same standards for all camp profiles, if you need further guidance on formats please contact FICSS HQ. For convenience of understanding the instructions below,</a:t>
          </a:r>
          <a:r>
            <a:rPr lang="en-US" sz="1000" baseline="0">
              <a:effectLst/>
              <a:latin typeface="Arial"/>
              <a:ea typeface="Calibri"/>
              <a:cs typeface="Times New Roman"/>
            </a:rPr>
            <a:t>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lang="en-US" sz="1000" baseline="0">
              <a:effectLst/>
              <a:latin typeface="Arial"/>
              <a:ea typeface="Calibri"/>
              <a:cs typeface="Times New Roman"/>
            </a:rPr>
            <a:t>tab the information contained will be referred to as "labels". In the </a:t>
          </a:r>
          <a:r>
            <a:rPr kumimoji="0" lang="en-US" sz="1000" b="0" i="0" u="none" strike="noStrike" kern="0" cap="none" spc="0" normalizeH="0" baseline="0" noProof="0">
              <a:ln>
                <a:noFill/>
              </a:ln>
              <a:solidFill>
                <a:srgbClr val="0072BC"/>
              </a:solidFill>
              <a:effectLst/>
              <a:uLnTx/>
              <a:uFillTx/>
              <a:latin typeface="Arial"/>
              <a:ea typeface="Calibri"/>
              <a:cs typeface="Times New Roman"/>
            </a:rPr>
            <a:t>Data</a:t>
          </a:r>
          <a:r>
            <a:rPr lang="en-US" sz="1000" baseline="0">
              <a:effectLst/>
              <a:latin typeface="Arial"/>
              <a:ea typeface="Calibri"/>
              <a:cs typeface="Times New Roman"/>
            </a:rPr>
            <a:t> tab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the information contaned will be referred to as "fields".</a:t>
          </a: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a:spcBef>
              <a:spcPts val="0"/>
            </a:spcBef>
            <a:spcAft>
              <a:spcPts val="0"/>
            </a:spcAft>
          </a:pP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a:spcBef>
              <a:spcPts val="0"/>
            </a:spcBef>
            <a:spcAft>
              <a:spcPts val="0"/>
            </a:spcAft>
          </a:pPr>
          <a:r>
            <a:rPr lang="en-US" sz="1000" b="1">
              <a:effectLst/>
              <a:latin typeface="Arial"/>
              <a:ea typeface="Calibri"/>
              <a:cs typeface="Times New Roman"/>
            </a:rPr>
            <a:t>How To Use</a:t>
          </a:r>
          <a:r>
            <a:rPr lang="en-US" sz="1000" b="1" baseline="0">
              <a:effectLst/>
              <a:latin typeface="Arial"/>
              <a:ea typeface="Calibri"/>
              <a:cs typeface="Times New Roman"/>
            </a:rPr>
            <a:t> The CCCM Site Profile Template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a:ea typeface="Calibri"/>
              <a:cs typeface="Times New Roman"/>
            </a:rPr>
            <a:t>The site for the profile can be chosen from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kumimoji="0" lang="en-US" sz="1000" b="0" i="0" u="none" strike="noStrike" kern="0" cap="none" spc="0" normalizeH="0" baseline="0" noProof="0">
              <a:ln>
                <a:noFill/>
              </a:ln>
              <a:solidFill>
                <a:prstClr val="black"/>
              </a:solidFill>
              <a:effectLst/>
              <a:uLnTx/>
              <a:uFillTx/>
              <a:latin typeface="Arial"/>
              <a:ea typeface="Calibri"/>
              <a:cs typeface="Times New Roman"/>
            </a:rPr>
            <a:t>tab, in </a:t>
          </a:r>
          <a:r>
            <a:rPr kumimoji="0" lang="en-US" sz="1000" b="1" i="0" u="none" strike="noStrike" kern="0" cap="none" spc="0" normalizeH="0" baseline="0" noProof="0">
              <a:ln>
                <a:noFill/>
              </a:ln>
              <a:solidFill>
                <a:prstClr val="black"/>
              </a:solidFill>
              <a:effectLst/>
              <a:uLnTx/>
              <a:uFillTx/>
              <a:latin typeface="Arial"/>
              <a:ea typeface="Calibri"/>
              <a:cs typeface="Times New Roman"/>
            </a:rPr>
            <a:t>cell Y5. </a:t>
          </a:r>
          <a:r>
            <a:rPr kumimoji="0" lang="en-US" sz="1000" b="0" i="0" u="none" strike="noStrike" kern="0" cap="none" spc="0" normalizeH="0" baseline="0" noProof="0">
              <a:ln>
                <a:noFill/>
              </a:ln>
              <a:solidFill>
                <a:prstClr val="black"/>
              </a:solidFill>
              <a:effectLst/>
              <a:uLnTx/>
              <a:uFillTx/>
              <a:latin typeface="Arial"/>
              <a:ea typeface="Calibri"/>
              <a:cs typeface="Times New Roman"/>
            </a:rPr>
            <a:t>The Information about each site is automatically updated in both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tabs.  Both templates </a:t>
          </a:r>
          <a:r>
            <a:rPr kumimoji="0" lang="en-US" sz="1000" b="0" i="0" u="none" strike="noStrike" kern="0" cap="none" spc="0" normalizeH="0" baseline="0" noProof="0">
              <a:ln>
                <a:noFill/>
              </a:ln>
              <a:solidFill>
                <a:prstClr val="black"/>
              </a:solidFill>
              <a:effectLst/>
              <a:uLnTx/>
              <a:uFillTx/>
              <a:latin typeface="Arial"/>
              <a:ea typeface="Calibri"/>
              <a:cs typeface="Times New Roman"/>
            </a:rPr>
            <a:t>are designed to print a one page profile of each site. The site profile should be saved to PDF format (File, Save As, Save as Type: PDF) for printing and dissemination.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a:ea typeface="Calibri"/>
              <a:cs typeface="Times New Roman"/>
            </a:rPr>
            <a:t>All data about sites should only be entered in the </a:t>
          </a:r>
          <a:r>
            <a:rPr kumimoji="0" lang="en-US" sz="1000" b="0" i="0" u="none" strike="noStrike" kern="0" cap="none" spc="0" normalizeH="0" baseline="0" noProof="0">
              <a:ln>
                <a:noFill/>
              </a:ln>
              <a:solidFill>
                <a:srgbClr val="0072BC"/>
              </a:solidFill>
              <a:effectLst/>
              <a:uLnTx/>
              <a:uFillTx/>
              <a:latin typeface="Arial"/>
              <a:ea typeface="Calibri"/>
              <a:cs typeface="Times New Roman"/>
            </a:rPr>
            <a:t>Data</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from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 8</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below. The field names in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 7</a:t>
          </a:r>
          <a:r>
            <a:rPr kumimoji="0" lang="en-US" sz="1000" b="0" i="0" u="none" strike="noStrike" kern="0" cap="none" spc="0" normalizeH="0" baseline="0" noProof="0">
              <a:ln>
                <a:noFill/>
              </a:ln>
              <a:solidFill>
                <a:prstClr val="black"/>
              </a:solidFill>
              <a:effectLst/>
              <a:uLnTx/>
              <a:uFillTx/>
              <a:latin typeface="Arial"/>
              <a:ea typeface="Calibri"/>
              <a:cs typeface="Times New Roman"/>
            </a:rPr>
            <a:t> are directly linked to the labels featured in the modules in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tabs, they should be labelled in the same way that you would like to see them in the template</a:t>
          </a:r>
          <a:r>
            <a:rPr kumimoji="0" lang="en-US" sz="1000" b="0" i="0" u="none" strike="noStrike" kern="0" cap="none" spc="0" normalizeH="0" baseline="0" noProof="0">
              <a:ln>
                <a:noFill/>
              </a:ln>
              <a:solidFill>
                <a:srgbClr val="FF0000"/>
              </a:solidFill>
              <a:effectLst/>
              <a:uLnTx/>
              <a:uFillTx/>
              <a:latin typeface="Arial"/>
              <a:ea typeface="Calibri"/>
              <a:cs typeface="Times New Roman"/>
            </a:rPr>
            <a:t>.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Rows 5 &amp; 6</a:t>
          </a:r>
          <a:r>
            <a:rPr kumimoji="0" lang="en-US" sz="1000" b="0" i="0" u="none" strike="noStrike" kern="0" cap="none" spc="0" normalizeH="0" baseline="0" noProof="0">
              <a:ln>
                <a:noFill/>
              </a:ln>
              <a:solidFill>
                <a:prstClr val="black"/>
              </a:solidFill>
              <a:effectLst/>
              <a:uLnTx/>
              <a:uFillTx/>
              <a:latin typeface="Arial"/>
              <a:ea typeface="Calibri"/>
              <a:cs typeface="Times New Roman"/>
            </a:rPr>
            <a:t> can be used to organise and group your data so it is easier to understand.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Rows 1,2 and 3</a:t>
          </a:r>
          <a:r>
            <a:rPr kumimoji="0" lang="en-US" sz="1000" b="0" i="0" u="none" strike="noStrike" kern="0" cap="none" spc="0" normalizeH="0" baseline="0" noProof="0">
              <a:ln>
                <a:noFill/>
              </a:ln>
              <a:solidFill>
                <a:prstClr val="black"/>
              </a:solidFill>
              <a:effectLst/>
              <a:uLnTx/>
              <a:uFillTx/>
              <a:latin typeface="Arial"/>
              <a:ea typeface="Calibri"/>
              <a:cs typeface="Times New Roman"/>
            </a:rPr>
            <a:t> contain the information for the particular site that was chosen from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a:t>
          </a:r>
          <a:r>
            <a:rPr kumimoji="0" lang="en-US" sz="1000" b="0" i="0" u="none" strike="noStrike" kern="0" cap="none" spc="0" normalizeH="0" baseline="0" noProof="0">
              <a:ln>
                <a:noFill/>
              </a:ln>
              <a:solidFill>
                <a:prstClr val="black"/>
              </a:solidFill>
              <a:effectLst/>
              <a:uLnTx/>
              <a:uFillTx/>
              <a:latin typeface="Arial"/>
              <a:ea typeface="Calibri"/>
              <a:cs typeface="Times New Roman"/>
            </a:rPr>
            <a:t>, cell Y5. These rows should not be changed as the VLOOKUP formulas are designed to extract the information for the site chosen.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pPr marL="0" marR="0">
            <a:spcBef>
              <a:spcPts val="0"/>
            </a:spcBef>
            <a:spcAft>
              <a:spcPts val="0"/>
            </a:spcAft>
          </a:pPr>
          <a:r>
            <a:rPr lang="en-US" sz="1000" b="1">
              <a:effectLst/>
              <a:latin typeface="Arial"/>
              <a:ea typeface="Calibri"/>
              <a:cs typeface="Times New Roman"/>
            </a:rPr>
            <a:t>Template Modules</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The site profile template is designed in a way that modules can be added and removed as required. Modules can simply</a:t>
          </a:r>
          <a:r>
            <a:rPr lang="en-US" sz="1000" baseline="0">
              <a:effectLst/>
              <a:latin typeface="Arial"/>
              <a:ea typeface="Calibri"/>
              <a:cs typeface="Times New Roman"/>
            </a:rPr>
            <a:t> be dragged and dropped into the site profile template. </a:t>
          </a:r>
          <a:r>
            <a:rPr lang="en-US" sz="1000">
              <a:effectLst/>
              <a:latin typeface="Arial"/>
              <a:ea typeface="Calibri"/>
              <a:cs typeface="Times New Roman"/>
            </a:rPr>
            <a:t>The labels</a:t>
          </a:r>
          <a:r>
            <a:rPr lang="en-US" sz="1000" baseline="0">
              <a:effectLst/>
              <a:latin typeface="Arial"/>
              <a:ea typeface="Calibri"/>
              <a:cs typeface="Times New Roman"/>
            </a:rPr>
            <a:t> contained inside each module can be swapped in and out as necessary. </a:t>
          </a:r>
        </a:p>
        <a:p>
          <a:pPr marL="0" marR="0">
            <a:spcBef>
              <a:spcPts val="0"/>
            </a:spcBef>
            <a:spcAft>
              <a:spcPts val="0"/>
            </a:spcAft>
          </a:pPr>
          <a:endParaRPr lang="en-US" sz="1000" baseline="0">
            <a:effectLst/>
            <a:latin typeface="Arial"/>
            <a:ea typeface="Calibri"/>
            <a:cs typeface="Times New Roman"/>
          </a:endParaRPr>
        </a:p>
        <a:p>
          <a:pPr marL="0" marR="0">
            <a:spcBef>
              <a:spcPts val="0"/>
            </a:spcBef>
            <a:spcAft>
              <a:spcPts val="0"/>
            </a:spcAft>
          </a:pPr>
          <a:r>
            <a:rPr lang="en-US" sz="1000" baseline="0">
              <a:effectLst/>
              <a:latin typeface="Arial"/>
              <a:ea typeface="Calibri"/>
              <a:cs typeface="Times New Roman"/>
            </a:rPr>
            <a:t>To ensure all modules are aligned on the site profile template, go to Format (on the top menu), then select the Align command. The modules should be aligned both veritically and horizontally by using the various align commands.</a:t>
          </a:r>
        </a:p>
        <a:p>
          <a:pPr marL="0" marR="0">
            <a:spcBef>
              <a:spcPts val="0"/>
            </a:spcBef>
            <a:spcAft>
              <a:spcPts val="0"/>
            </a:spcAft>
          </a:pPr>
          <a:endParaRPr lang="en-US" sz="1000" baseline="0">
            <a:effectLst/>
            <a:latin typeface="Arial"/>
            <a:ea typeface="Calibri"/>
            <a:cs typeface="Times New Roman"/>
          </a:endParaRPr>
        </a:p>
        <a:p>
          <a:pPr marL="0" marR="0">
            <a:spcBef>
              <a:spcPts val="0"/>
            </a:spcBef>
            <a:spcAft>
              <a:spcPts val="0"/>
            </a:spcAft>
          </a:pPr>
          <a:r>
            <a:rPr lang="en-US" sz="1000" baseline="0">
              <a:effectLst/>
              <a:latin typeface="Arial"/>
              <a:ea typeface="Calibri"/>
              <a:cs typeface="Times New Roman"/>
            </a:rPr>
            <a:t>There are different types of modules contained in the template. The Summary, Demographics and Overview modules use simple references to bring information to labels inside the modules. The Age and Breakdown, Main Ethnicities and Place of Origin modules use tables created to the right of the template. The Sectorial Overview, detailed Demographics and Vulnerable Persons modules a created as pictures which references tables also created to the right of the template.</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 </a:t>
          </a:r>
          <a:endParaRPr lang="en-US" sz="1100">
            <a:effectLst/>
            <a:latin typeface="+mn-lt"/>
            <a:ea typeface="Calibri"/>
            <a:cs typeface="Times New Roman"/>
          </a:endParaRPr>
        </a:p>
        <a:p>
          <a:pPr marL="0" marR="0">
            <a:spcBef>
              <a:spcPts val="0"/>
            </a:spcBef>
            <a:spcAft>
              <a:spcPts val="0"/>
            </a:spcAft>
          </a:pPr>
          <a:r>
            <a:rPr lang="en-US" sz="1000" b="1">
              <a:effectLst/>
              <a:latin typeface="Arial"/>
              <a:ea typeface="Calibri"/>
              <a:cs typeface="Times New Roman"/>
            </a:rPr>
            <a:t>Compulsory Modules, and Labels</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There are a number of modules and formats which should be maintained for all camp profiles, these include:</a:t>
          </a:r>
        </a:p>
        <a:p>
          <a:pPr marL="0" marR="0">
            <a:spcBef>
              <a:spcPts val="0"/>
            </a:spcBef>
            <a:spcAft>
              <a:spcPts val="0"/>
            </a:spcAft>
          </a:pPr>
          <a:r>
            <a:rPr lang="en-US" sz="1000">
              <a:effectLst/>
              <a:latin typeface="Arial"/>
              <a:ea typeface="Calibri"/>
              <a:cs typeface="Times New Roman"/>
            </a:rPr>
            <a:t>- The Global CCCM Cluster logo when</a:t>
          </a:r>
          <a:r>
            <a:rPr lang="en-US" sz="1000" baseline="0">
              <a:effectLst/>
              <a:latin typeface="Arial"/>
              <a:ea typeface="Calibri"/>
              <a:cs typeface="Times New Roman"/>
            </a:rPr>
            <a:t> the cluster is activated </a:t>
          </a:r>
          <a:r>
            <a:rPr lang="en-US" sz="1000">
              <a:effectLst/>
              <a:latin typeface="Arial"/>
              <a:ea typeface="Calibri"/>
              <a:cs typeface="Times New Roman"/>
            </a:rPr>
            <a:t>(top left corner)</a:t>
          </a:r>
        </a:p>
        <a:p>
          <a:pPr marL="0" marR="0">
            <a:spcBef>
              <a:spcPts val="0"/>
            </a:spcBef>
            <a:spcAft>
              <a:spcPts val="0"/>
            </a:spcAft>
          </a:pPr>
          <a:r>
            <a:rPr lang="en-US" sz="1000">
              <a:effectLst/>
              <a:latin typeface="Arial"/>
              <a:ea typeface="Calibri"/>
              <a:cs typeface="Times New Roman"/>
            </a:rPr>
            <a:t>-</a:t>
          </a:r>
          <a:r>
            <a:rPr lang="en-US" sz="1000" baseline="0">
              <a:effectLst/>
              <a:latin typeface="Arial"/>
              <a:ea typeface="Calibri"/>
              <a:cs typeface="Times New Roman"/>
            </a:rPr>
            <a:t> C</a:t>
          </a:r>
          <a:r>
            <a:rPr lang="en-US" sz="1000">
              <a:effectLst/>
              <a:latin typeface="Arial"/>
              <a:ea typeface="Calibri"/>
              <a:cs typeface="Times New Roman"/>
            </a:rPr>
            <a:t>amp name</a:t>
          </a:r>
        </a:p>
        <a:p>
          <a:pPr marL="0" marR="0">
            <a:spcBef>
              <a:spcPts val="0"/>
            </a:spcBef>
            <a:spcAft>
              <a:spcPts val="0"/>
            </a:spcAft>
          </a:pPr>
          <a:r>
            <a:rPr lang="en-US" sz="1000">
              <a:effectLst/>
              <a:latin typeface="Arial"/>
              <a:ea typeface="Calibri"/>
              <a:cs typeface="Times New Roman"/>
            </a:rPr>
            <a:t>- Location (province/admin level 1/admin level 2/admin level 3 as required per country)</a:t>
          </a:r>
        </a:p>
        <a:p>
          <a:pPr marL="0" marR="0">
            <a:spcBef>
              <a:spcPts val="0"/>
            </a:spcBef>
            <a:spcAft>
              <a:spcPts val="0"/>
            </a:spcAft>
          </a:pPr>
          <a:r>
            <a:rPr lang="en-US" sz="1000">
              <a:effectLst/>
              <a:latin typeface="Arial"/>
              <a:ea typeface="Calibri"/>
              <a:cs typeface="Times New Roman"/>
            </a:rPr>
            <a:t>- Country name</a:t>
          </a:r>
        </a:p>
        <a:p>
          <a:pPr marL="0" marR="0">
            <a:spcBef>
              <a:spcPts val="0"/>
            </a:spcBef>
            <a:spcAft>
              <a:spcPts val="0"/>
            </a:spcAft>
          </a:pPr>
          <a:r>
            <a:rPr lang="en-US" sz="1000">
              <a:effectLst/>
              <a:latin typeface="Arial"/>
              <a:ea typeface="Calibri"/>
              <a:cs typeface="Times New Roman"/>
            </a:rPr>
            <a:t>- Emergency operation name and Date the camp profile was created.</a:t>
          </a:r>
        </a:p>
        <a:p>
          <a:pPr marL="0" marR="0">
            <a:spcBef>
              <a:spcPts val="0"/>
            </a:spcBef>
            <a:spcAft>
              <a:spcPts val="0"/>
            </a:spcAft>
          </a:pPr>
          <a:r>
            <a:rPr lang="en-US" sz="1000">
              <a:effectLst/>
              <a:latin typeface="Arial"/>
              <a:ea typeface="Calibri"/>
              <a:cs typeface="Times New Roman"/>
            </a:rPr>
            <a:t>- Where possible a map should be inserted, if not available a photo of the camp could be a possible</a:t>
          </a:r>
          <a:r>
            <a:rPr lang="en-US" sz="1000" baseline="0">
              <a:effectLst/>
              <a:latin typeface="Arial"/>
              <a:ea typeface="Calibri"/>
              <a:cs typeface="Times New Roman"/>
            </a:rPr>
            <a:t> alternative</a:t>
          </a:r>
          <a:r>
            <a:rPr lang="en-US" sz="1000">
              <a:effectLst/>
              <a:latin typeface="Arial"/>
              <a:ea typeface="Calibri"/>
              <a:cs typeface="Times New Roman"/>
            </a:rPr>
            <a:t>. </a:t>
          </a:r>
        </a:p>
        <a:p>
          <a:pPr marL="0" marR="0">
            <a:spcBef>
              <a:spcPts val="0"/>
            </a:spcBef>
            <a:spcAft>
              <a:spcPts val="0"/>
            </a:spcAft>
          </a:pPr>
          <a:r>
            <a:rPr lang="en-US" sz="1000">
              <a:effectLst/>
              <a:latin typeface="Arial"/>
              <a:ea typeface="Calibri"/>
              <a:cs typeface="Times New Roman"/>
            </a:rPr>
            <a:t>- A small country map should also be used to indicate the location of the camp in the country. </a:t>
          </a:r>
        </a:p>
        <a:p>
          <a:pPr marL="0" marR="0">
            <a:spcBef>
              <a:spcPts val="0"/>
            </a:spcBef>
            <a:spcAft>
              <a:spcPts val="0"/>
            </a:spcAft>
          </a:pPr>
          <a:r>
            <a:rPr lang="en-US" sz="1000">
              <a:effectLst/>
              <a:latin typeface="Arial"/>
              <a:ea typeface="Calibri"/>
              <a:cs typeface="Times New Roman"/>
            </a:rPr>
            <a:t>- Summary module (brief description of the camp)</a:t>
          </a:r>
        </a:p>
        <a:p>
          <a:pPr marL="0" marR="0">
            <a:spcBef>
              <a:spcPts val="0"/>
            </a:spcBef>
            <a:spcAft>
              <a:spcPts val="0"/>
            </a:spcAft>
          </a:pPr>
          <a:r>
            <a:rPr lang="en-US" sz="1000">
              <a:effectLst/>
              <a:latin typeface="Arial"/>
              <a:ea typeface="Calibri"/>
              <a:cs typeface="Times New Roman"/>
            </a:rPr>
            <a:t>- Demographics module (provide information for all fields if possible). There are 2 demographic modules</a:t>
          </a:r>
          <a:r>
            <a:rPr lang="en-US" sz="1000" baseline="0">
              <a:effectLst/>
              <a:latin typeface="Arial"/>
              <a:ea typeface="Calibri"/>
              <a:cs typeface="Times New Roman"/>
            </a:rPr>
            <a:t> to choose from.</a:t>
          </a:r>
          <a:endParaRPr lang="en-US" sz="1000">
            <a:effectLst/>
            <a:latin typeface="Arial"/>
            <a:ea typeface="Calibri"/>
            <a:cs typeface="Times New Roman"/>
          </a:endParaRPr>
        </a:p>
        <a:p>
          <a:pPr marL="0" marR="0">
            <a:spcBef>
              <a:spcPts val="0"/>
            </a:spcBef>
            <a:spcAft>
              <a:spcPts val="0"/>
            </a:spcAft>
          </a:pPr>
          <a:r>
            <a:rPr lang="en-US" sz="1000">
              <a:effectLst/>
              <a:latin typeface="Arial"/>
              <a:ea typeface="Calibri"/>
              <a:cs typeface="Times New Roman"/>
            </a:rPr>
            <a:t>- Overview module (containing general CCCM information about the camp)</a:t>
          </a:r>
        </a:p>
        <a:p>
          <a:pPr marL="0" marR="0">
            <a:spcBef>
              <a:spcPts val="0"/>
            </a:spcBef>
            <a:spcAft>
              <a:spcPts val="0"/>
            </a:spcAft>
          </a:pPr>
          <a:r>
            <a:rPr lang="en-US" sz="1000">
              <a:effectLst/>
              <a:latin typeface="Arial"/>
              <a:ea typeface="Calibri"/>
              <a:cs typeface="Times New Roman"/>
            </a:rPr>
            <a:t>- The footnote section featuring</a:t>
          </a:r>
          <a:r>
            <a:rPr lang="en-US" sz="1000" baseline="0">
              <a:effectLst/>
              <a:latin typeface="Arial"/>
              <a:ea typeface="Calibri"/>
              <a:cs typeface="Times New Roman"/>
            </a:rPr>
            <a:t> source, feedback and the CCCM cluster URL should be maintained but can be customised for each country</a:t>
          </a:r>
          <a:endParaRPr lang="en-US" sz="1000">
            <a:effectLst/>
            <a:latin typeface="Arial"/>
            <a:ea typeface="Calibri"/>
            <a:cs typeface="Times New Roman"/>
          </a:endParaRPr>
        </a:p>
        <a:p>
          <a:pPr marL="0" marR="0">
            <a:spcBef>
              <a:spcPts val="0"/>
            </a:spcBef>
            <a:spcAft>
              <a:spcPts val="0"/>
            </a:spcAft>
          </a:pPr>
          <a:endParaRPr lang="en-US" sz="1100">
            <a:effectLst/>
            <a:latin typeface="+mn-lt"/>
            <a:ea typeface="Calibri"/>
            <a:cs typeface="Times New Roman"/>
          </a:endParaRPr>
        </a:p>
        <a:p>
          <a:r>
            <a:rPr lang="en-GB" sz="1000" b="1">
              <a:latin typeface="Franklin Gothic Book" pitchFamily="34" charset="0"/>
            </a:rPr>
            <a:t>Customising the Template</a:t>
          </a:r>
          <a:r>
            <a:rPr lang="en-GB" sz="1000" b="1" baseline="0">
              <a:latin typeface="Franklin Gothic Book" pitchFamily="34" charset="0"/>
            </a:rPr>
            <a:t> and Modules</a:t>
          </a:r>
        </a:p>
        <a:p>
          <a:r>
            <a:rPr lang="en-GB" sz="1000">
              <a:latin typeface="Franklin Gothic Book" pitchFamily="34" charset="0"/>
            </a:rPr>
            <a:t>All existing modules can</a:t>
          </a:r>
          <a:r>
            <a:rPr lang="en-GB" sz="1000" baseline="0">
              <a:latin typeface="Franklin Gothic Book" pitchFamily="34" charset="0"/>
            </a:rPr>
            <a:t> be customised with fields and labels added and removed as required. The easiest way to create new modules is simply to copy an existing module.</a:t>
          </a:r>
        </a:p>
        <a:p>
          <a:endParaRPr lang="en-GB" sz="1000" baseline="0">
            <a:latin typeface="Franklin Gothic Book" pitchFamily="34" charset="0"/>
          </a:endParaRPr>
        </a:p>
        <a:p>
          <a:r>
            <a:rPr lang="en-GB" sz="1000" b="0" u="sng" baseline="0">
              <a:latin typeface="Franklin Gothic Book" pitchFamily="34" charset="0"/>
            </a:rPr>
            <a:t>Formulas  </a:t>
          </a:r>
        </a:p>
        <a:p>
          <a:r>
            <a:rPr lang="en-GB" sz="1000" b="1" baseline="0">
              <a:latin typeface="Franklin Gothic Book" pitchFamily="34" charset="0"/>
            </a:rPr>
            <a:t>- </a:t>
          </a:r>
          <a:r>
            <a:rPr lang="en-GB" sz="1000" baseline="0">
              <a:latin typeface="Franklin Gothic Book" pitchFamily="34" charset="0"/>
            </a:rPr>
            <a:t>in the </a:t>
          </a:r>
          <a:r>
            <a:rPr lang="en-GB" sz="1000" baseline="0">
              <a:solidFill>
                <a:srgbClr val="0072BC"/>
              </a:solidFill>
              <a:latin typeface="Franklin Gothic Book" pitchFamily="34" charset="0"/>
            </a:rPr>
            <a:t>Data</a:t>
          </a:r>
          <a:r>
            <a:rPr lang="en-GB" sz="1000" baseline="0">
              <a:latin typeface="Franklin Gothic Book" pitchFamily="34" charset="0"/>
            </a:rPr>
            <a:t> tab, Row 1 is simply a reference to the field names written in Row 7</a:t>
          </a:r>
        </a:p>
        <a:p>
          <a:r>
            <a:rPr lang="en-GB" sz="1000" baseline="0">
              <a:latin typeface="Franklin Gothic Book" pitchFamily="34" charset="0"/>
            </a:rPr>
            <a:t>- in the </a:t>
          </a:r>
          <a:r>
            <a:rPr lang="en-GB" sz="1000" baseline="0">
              <a:solidFill>
                <a:srgbClr val="0072BC"/>
              </a:solidFill>
              <a:latin typeface="Franklin Gothic Book" pitchFamily="34" charset="0"/>
            </a:rPr>
            <a:t>Data</a:t>
          </a:r>
          <a:r>
            <a:rPr lang="en-GB" sz="1000" baseline="0">
              <a:latin typeface="Franklin Gothic Book" pitchFamily="34" charset="0"/>
            </a:rPr>
            <a:t> tab, Row 2 contains the </a:t>
          </a:r>
          <a:r>
            <a:rPr lang="en-GB" sz="1000" b="1" baseline="0">
              <a:latin typeface="Franklin Gothic Book" pitchFamily="34" charset="0"/>
            </a:rPr>
            <a:t>VLOOKUP</a:t>
          </a:r>
          <a:r>
            <a:rPr lang="en-GB" sz="1000" baseline="0">
              <a:latin typeface="Franklin Gothic Book" pitchFamily="34" charset="0"/>
            </a:rPr>
            <a:t> formula which reference the camp chosen in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kumimoji="0" lang="en-US" sz="1000" b="0" i="0" u="none" strike="noStrike" kern="0" cap="none" spc="0" normalizeH="0" baseline="0" noProof="0">
              <a:ln>
                <a:noFill/>
              </a:ln>
              <a:solidFill>
                <a:prstClr val="black"/>
              </a:solidFill>
              <a:effectLst/>
              <a:uLnTx/>
              <a:uFillTx/>
              <a:latin typeface="Arial"/>
              <a:ea typeface="Calibri"/>
              <a:cs typeface="Times New Roman"/>
            </a:rPr>
            <a:t>tab, cell Y5, and returns the corresponding value contained in the camp data entered from Row 8 and below. Row 3 contains the number of the column, using the simple formula </a:t>
          </a:r>
          <a:r>
            <a:rPr kumimoji="0" lang="en-US" sz="1000" b="1" i="0" u="none" strike="noStrike" kern="0" cap="none" spc="0" normalizeH="0" baseline="0" noProof="0">
              <a:ln>
                <a:noFill/>
              </a:ln>
              <a:solidFill>
                <a:prstClr val="black"/>
              </a:solidFill>
              <a:effectLst/>
              <a:uLnTx/>
              <a:uFillTx/>
              <a:latin typeface="Arial"/>
              <a:ea typeface="Calibri"/>
              <a:cs typeface="Times New Roman"/>
            </a:rPr>
            <a:t>COLUMN()</a:t>
          </a:r>
          <a:r>
            <a:rPr kumimoji="0" lang="en-US" sz="1000" b="0" i="0" u="none" strike="noStrike" kern="0" cap="none" spc="0" normalizeH="0" baseline="0" noProof="0">
              <a:ln>
                <a:noFill/>
              </a:ln>
              <a:solidFill>
                <a:prstClr val="black"/>
              </a:solidFill>
              <a:effectLst/>
              <a:uLnTx/>
              <a:uFillTx/>
              <a:latin typeface="Arial"/>
              <a:ea typeface="Calibri"/>
              <a:cs typeface="Times New Roman"/>
            </a:rPr>
            <a:t>. The column number is important as used by the VLOOKUP formlula and it makes it easy to add new columns without having to change all the formulas.</a:t>
          </a:r>
        </a:p>
        <a:p>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r>
            <a:rPr kumimoji="0" lang="en-US" sz="1000" b="0" i="0" u="sng" strike="noStrike" kern="0" cap="none" spc="0" normalizeH="0" baseline="0" noProof="0">
              <a:ln>
                <a:noFill/>
              </a:ln>
              <a:solidFill>
                <a:prstClr val="black"/>
              </a:solidFill>
              <a:effectLst/>
              <a:uLnTx/>
              <a:uFillTx/>
              <a:latin typeface="Arial"/>
              <a:ea typeface="Calibri"/>
              <a:cs typeface="Times New Roman"/>
            </a:rPr>
            <a:t>Adding New Fields </a:t>
          </a:r>
          <a:endParaRPr lang="en-GB" sz="1000" b="0" u="sng" baseline="0">
            <a:latin typeface="Franklin Gothic Book" pitchFamily="34" charset="0"/>
          </a:endParaRPr>
        </a:p>
        <a:p>
          <a:r>
            <a:rPr lang="en-GB" sz="1000" baseline="0">
              <a:latin typeface="Franklin Gothic Book" pitchFamily="34" charset="0"/>
            </a:rPr>
            <a:t>New field names should be added to the </a:t>
          </a:r>
          <a:r>
            <a:rPr lang="en-GB" sz="1000" baseline="0">
              <a:solidFill>
                <a:srgbClr val="0072BC"/>
              </a:solidFill>
              <a:latin typeface="Franklin Gothic Book" pitchFamily="34" charset="0"/>
            </a:rPr>
            <a:t>Data</a:t>
          </a:r>
          <a:r>
            <a:rPr lang="en-GB" sz="1000" baseline="0">
              <a:latin typeface="Franklin Gothic Book" pitchFamily="34" charset="0"/>
            </a:rPr>
            <a:t> tab first by inserting a new column, or series of columns, as necessary.  To ensure the data is available to be used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kumimoji="0" lang="en-US" sz="1000" b="0" i="0" u="none" strike="noStrike" kern="0" cap="none" spc="0" normalizeH="0" baseline="0" noProof="0">
              <a:ln>
                <a:noFill/>
              </a:ln>
              <a:solidFill>
                <a:prstClr val="black"/>
              </a:solidFill>
              <a:effectLst/>
              <a:uLnTx/>
              <a:uFillTx/>
              <a:latin typeface="Arial"/>
              <a:ea typeface="Calibri"/>
              <a:cs typeface="Times New Roman"/>
            </a:rPr>
            <a:t>tab, in Rows 1,2 and 3 simply copy the formulas from the column on the left, into the new blank columns created. </a:t>
          </a:r>
        </a:p>
        <a:p>
          <a:endParaRPr kumimoji="0" lang="en-US" sz="1000" b="0" i="0" u="none" strike="noStrike" kern="0" cap="none" spc="0" normalizeH="0" baseline="0" noProof="0">
            <a:ln>
              <a:noFill/>
            </a:ln>
            <a:solidFill>
              <a:prstClr val="black"/>
            </a:solidFill>
            <a:effectLst/>
            <a:uLnTx/>
            <a:uFillTx/>
            <a:latin typeface="Arial"/>
            <a:cs typeface="Times New Roman"/>
          </a:endParaRPr>
        </a:p>
        <a:p>
          <a:r>
            <a:rPr kumimoji="0" lang="en-US" sz="1000" b="0" i="0" u="sng" strike="noStrike" kern="0" cap="none" spc="0" normalizeH="0" baseline="0" noProof="0">
              <a:ln>
                <a:noFill/>
              </a:ln>
              <a:solidFill>
                <a:prstClr val="black"/>
              </a:solidFill>
              <a:effectLst/>
              <a:uLnTx/>
              <a:uFillTx/>
              <a:latin typeface="Arial"/>
              <a:cs typeface="Times New Roman"/>
            </a:rPr>
            <a:t>Adding New Labels in the Template</a:t>
          </a:r>
        </a:p>
        <a:p>
          <a:r>
            <a:rPr lang="en-GB" sz="1000" baseline="0">
              <a:latin typeface="Franklin Gothic Book" pitchFamily="34" charset="0"/>
            </a:rPr>
            <a:t>A reference to the field name in row 1 of the </a:t>
          </a:r>
          <a:r>
            <a:rPr lang="en-GB" sz="1000" baseline="0">
              <a:solidFill>
                <a:srgbClr val="0072BC"/>
              </a:solidFill>
              <a:latin typeface="Franklin Gothic Book" pitchFamily="34" charset="0"/>
            </a:rPr>
            <a:t>Data</a:t>
          </a:r>
          <a:r>
            <a:rPr lang="en-GB" sz="1000" baseline="0">
              <a:latin typeface="Franklin Gothic Book" pitchFamily="34" charset="0"/>
            </a:rPr>
            <a:t> tab can be made to create new labels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Site_Profile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template. The format of the reference should be similar to </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=DATA!B1.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To get the corresponding values for the field, the reference should be </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=DATA!B2. </a:t>
          </a:r>
          <a:endParaRPr lang="en-GB" sz="1000" b="1">
            <a:latin typeface="Franklin Gothic Book" pitchFamily="34" charset="0"/>
          </a:endParaRPr>
        </a:p>
      </xdr:txBody>
    </xdr:sp>
    <xdr:clientData/>
  </xdr:twoCellAnchor>
  <xdr:twoCellAnchor editAs="oneCell">
    <xdr:from>
      <xdr:col>12</xdr:col>
      <xdr:colOff>453326</xdr:colOff>
      <xdr:row>0</xdr:row>
      <xdr:rowOff>175260</xdr:rowOff>
    </xdr:from>
    <xdr:to>
      <xdr:col>14</xdr:col>
      <xdr:colOff>251460</xdr:colOff>
      <xdr:row>6</xdr:row>
      <xdr:rowOff>5490</xdr:rowOff>
    </xdr:to>
    <xdr:pic>
      <xdr:nvPicPr>
        <xdr:cNvPr id="16" name="Picture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951406" y="175260"/>
          <a:ext cx="1047814" cy="92751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1340390</xdr:colOff>
      <xdr:row>47</xdr:row>
      <xdr:rowOff>45526</xdr:rowOff>
    </xdr:from>
    <xdr:to>
      <xdr:col>35</xdr:col>
      <xdr:colOff>314266</xdr:colOff>
      <xdr:row>64</xdr:row>
      <xdr:rowOff>137795</xdr:rowOff>
    </xdr:to>
    <xdr:graphicFrame macro="">
      <xdr:nvGraphicFramePr>
        <xdr:cNvPr id="5" name="Chart 1">
          <a:extLst>
            <a:ext uri="{FF2B5EF4-FFF2-40B4-BE49-F238E27FC236}">
              <a16:creationId xmlns:a16="http://schemas.microsoft.com/office/drawing/2014/main" xmlns="" id="{1EA4DBB3-DA03-4CAD-8F67-49A33D5B5AC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127000</xdr:colOff>
      <xdr:row>31</xdr:row>
      <xdr:rowOff>38100</xdr:rowOff>
    </xdr:from>
    <xdr:to>
      <xdr:col>10</xdr:col>
      <xdr:colOff>393700</xdr:colOff>
      <xdr:row>42</xdr:row>
      <xdr:rowOff>114300</xdr:rowOff>
    </xdr:to>
    <xdr:grpSp>
      <xdr:nvGrpSpPr>
        <xdr:cNvPr id="31" name="Group 30">
          <a:extLst>
            <a:ext uri="{FF2B5EF4-FFF2-40B4-BE49-F238E27FC236}">
              <a16:creationId xmlns:a16="http://schemas.microsoft.com/office/drawing/2014/main" xmlns="" id="{DC8A8193-23AD-4557-9D89-C019B419E271}"/>
            </a:ext>
          </a:extLst>
        </xdr:cNvPr>
        <xdr:cNvGrpSpPr/>
      </xdr:nvGrpSpPr>
      <xdr:grpSpPr>
        <a:xfrm>
          <a:off x="922867" y="6946900"/>
          <a:ext cx="6176433" cy="2616200"/>
          <a:chOff x="654617" y="5619636"/>
          <a:chExt cx="3319115" cy="1453516"/>
        </a:xfrm>
        <a:solidFill>
          <a:schemeClr val="bg1">
            <a:alpha val="0"/>
          </a:schemeClr>
        </a:solidFill>
      </xdr:grpSpPr>
      <xdr:graphicFrame macro="">
        <xdr:nvGraphicFramePr>
          <xdr:cNvPr id="36" name="Chart 35">
            <a:extLst>
              <a:ext uri="{FF2B5EF4-FFF2-40B4-BE49-F238E27FC236}">
                <a16:creationId xmlns:a16="http://schemas.microsoft.com/office/drawing/2014/main" xmlns="" id="{8CA6BA94-1A31-4934-9E1F-9C9B82EF872D}"/>
              </a:ext>
            </a:extLst>
          </xdr:cNvPr>
          <xdr:cNvGraphicFramePr>
            <a:graphicFrameLocks/>
          </xdr:cNvGraphicFramePr>
        </xdr:nvGraphicFramePr>
        <xdr:xfrm>
          <a:off x="654617" y="5676665"/>
          <a:ext cx="3319115" cy="139648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3" name="Rectangle 32">
            <a:extLst>
              <a:ext uri="{FF2B5EF4-FFF2-40B4-BE49-F238E27FC236}">
                <a16:creationId xmlns:a16="http://schemas.microsoft.com/office/drawing/2014/main" xmlns="" id="{4A03CEC2-F09B-4768-8CB1-9EF7B1E9A27D}"/>
              </a:ext>
            </a:extLst>
          </xdr:cNvPr>
          <xdr:cNvSpPr/>
        </xdr:nvSpPr>
        <xdr:spPr>
          <a:xfrm>
            <a:off x="2044627" y="5619637"/>
            <a:ext cx="617442" cy="149598"/>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100" b="1">
                <a:solidFill>
                  <a:srgbClr val="63686A"/>
                </a:solidFill>
                <a:latin typeface="Arial" pitchFamily="34" charset="0"/>
                <a:cs typeface="Arial" pitchFamily="34" charset="0"/>
              </a:rPr>
              <a:t>Males</a:t>
            </a:r>
          </a:p>
        </xdr:txBody>
      </xdr:sp>
      <xdr:sp macro="" textlink="">
        <xdr:nvSpPr>
          <xdr:cNvPr id="34" name="Rectangle 33">
            <a:extLst>
              <a:ext uri="{FF2B5EF4-FFF2-40B4-BE49-F238E27FC236}">
                <a16:creationId xmlns:a16="http://schemas.microsoft.com/office/drawing/2014/main" xmlns="" id="{FD61BB26-815E-46D3-89E7-B449BCD341B4}"/>
              </a:ext>
            </a:extLst>
          </xdr:cNvPr>
          <xdr:cNvSpPr/>
        </xdr:nvSpPr>
        <xdr:spPr>
          <a:xfrm>
            <a:off x="3088506" y="5619636"/>
            <a:ext cx="818633" cy="19449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100" b="1">
                <a:solidFill>
                  <a:srgbClr val="63686A"/>
                </a:solidFill>
                <a:latin typeface="Arial" pitchFamily="34" charset="0"/>
                <a:cs typeface="Arial" pitchFamily="34" charset="0"/>
              </a:rPr>
              <a:t>Females</a:t>
            </a:r>
          </a:p>
        </xdr:txBody>
      </xdr:sp>
    </xdr:grpSp>
    <xdr:clientData/>
  </xdr:twoCellAnchor>
  <xdr:twoCellAnchor editAs="oneCell">
    <xdr:from>
      <xdr:col>2</xdr:col>
      <xdr:colOff>5572</xdr:colOff>
      <xdr:row>0</xdr:row>
      <xdr:rowOff>114300</xdr:rowOff>
    </xdr:from>
    <xdr:to>
      <xdr:col>7</xdr:col>
      <xdr:colOff>47340</xdr:colOff>
      <xdr:row>6</xdr:row>
      <xdr:rowOff>38100</xdr:rowOff>
    </xdr:to>
    <xdr:pic>
      <xdr:nvPicPr>
        <xdr:cNvPr id="41" name="Picture 40">
          <a:extLst>
            <a:ext uri="{FF2B5EF4-FFF2-40B4-BE49-F238E27FC236}">
              <a16:creationId xmlns:a16="http://schemas.microsoft.com/office/drawing/2014/main" xmlns="" id="{BE78DD0F-0915-42DC-89DE-E20FC44275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 b="14950"/>
        <a:stretch/>
      </xdr:blipFill>
      <xdr:spPr>
        <a:xfrm>
          <a:off x="246872" y="114300"/>
          <a:ext cx="3864468"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Legoupil\LOCALS~1\Temp\XPgrpwise\Infographics%2520Stylebook%2520v0.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CMIMO\Documents\UNHCR\UNHCR%2520Templates\Infographics_Dashboard_toolkit_v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4"/>
      <sheetName val="Example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4"/>
      <sheetName val="Catalogue"/>
      <sheetName val="Poster"/>
      <sheetName val="Example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iraq.cccmcluster.org/" TargetMode="External"/><Relationship Id="rId2" Type="http://schemas.openxmlformats.org/officeDocument/2006/relationships/printerSettings" Target="../printerSettings/printerSettings3.bin"/><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Y63"/>
  <sheetViews>
    <sheetView topLeftCell="A20" workbookViewId="0">
      <selection activeCell="P11" sqref="P11"/>
    </sheetView>
  </sheetViews>
  <sheetFormatPr baseColWidth="10" defaultColWidth="9.1640625" defaultRowHeight="15" x14ac:dyDescent="0.2"/>
  <sheetData>
    <row r="1" spans="1:25" x14ac:dyDescent="0.2">
      <c r="A1" s="1"/>
      <c r="B1" s="1"/>
      <c r="C1" s="1"/>
      <c r="D1" s="1"/>
      <c r="E1" s="1"/>
      <c r="F1" s="1"/>
      <c r="G1" s="1"/>
      <c r="H1" s="1"/>
      <c r="I1" s="1"/>
      <c r="J1" s="1"/>
      <c r="K1" s="1"/>
      <c r="L1" s="1"/>
      <c r="M1" s="1"/>
      <c r="N1" s="1"/>
      <c r="O1" s="1"/>
      <c r="P1" s="1"/>
      <c r="Q1" s="1"/>
      <c r="R1" s="1"/>
      <c r="S1" s="1"/>
      <c r="T1" s="1"/>
      <c r="U1" s="1"/>
      <c r="V1" s="1"/>
      <c r="W1" s="1"/>
      <c r="X1" s="1"/>
      <c r="Y1" s="1"/>
    </row>
    <row r="2" spans="1:25" x14ac:dyDescent="0.2">
      <c r="A2" s="1"/>
      <c r="B2" s="1"/>
      <c r="C2" s="1"/>
      <c r="D2" s="1"/>
      <c r="E2" s="1"/>
      <c r="F2" s="1"/>
      <c r="G2" s="1"/>
      <c r="H2" s="1"/>
      <c r="I2" s="1"/>
      <c r="J2" s="1"/>
      <c r="K2" s="1"/>
      <c r="L2" s="1"/>
      <c r="M2" s="1"/>
      <c r="N2" s="1"/>
      <c r="O2" s="1"/>
      <c r="P2" s="1"/>
      <c r="Q2" s="1"/>
      <c r="R2" s="1"/>
      <c r="S2" s="1"/>
      <c r="T2" s="1"/>
      <c r="U2" s="1"/>
      <c r="V2" s="1"/>
      <c r="W2" s="1"/>
      <c r="X2" s="1"/>
      <c r="Y2" s="1"/>
    </row>
    <row r="3" spans="1:25" x14ac:dyDescent="0.2">
      <c r="A3" s="1"/>
      <c r="B3" s="1"/>
      <c r="C3" s="1"/>
      <c r="D3" s="1"/>
      <c r="E3" s="1"/>
      <c r="F3" s="1"/>
      <c r="G3" s="1"/>
      <c r="H3" s="1"/>
      <c r="I3" s="1"/>
      <c r="J3" s="1"/>
      <c r="K3" s="1"/>
      <c r="L3" s="1"/>
      <c r="M3" s="1"/>
      <c r="N3" s="1"/>
      <c r="O3" s="1"/>
      <c r="P3" s="1"/>
      <c r="Q3" s="1"/>
      <c r="R3" s="1"/>
      <c r="S3" s="1"/>
      <c r="T3" s="1"/>
      <c r="U3" s="1"/>
      <c r="V3" s="1"/>
      <c r="W3" s="1"/>
      <c r="X3" s="1"/>
      <c r="Y3" s="1"/>
    </row>
    <row r="4" spans="1:25" x14ac:dyDescent="0.2">
      <c r="A4" s="1"/>
      <c r="B4" s="1"/>
      <c r="C4" s="1"/>
      <c r="D4" s="1"/>
      <c r="E4" s="1"/>
      <c r="F4" s="1"/>
      <c r="G4" s="1"/>
      <c r="H4" s="1"/>
      <c r="I4" s="1"/>
      <c r="J4" s="1"/>
      <c r="K4" s="1"/>
      <c r="L4" s="1"/>
      <c r="M4" s="1"/>
      <c r="N4" s="1"/>
      <c r="O4" s="1"/>
      <c r="P4" s="1"/>
      <c r="Q4" s="1"/>
      <c r="R4" s="1"/>
      <c r="S4" s="1"/>
      <c r="T4" s="1"/>
      <c r="U4" s="1"/>
      <c r="V4" s="1"/>
      <c r="W4" s="1"/>
      <c r="X4" s="1"/>
      <c r="Y4" s="1"/>
    </row>
    <row r="5" spans="1:25" x14ac:dyDescent="0.2">
      <c r="A5" s="1"/>
      <c r="B5" s="1"/>
      <c r="C5" s="1"/>
      <c r="D5" s="1"/>
      <c r="E5" s="1"/>
      <c r="F5" s="1"/>
      <c r="G5" s="1"/>
      <c r="H5" s="1"/>
      <c r="I5" s="1"/>
      <c r="J5" s="1"/>
      <c r="K5" s="1"/>
      <c r="L5" s="1"/>
      <c r="M5" s="1"/>
      <c r="N5" s="1"/>
      <c r="O5" s="1"/>
      <c r="P5" s="1"/>
      <c r="Q5" s="1"/>
      <c r="R5" s="1"/>
      <c r="S5" s="1"/>
      <c r="T5" s="1"/>
      <c r="U5" s="1"/>
      <c r="V5" s="1"/>
      <c r="W5" s="1"/>
      <c r="X5" s="1"/>
      <c r="Y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x14ac:dyDescent="0.2">
      <c r="A7" s="1"/>
      <c r="B7" s="1"/>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x14ac:dyDescent="0.2">
      <c r="A9" s="1"/>
      <c r="B9" s="1"/>
      <c r="C9" s="1"/>
      <c r="D9" s="1"/>
      <c r="E9" s="1"/>
      <c r="F9" s="1"/>
      <c r="G9" s="1"/>
      <c r="H9" s="1"/>
      <c r="I9" s="1"/>
      <c r="J9" s="1"/>
      <c r="K9" s="1"/>
      <c r="L9" s="1"/>
      <c r="M9" s="1"/>
      <c r="N9" s="1"/>
      <c r="O9" s="1"/>
      <c r="P9" s="1"/>
      <c r="Q9" s="1"/>
      <c r="R9" s="1"/>
      <c r="S9" s="1"/>
      <c r="T9" s="1"/>
      <c r="U9" s="1"/>
      <c r="V9" s="1"/>
      <c r="W9" s="1"/>
      <c r="X9" s="1"/>
      <c r="Y9" s="1"/>
    </row>
    <row r="10" spans="1:25" x14ac:dyDescent="0.2">
      <c r="A10" s="1"/>
      <c r="B10" s="1"/>
      <c r="C10" s="1"/>
      <c r="D10" s="1"/>
      <c r="E10" s="1"/>
      <c r="F10" s="1"/>
      <c r="G10" s="1"/>
      <c r="H10" s="1"/>
      <c r="I10" s="1"/>
      <c r="J10" s="1"/>
      <c r="K10" s="1"/>
      <c r="L10" s="1"/>
      <c r="M10" s="1"/>
      <c r="N10" s="1"/>
      <c r="O10" s="1"/>
      <c r="P10" s="1"/>
      <c r="Q10" s="1"/>
      <c r="R10" s="1"/>
      <c r="S10" s="1"/>
      <c r="T10" s="1"/>
      <c r="U10" s="1"/>
      <c r="V10" s="1"/>
      <c r="W10" s="1"/>
      <c r="X10" s="1"/>
      <c r="Y10" s="1"/>
    </row>
    <row r="11" spans="1:25"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5"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5"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25" x14ac:dyDescent="0.2">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5"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5"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2">
      <c r="A63" s="1"/>
      <c r="B63" s="1"/>
      <c r="C63" s="1"/>
      <c r="D63" s="1"/>
      <c r="E63" s="1"/>
      <c r="F63" s="1"/>
      <c r="G63" s="1"/>
      <c r="H63" s="1"/>
      <c r="I63" s="1"/>
      <c r="J63" s="1"/>
      <c r="K63" s="1"/>
      <c r="L63" s="1"/>
      <c r="M63" s="1"/>
      <c r="N63" s="1"/>
      <c r="O63" s="1"/>
      <c r="P63" s="1"/>
      <c r="Q63" s="1"/>
      <c r="R63" s="1"/>
      <c r="S63" s="1"/>
      <c r="T63" s="1"/>
      <c r="U63" s="1"/>
      <c r="V63" s="1"/>
      <c r="W63" s="1"/>
      <c r="X63" s="1"/>
      <c r="Y63"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DV184"/>
  <sheetViews>
    <sheetView topLeftCell="A2" zoomScale="80" zoomScaleNormal="80" zoomScalePageLayoutView="80" workbookViewId="0">
      <pane xSplit="1" topLeftCell="B1" activePane="topRight" state="frozen"/>
      <selection activeCell="B18" sqref="B18"/>
      <selection pane="topRight" activeCell="A8" sqref="A8:DR184"/>
    </sheetView>
  </sheetViews>
  <sheetFormatPr baseColWidth="10" defaultColWidth="30.6640625" defaultRowHeight="13" x14ac:dyDescent="0.15"/>
  <cols>
    <col min="1" max="1" width="53.6640625" style="23" bestFit="1" customWidth="1"/>
    <col min="2" max="2" width="18.1640625" style="23" bestFit="1" customWidth="1"/>
    <col min="3" max="3" width="10.1640625" style="23" bestFit="1" customWidth="1"/>
    <col min="4" max="4" width="18.6640625" style="23" bestFit="1" customWidth="1"/>
    <col min="5" max="5" width="12.5" style="23" customWidth="1"/>
    <col min="6" max="6" width="15.1640625" style="23" customWidth="1"/>
    <col min="7" max="7" width="12.1640625" style="23" bestFit="1" customWidth="1"/>
    <col min="8" max="8" width="11.5" style="23" bestFit="1" customWidth="1"/>
    <col min="9" max="9" width="22.5" style="23" customWidth="1"/>
    <col min="10" max="10" width="17.83203125" style="23" bestFit="1" customWidth="1"/>
    <col min="11" max="11" width="9.33203125" style="23" bestFit="1" customWidth="1"/>
    <col min="12" max="12" width="16.1640625" style="23" bestFit="1" customWidth="1"/>
    <col min="13" max="13" width="18.33203125" style="23" bestFit="1" customWidth="1"/>
    <col min="14" max="14" width="19.1640625" style="23" customWidth="1"/>
    <col min="15" max="15" width="18.5" style="23" bestFit="1" customWidth="1"/>
    <col min="16" max="16" width="15.5" style="23" customWidth="1"/>
    <col min="17" max="17" width="12.83203125" style="23" customWidth="1"/>
    <col min="18" max="18" width="13.33203125" style="23" customWidth="1"/>
    <col min="19" max="19" width="10.5" style="23" customWidth="1"/>
    <col min="20" max="20" width="13.33203125" style="23" customWidth="1"/>
    <col min="21" max="21" width="12" style="23" customWidth="1"/>
    <col min="22" max="22" width="10.6640625" style="23" bestFit="1" customWidth="1"/>
    <col min="23" max="23" width="11.83203125" style="23" customWidth="1"/>
    <col min="24" max="24" width="11.1640625" style="23" bestFit="1" customWidth="1"/>
    <col min="25" max="25" width="10" style="23" bestFit="1" customWidth="1"/>
    <col min="26" max="26" width="14.6640625" style="23" customWidth="1"/>
    <col min="27" max="27" width="16.83203125" style="23" customWidth="1"/>
    <col min="28" max="28" width="17.83203125" style="23" customWidth="1"/>
    <col min="29" max="29" width="15.5" style="23" customWidth="1"/>
    <col min="30" max="30" width="18.6640625" style="23" customWidth="1"/>
    <col min="31" max="31" width="13.6640625" style="23" customWidth="1"/>
    <col min="32" max="35" width="11.5" style="23" customWidth="1"/>
    <col min="36" max="36" width="8.5" style="23" bestFit="1" customWidth="1"/>
    <col min="37" max="39" width="7.6640625" style="23" customWidth="1"/>
    <col min="40" max="40" width="10" style="23" customWidth="1"/>
    <col min="41" max="44" width="7.6640625" style="23" customWidth="1"/>
    <col min="45" max="46" width="11.6640625" style="23" customWidth="1"/>
    <col min="47" max="47" width="11" style="23" bestFit="1" customWidth="1"/>
    <col min="48" max="48" width="13.83203125" style="23" bestFit="1" customWidth="1"/>
    <col min="49" max="49" width="11" style="23" bestFit="1" customWidth="1"/>
    <col min="50" max="50" width="18.6640625" style="23" bestFit="1" customWidth="1"/>
    <col min="51" max="51" width="14.83203125" style="23" bestFit="1" customWidth="1"/>
    <col min="52" max="52" width="13.33203125" style="23" bestFit="1" customWidth="1"/>
    <col min="53" max="53" width="16.83203125" style="23" customWidth="1"/>
    <col min="54" max="54" width="20.1640625" style="23" bestFit="1" customWidth="1"/>
    <col min="55" max="55" width="23" style="23" bestFit="1" customWidth="1"/>
    <col min="56" max="56" width="32" style="23" customWidth="1"/>
    <col min="57" max="84" width="22.83203125" style="23" customWidth="1"/>
    <col min="85" max="85" width="22.83203125" style="35" customWidth="1"/>
    <col min="86" max="99" width="22.83203125" style="23" customWidth="1"/>
    <col min="100" max="126" width="15.5" style="23" customWidth="1"/>
    <col min="127" max="16384" width="30.6640625" style="23"/>
  </cols>
  <sheetData>
    <row r="1" spans="1:126" s="24" customFormat="1" ht="52" x14ac:dyDescent="0.15">
      <c r="A1" s="46" t="str">
        <f t="shared" ref="A1:AE1" si="0">A7</f>
        <v>Site Name</v>
      </c>
      <c r="B1" s="46" t="str">
        <f t="shared" si="0"/>
        <v>enum_name</v>
      </c>
      <c r="C1" s="46" t="str">
        <f t="shared" si="0"/>
        <v>enum_nub</v>
      </c>
      <c r="D1" s="47" t="str">
        <f t="shared" si="0"/>
        <v>Latitude:</v>
      </c>
      <c r="E1" s="47" t="str">
        <f t="shared" si="0"/>
        <v>Longitude:</v>
      </c>
      <c r="F1" s="46" t="str">
        <f t="shared" si="0"/>
        <v>Governorate:</v>
      </c>
      <c r="G1" s="46" t="str">
        <f t="shared" si="0"/>
        <v>Type of Site:</v>
      </c>
      <c r="H1" s="46" t="str">
        <f t="shared" si="0"/>
        <v>Area:</v>
      </c>
      <c r="I1" s="46" t="str">
        <f t="shared" si="0"/>
        <v>Sub site ID:</v>
      </c>
      <c r="J1" s="46" t="str">
        <f t="shared" si="0"/>
        <v>Site ID:</v>
      </c>
      <c r="K1" s="46" t="str">
        <f t="shared" si="0"/>
        <v>site_new</v>
      </c>
      <c r="L1" s="46" t="str">
        <f t="shared" si="0"/>
        <v>Date of Update:</v>
      </c>
      <c r="M1" s="46" t="str">
        <f t="shared" si="0"/>
        <v>Camp Mgmt Agency:</v>
      </c>
      <c r="N1" s="46" t="str">
        <f t="shared" si="0"/>
        <v>Camp Mgmt Focal Point:</v>
      </c>
      <c r="O1" s="46" t="str">
        <f t="shared" si="0"/>
        <v>Focal Point Number:</v>
      </c>
      <c r="P1" s="46" t="str">
        <f t="shared" si="0"/>
        <v>confirm_publish_name</v>
      </c>
      <c r="Q1" s="46" t="str">
        <f t="shared" si="0"/>
        <v>Camp Mgmt Office Available:</v>
      </c>
      <c r="R1" s="46" t="str">
        <f t="shared" si="0"/>
        <v>Camp Mgmt No. of Male Staff:</v>
      </c>
      <c r="S1" s="46" t="str">
        <f t="shared" si="0"/>
        <v>Camp Mgmt No. of Female Staff:</v>
      </c>
      <c r="T1" s="46" t="str">
        <f t="shared" si="0"/>
        <v>Camp Committees Established:</v>
      </c>
      <c r="U1" s="46" t="str">
        <f t="shared" si="0"/>
        <v>Population Tracking with:</v>
      </c>
      <c r="V1" s="46" t="str">
        <f t="shared" si="0"/>
        <v>Occupied plots:</v>
      </c>
      <c r="W1" s="46" t="str">
        <f t="shared" si="0"/>
        <v>Not Occupied Plots:</v>
      </c>
      <c r="X1" s="46" t="str">
        <f t="shared" si="0"/>
        <v>Total Plots:</v>
      </c>
      <c r="Y1" s="46" t="str">
        <f t="shared" si="0"/>
        <v xml:space="preserve"> total plots confirm</v>
      </c>
      <c r="Z1" s="46" t="str">
        <f t="shared" si="0"/>
        <v>Extension plots planned:</v>
      </c>
      <c r="AA1" s="46" t="str">
        <f t="shared" si="0"/>
        <v>Tent cemented base:</v>
      </c>
      <c r="AB1" s="46" t="str">
        <f t="shared" si="0"/>
        <v>Tent on ground:</v>
      </c>
      <c r="AC1" s="46" t="str">
        <f t="shared" si="0"/>
        <v>Caravan:</v>
      </c>
      <c r="AD1" s="46" t="str">
        <f t="shared" si="0"/>
        <v>Improvised shelter:</v>
      </c>
      <c r="AE1" s="46" t="str">
        <f t="shared" si="0"/>
        <v>Single family unit:</v>
      </c>
      <c r="AF1" s="46" t="str">
        <f t="shared" ref="AF1:AW1" si="1">AF7</f>
        <v>Communal shelter:</v>
      </c>
      <c r="AG1" s="46" t="str">
        <f t="shared" si="1"/>
        <v>Rubhall:</v>
      </c>
      <c r="AH1" s="46" t="str">
        <f t="shared" si="1"/>
        <v>Openair:</v>
      </c>
      <c r="AI1" s="46" t="str">
        <f t="shared" si="1"/>
        <v>% overcrowded family shelters</v>
      </c>
      <c r="AJ1" s="46" t="str">
        <f t="shared" si="1"/>
        <v>Total HH:</v>
      </c>
      <c r="AK1" s="46" t="str">
        <f t="shared" si="1"/>
        <v>Males: 0-4:</v>
      </c>
      <c r="AL1" s="46" t="str">
        <f t="shared" si="1"/>
        <v>Females: 0-4:</v>
      </c>
      <c r="AM1" s="46" t="str">
        <f t="shared" si="1"/>
        <v>Males: 5-17:</v>
      </c>
      <c r="AN1" s="46" t="str">
        <f t="shared" si="1"/>
        <v>Females 5-17:</v>
      </c>
      <c r="AO1" s="46" t="str">
        <f t="shared" si="1"/>
        <v>Males 18-59:</v>
      </c>
      <c r="AP1" s="46" t="str">
        <f t="shared" si="1"/>
        <v>Females 18-59:</v>
      </c>
      <c r="AQ1" s="46" t="str">
        <f t="shared" si="1"/>
        <v>Males 60+:</v>
      </c>
      <c r="AR1" s="46" t="str">
        <f t="shared" si="1"/>
        <v>Females 60+:</v>
      </c>
      <c r="AS1" s="46" t="str">
        <f t="shared" si="1"/>
        <v>Total Individuals:</v>
      </c>
      <c r="AT1" s="46" t="str">
        <f t="shared" si="1"/>
        <v>ind_ages/total_population_confirm</v>
      </c>
      <c r="AU1" s="46" t="str">
        <f t="shared" si="1"/>
        <v>Female Headed HH:</v>
      </c>
      <c r="AV1" s="46" t="str">
        <f t="shared" si="1"/>
        <v>Child Headed HH:</v>
      </c>
      <c r="AW1" s="46" t="str">
        <f t="shared" si="1"/>
        <v>Unaccompanied or Separated Children:</v>
      </c>
      <c r="AX1" s="46" t="str">
        <f t="shared" ref="AX1:AZ1" si="2">AX7</f>
        <v>Physical disability:</v>
      </c>
      <c r="AY1" s="46" t="str">
        <f t="shared" si="2"/>
        <v>Mental disability:</v>
      </c>
      <c r="AZ1" s="46" t="str">
        <f t="shared" si="2"/>
        <v>Pregnant/ lactating mothers:</v>
      </c>
      <c r="BA1" s="46" t="str">
        <f t="shared" ref="BA1:BC1" si="3">BA7</f>
        <v>Chronic Disease:</v>
      </c>
      <c r="BB1" s="46" t="str">
        <f t="shared" si="3"/>
        <v>Elderly at risk:</v>
      </c>
      <c r="BC1" s="46" t="str">
        <f t="shared" si="3"/>
        <v>Widows:</v>
      </c>
      <c r="BD1" s="46" t="str">
        <f t="shared" ref="BD1:BQ1" si="4">BD7</f>
        <v>Priority needs:</v>
      </c>
      <c r="BE1" s="46" t="str">
        <f t="shared" si="4"/>
        <v>Blankets:</v>
      </c>
      <c r="BF1" s="46" t="str">
        <f t="shared" si="4"/>
        <v>Mattress:</v>
      </c>
      <c r="BG1" s="46" t="str">
        <f t="shared" si="4"/>
        <v>Water containers:</v>
      </c>
      <c r="BH1" s="46" t="str">
        <f t="shared" si="4"/>
        <v>Ovens/Stoves:</v>
      </c>
      <c r="BI1" s="46" t="str">
        <f t="shared" si="4"/>
        <v>Fuel for cooking:</v>
      </c>
      <c r="BJ1" s="46" t="str">
        <f t="shared" si="4"/>
        <v>Kitchen items:</v>
      </c>
      <c r="BK1" s="46" t="str">
        <f t="shared" si="4"/>
        <v>Hygiene Items:</v>
      </c>
      <c r="BL1" s="46" t="str">
        <f t="shared" si="4"/>
        <v>Feminine hygiene items:</v>
      </c>
      <c r="BM1" s="46" t="str">
        <f t="shared" si="4"/>
        <v>other_nfi_items:</v>
      </c>
      <c r="BN1" s="46" t="str">
        <f t="shared" si="4"/>
        <v>specify other basic needs:</v>
      </c>
      <c r="BO1" s="46" t="str">
        <f t="shared" si="4"/>
        <v># litres per person/per day:</v>
      </c>
      <c r="BP1" s="46" t="str">
        <f t="shared" si="4"/>
        <v>Main source drinking:</v>
      </c>
      <c r="BQ1" s="46" t="str">
        <f t="shared" si="4"/>
        <v># Water points:</v>
      </c>
      <c r="BR1" s="46" t="str">
        <f t="shared" ref="BR1:DV1" si="5">BR7</f>
        <v># Total Latrines:</v>
      </c>
      <c r="BS1" s="46" t="str">
        <f t="shared" si="5"/>
        <v># Segregated Male:</v>
      </c>
      <c r="BT1" s="46" t="str">
        <f t="shared" ref="BT1" si="6">BT7</f>
        <v># Segregated Female:</v>
      </c>
      <c r="BU1" s="46" t="str">
        <f t="shared" ref="BU1:CD1" si="7">BU7</f>
        <v># Total Showers:</v>
      </c>
      <c r="BV1" s="46" t="str">
        <f t="shared" si="7"/>
        <v># Segregated Male:</v>
      </c>
      <c r="BW1" s="46" t="str">
        <f t="shared" si="7"/>
        <v># Segregated Female:</v>
      </c>
      <c r="BX1" s="46" t="str">
        <f t="shared" si="7"/>
        <v># Communal wastebins:</v>
      </c>
      <c r="BY1" s="46" t="str">
        <f t="shared" si="7"/>
        <v>Primary Health Service (PHS):</v>
      </c>
      <c r="BZ1" s="46" t="str">
        <f t="shared" si="7"/>
        <v>Female Health Workers in PHS:</v>
      </c>
      <c r="CA1" s="46" t="str">
        <f t="shared" si="7"/>
        <v>Secondary Health Services:</v>
      </c>
      <c r="CB1" s="46" t="str">
        <f t="shared" si="7"/>
        <v>Health Care Provider for Pregnant/Lactacting Women:</v>
      </c>
      <c r="CC1" s="46" t="str">
        <f t="shared" si="7"/>
        <v>Ambulance 24/7:</v>
      </c>
      <c r="CD1" s="46" t="str">
        <f t="shared" si="7"/>
        <v>Illnesses in site:</v>
      </c>
      <c r="CE1" s="46" t="str">
        <f t="shared" ref="CE1" si="8">CE7</f>
        <v>Sufficient &amp; Reliable Access to Food:</v>
      </c>
      <c r="CF1" s="46" t="str">
        <f t="shared" si="5"/>
        <v>Food Assistance Frequency:</v>
      </c>
      <c r="CG1" s="46" t="str">
        <f t="shared" si="5"/>
        <v>Food Assistance Types:</v>
      </c>
      <c r="CH1" s="46" t="str">
        <f t="shared" si="5"/>
        <v>Security provider:</v>
      </c>
      <c r="CI1" s="46" t="str">
        <f t="shared" ref="CI1" si="9">CI7</f>
        <v>Permanent departure allowed:</v>
      </c>
      <c r="CJ1" s="46" t="str">
        <f t="shared" ref="CJ1:CT1" si="10">CJ7</f>
        <v>Temporary for medical emergency allowed:</v>
      </c>
      <c r="CK1" s="46" t="str">
        <f t="shared" si="10"/>
        <v>Temporary for other reasons:</v>
      </c>
      <c r="CL1" s="46" t="str">
        <f t="shared" si="10"/>
        <v>Phones allowed:</v>
      </c>
      <c r="CM1" s="46" t="str">
        <f t="shared" si="10"/>
        <v xml:space="preserve"> % camp residents missing identity documents:</v>
      </c>
      <c r="CN1" s="46" t="str">
        <f t="shared" si="10"/>
        <v>UXOs inside or near camp:</v>
      </c>
      <c r="CO1" s="46" t="str">
        <f t="shared" si="10"/>
        <v>Protection Services Available:</v>
      </c>
      <c r="CP1" s="46" t="str">
        <f t="shared" si="10"/>
        <v>Tension with Host Community:</v>
      </c>
      <c r="CQ1" s="46" t="str">
        <f t="shared" ref="CQ1" si="11">CQ7</f>
        <v>Access to Market Stalls within Camp:</v>
      </c>
      <c r="CR1" s="46" t="str">
        <f t="shared" si="10"/>
        <v>Primary school in camp or nearby &amp; accessible:</v>
      </c>
      <c r="CS1" s="46" t="str">
        <f t="shared" ref="CS1" si="12">CS7</f>
        <v>Secondary school in camp or nearby &amp; accessible:</v>
      </c>
      <c r="CT1" s="46" t="str">
        <f t="shared" si="10"/>
        <v>Boys attending primary school:</v>
      </c>
      <c r="CU1" s="46" t="str">
        <f t="shared" si="5"/>
        <v>Boys attending secondary school:</v>
      </c>
      <c r="CV1" s="46" t="str">
        <f t="shared" si="5"/>
        <v>Girls attending primary school:</v>
      </c>
      <c r="CW1" s="46" t="str">
        <f t="shared" si="5"/>
        <v>Girls attending secondary school:</v>
      </c>
      <c r="CX1" s="46" t="str">
        <f t="shared" si="5"/>
        <v>Reasons not attendng school:</v>
      </c>
      <c r="CY1" s="46" t="str">
        <f t="shared" si="5"/>
        <v>Non-formal education in camp or nearby &amp; accessible:</v>
      </c>
      <c r="CZ1" s="46" t="str">
        <f t="shared" si="5"/>
        <v>% Non-formal participation:</v>
      </c>
      <c r="DA1" s="46" t="str">
        <f t="shared" si="5"/>
        <v>% Recreational activities participation:</v>
      </c>
      <c r="DB1" s="46" t="str">
        <f t="shared" si="5"/>
        <v>3W Protection</v>
      </c>
      <c r="DC1" s="46" t="str">
        <f t="shared" si="5"/>
        <v>3W GBV</v>
      </c>
      <c r="DD1" s="46" t="str">
        <f t="shared" si="5"/>
        <v>3W Child Protection</v>
      </c>
      <c r="DE1" s="46" t="str">
        <f t="shared" si="5"/>
        <v>3W Education</v>
      </c>
      <c r="DF1" s="46" t="str">
        <f t="shared" si="5"/>
        <v>3W Shelter</v>
      </c>
      <c r="DG1" s="46" t="str">
        <f t="shared" si="5"/>
        <v>3W Water</v>
      </c>
      <c r="DH1" s="46" t="str">
        <f t="shared" si="5"/>
        <v>3W Sanitation</v>
      </c>
      <c r="DI1" s="46" t="str">
        <f t="shared" si="5"/>
        <v>3W Waste Management</v>
      </c>
      <c r="DJ1" s="46" t="str">
        <f t="shared" si="5"/>
        <v>3W NFIs</v>
      </c>
      <c r="DK1" s="46" t="str">
        <f t="shared" si="5"/>
        <v>3W Primary Health Care</v>
      </c>
      <c r="DL1" s="46" t="str">
        <f t="shared" si="5"/>
        <v>3W Secondary Health Partners</v>
      </c>
      <c r="DM1" s="46" t="str">
        <f t="shared" si="5"/>
        <v>3W Mental health and psycosocial partners</v>
      </c>
      <c r="DN1" s="46" t="str">
        <f t="shared" si="5"/>
        <v>3W Nutrition</v>
      </c>
      <c r="DO1" s="46" t="str">
        <f t="shared" si="5"/>
        <v>3W Food</v>
      </c>
      <c r="DP1" s="46" t="str">
        <f t="shared" si="5"/>
        <v>3W Social Cohesion</v>
      </c>
      <c r="DQ1" s="46" t="str">
        <f t="shared" si="5"/>
        <v>3W Livelihood</v>
      </c>
      <c r="DR1" s="46" t="str">
        <f t="shared" si="5"/>
        <v>3W Communication</v>
      </c>
      <c r="DS1" s="46">
        <f t="shared" si="5"/>
        <v>0</v>
      </c>
      <c r="DT1" s="46">
        <f t="shared" si="5"/>
        <v>0</v>
      </c>
      <c r="DU1" s="46">
        <f t="shared" si="5"/>
        <v>0</v>
      </c>
      <c r="DV1" s="46">
        <f t="shared" si="5"/>
        <v>0</v>
      </c>
    </row>
    <row r="2" spans="1:126" ht="26.5" customHeight="1" x14ac:dyDescent="0.15">
      <c r="A2" s="45" t="str">
        <f>VLOOKUP(Site_Profile!$Y$5,Data!$A$8:$EV$486,A3,)</f>
        <v>Baharka</v>
      </c>
      <c r="B2" s="45" t="str">
        <f>VLOOKUP(Site_Profile!$Y$5,Data!$A$8:$EV$486,B3,)</f>
        <v>Bzhar Lateef</v>
      </c>
      <c r="C2" s="45" t="str">
        <f>VLOOKUP(Site_Profile!$Y$5,Data!$A$8:$EV$486,C3,)</f>
        <v>BCF-07511720428</v>
      </c>
      <c r="D2" s="45">
        <f>VLOOKUP(Site_Profile!$Y$5,Data!$A$8:$EV$486,D3,)</f>
        <v>36.294348999999997</v>
      </c>
      <c r="E2" s="45">
        <f>VLOOKUP(Site_Profile!$Y$5,Data!$A$8:$EV$486,E3,)</f>
        <v>43.991999999999997</v>
      </c>
      <c r="F2" s="45" t="str">
        <f>VLOOKUP(Site_Profile!$Y$5,Data!$A$8:$EV$486,F3,)</f>
        <v>Erbil</v>
      </c>
      <c r="G2" s="45" t="str">
        <f>VLOOKUP(Site_Profile!$Y$5,Data!$A$8:$EV$486,G3,)</f>
        <v>camp</v>
      </c>
      <c r="H2" s="45">
        <f>VLOOKUP(Site_Profile!$Y$5,Data!$A$8:$EV$486,H3,)</f>
        <v>0</v>
      </c>
      <c r="I2" s="45" t="str">
        <f>VLOOKUP(Site_Profile!$Y$5,Data!$A$8:$EV$486,I3,)</f>
        <v>IQ1102-0001</v>
      </c>
      <c r="J2" s="45" t="str">
        <f>VLOOKUP(Site_Profile!$Y$5,Data!$A$8:$EV$486,J3,)</f>
        <v>IQ1102-0001</v>
      </c>
      <c r="K2" s="45">
        <f>VLOOKUP(Site_Profile!$Y$5,Data!$A$8:$EV$486,K3,)</f>
        <v>0</v>
      </c>
      <c r="L2" s="45" t="str">
        <f>VLOOKUP(Site_Profile!$Y$5,Data!$A$8:$EV$486,L3,)</f>
        <v>February</v>
      </c>
      <c r="M2" s="45" t="str">
        <f>VLOOKUP(Site_Profile!$Y$5,Data!$A$8:$EV$486,M3,)</f>
        <v>BCF ERC UNHCR</v>
      </c>
      <c r="N2" s="45" t="str">
        <f>VLOOKUP(Site_Profile!$Y$5,Data!$A$8:$EV$486,N3,)</f>
        <v>Bzhar Lateef</v>
      </c>
      <c r="O2" s="45" t="str">
        <f>VLOOKUP(Site_Profile!$Y$5,Data!$A$8:$EV$486,O3,)</f>
        <v>07511720428</v>
      </c>
      <c r="P2" s="45" t="str">
        <f>VLOOKUP(Site_Profile!$Y$5,Data!$A$8:$EV$486,P3,)</f>
        <v>Yes</v>
      </c>
      <c r="Q2" s="45" t="str">
        <f>VLOOKUP(Site_Profile!$Y$5,Data!$A$8:$EV$486,Q3,)</f>
        <v>Yes</v>
      </c>
      <c r="R2" s="45">
        <f>VLOOKUP(Site_Profile!$Y$5,Data!$A$8:$EV$486,R3,)</f>
        <v>8</v>
      </c>
      <c r="S2" s="45">
        <f>VLOOKUP(Site_Profile!$Y$5,Data!$A$8:$EV$486,S3,)</f>
        <v>5</v>
      </c>
      <c r="T2" s="45" t="str">
        <f>VLOOKUP(Site_Profile!$Y$5,Data!$A$8:$EV$486,T3,)</f>
        <v>Camp Management Committee, Women committee</v>
      </c>
      <c r="U2" s="45" t="str">
        <f>VLOOKUP(Site_Profile!$Y$5,Data!$A$8:$EV$486,U3,)</f>
        <v>excel</v>
      </c>
      <c r="V2" s="45">
        <f>VLOOKUP(Site_Profile!$Y$5,Data!$A$8:$EV$486,V3,)</f>
        <v>996</v>
      </c>
      <c r="W2" s="45">
        <f>VLOOKUP(Site_Profile!$Y$5,Data!$A$8:$EV$486,W3,)</f>
        <v>0</v>
      </c>
      <c r="X2" s="45">
        <f>VLOOKUP(Site_Profile!$Y$5,Data!$A$8:$EV$486,X3,)</f>
        <v>996</v>
      </c>
      <c r="Y2" s="45" t="str">
        <f>VLOOKUP(Site_Profile!$Y$5,Data!$A$8:$EV$486,Y3,)</f>
        <v>Yes</v>
      </c>
      <c r="Z2" s="45" t="str">
        <f>VLOOKUP(Site_Profile!$Y$5,Data!$A$8:$EV$486,Z3,)</f>
        <v>No</v>
      </c>
      <c r="AA2" s="45">
        <f>VLOOKUP(Site_Profile!$Y$5,Data!$A$8:$EV$486,AA3,)</f>
        <v>690</v>
      </c>
      <c r="AB2" s="45">
        <f>VLOOKUP(Site_Profile!$Y$5,Data!$A$8:$EV$486,AB3,)</f>
        <v>0</v>
      </c>
      <c r="AC2" s="45">
        <f>VLOOKUP(Site_Profile!$Y$5,Data!$A$8:$EV$486,AC3,)</f>
        <v>306</v>
      </c>
      <c r="AD2" s="45">
        <f>VLOOKUP(Site_Profile!$Y$5,Data!$A$8:$EV$486,AD3,)</f>
        <v>0</v>
      </c>
      <c r="AE2" s="45">
        <f>VLOOKUP(Site_Profile!$Y$5,Data!$A$8:$EV$486,AE3,)</f>
        <v>0</v>
      </c>
      <c r="AF2" s="45">
        <f>VLOOKUP(Site_Profile!$Y$5,Data!$A$8:$EV$486,AF3,)</f>
        <v>0</v>
      </c>
      <c r="AG2" s="45">
        <f>VLOOKUP(Site_Profile!$Y$5,Data!$A$8:$EV$486,AG3,)</f>
        <v>0</v>
      </c>
      <c r="AH2" s="45">
        <f>VLOOKUP(Site_Profile!$Y$5,Data!$A$8:$EV$486,AH3,)</f>
        <v>0</v>
      </c>
      <c r="AI2" s="45" t="str">
        <f>VLOOKUP(Site_Profile!$Y$5,Data!$A$8:$EV$486,AI3,)</f>
        <v>less 25%</v>
      </c>
      <c r="AJ2" s="45">
        <f>VLOOKUP(Site_Profile!$Y$5,Data!$A$8:$EV$486,AJ3,)</f>
        <v>859</v>
      </c>
      <c r="AK2" s="45">
        <f>VLOOKUP(Site_Profile!$Y$5,Data!$A$8:$EV$486,AK3,)</f>
        <v>203</v>
      </c>
      <c r="AL2" s="45">
        <f>VLOOKUP(Site_Profile!$Y$5,Data!$A$8:$EV$486,AL3,)</f>
        <v>232</v>
      </c>
      <c r="AM2" s="45">
        <f>VLOOKUP(Site_Profile!$Y$5,Data!$A$8:$EV$486,AM3,)</f>
        <v>940</v>
      </c>
      <c r="AN2" s="45">
        <f>VLOOKUP(Site_Profile!$Y$5,Data!$A$8:$EV$486,AN3,)</f>
        <v>900</v>
      </c>
      <c r="AO2" s="45">
        <f>VLOOKUP(Site_Profile!$Y$5,Data!$A$8:$EV$486,AO3,)</f>
        <v>940</v>
      </c>
      <c r="AP2" s="45">
        <f>VLOOKUP(Site_Profile!$Y$5,Data!$A$8:$EV$486,AP3,)</f>
        <v>905</v>
      </c>
      <c r="AQ2" s="45">
        <f>VLOOKUP(Site_Profile!$Y$5,Data!$A$8:$EV$486,AQ3,)</f>
        <v>51</v>
      </c>
      <c r="AR2" s="45">
        <f>VLOOKUP(Site_Profile!$Y$5,Data!$A$8:$EV$486,AR3,)</f>
        <v>73</v>
      </c>
      <c r="AS2" s="45">
        <f>VLOOKUP(Site_Profile!$Y$5,Data!$A$8:$EV$486,AS3,)</f>
        <v>4244</v>
      </c>
      <c r="AT2" s="45" t="str">
        <f>VLOOKUP(Site_Profile!$Y$5,Data!$A$8:$EV$486,AT3,)</f>
        <v>Yes</v>
      </c>
      <c r="AU2" s="45">
        <f>VLOOKUP(Site_Profile!$Y$5,Data!$A$8:$EV$486,AU3,)</f>
        <v>162</v>
      </c>
      <c r="AV2" s="45">
        <f>VLOOKUP(Site_Profile!$Y$5,Data!$A$8:$EV$486,AV3,)</f>
        <v>0</v>
      </c>
      <c r="AW2" s="45">
        <f>VLOOKUP(Site_Profile!$Y$5,Data!$A$8:$EV$486,AW3,)</f>
        <v>166</v>
      </c>
      <c r="AX2" s="45">
        <f>VLOOKUP(Site_Profile!$Y$5,Data!$A$8:$EV$486,AX3,)</f>
        <v>64</v>
      </c>
      <c r="AY2" s="45">
        <f>VLOOKUP(Site_Profile!$Y$5,Data!$A$8:$EV$486,AY3,)</f>
        <v>15</v>
      </c>
      <c r="AZ2" s="45">
        <f>VLOOKUP(Site_Profile!$Y$5,Data!$A$8:$EV$486,AZ3,)</f>
        <v>53</v>
      </c>
      <c r="BA2" s="45">
        <f>VLOOKUP(Site_Profile!$Y$5,Data!$A$8:$EV$486,BA3,)</f>
        <v>41</v>
      </c>
      <c r="BB2" s="45">
        <f>VLOOKUP(Site_Profile!$Y$5,Data!$A$8:$EV$486,BB3,)</f>
        <v>124</v>
      </c>
      <c r="BC2" s="45">
        <f>VLOOKUP(Site_Profile!$Y$5,Data!$A$8:$EV$486,BC3,)</f>
        <v>162</v>
      </c>
      <c r="BD2" s="45" t="str">
        <f>VLOOKUP(Site_Profile!$Y$5,Data!$A$8:$EV$486,BD3,)</f>
        <v>medical care, water, sanitation</v>
      </c>
      <c r="BE2" s="45" t="str">
        <f>VLOOKUP(Site_Profile!$Y$5,Data!$A$8:$EV$486,BE3,)</f>
        <v>more 75%</v>
      </c>
      <c r="BF2" s="45" t="str">
        <f>VLOOKUP(Site_Profile!$Y$5,Data!$A$8:$EV$486,BF3,)</f>
        <v>more 75%</v>
      </c>
      <c r="BG2" s="45" t="str">
        <f>VLOOKUP(Site_Profile!$Y$5,Data!$A$8:$EV$486,BG3,)</f>
        <v>more 75%</v>
      </c>
      <c r="BH2" s="45" t="str">
        <f>VLOOKUP(Site_Profile!$Y$5,Data!$A$8:$EV$486,BH3,)</f>
        <v>more 75%</v>
      </c>
      <c r="BI2" s="45" t="str">
        <f>VLOOKUP(Site_Profile!$Y$5,Data!$A$8:$EV$486,BI3,)</f>
        <v>more 75%</v>
      </c>
      <c r="BJ2" s="45" t="str">
        <f>VLOOKUP(Site_Profile!$Y$5,Data!$A$8:$EV$486,BJ3,)</f>
        <v>more 75%</v>
      </c>
      <c r="BK2" s="45" t="str">
        <f>VLOOKUP(Site_Profile!$Y$5,Data!$A$8:$EV$486,BK3,)</f>
        <v>more 75%</v>
      </c>
      <c r="BL2" s="45" t="str">
        <f>VLOOKUP(Site_Profile!$Y$5,Data!$A$8:$EV$486,BL3,)</f>
        <v>more 75%</v>
      </c>
      <c r="BM2" s="45" t="str">
        <f>VLOOKUP(Site_Profile!$Y$5,Data!$A$8:$EV$486,BM3,)</f>
        <v>more 75%</v>
      </c>
      <c r="BN2" s="45" t="str">
        <f>VLOOKUP(Site_Profile!$Y$5,Data!$A$8:$EV$486,BN3,)</f>
        <v>hygiene kits have Not been provided last two months</v>
      </c>
      <c r="BO2" s="45">
        <f>VLOOKUP(Site_Profile!$Y$5,Data!$A$8:$EV$486,BO3,)</f>
        <v>73</v>
      </c>
      <c r="BP2" s="45" t="str">
        <f>VLOOKUP(Site_Profile!$Y$5,Data!$A$8:$EV$486,BP3,)</f>
        <v>borehole</v>
      </c>
      <c r="BQ2" s="45">
        <f>VLOOKUP(Site_Profile!$Y$5,Data!$A$8:$EV$486,BQ3,)</f>
        <v>996</v>
      </c>
      <c r="BR2" s="45">
        <f>VLOOKUP(Site_Profile!$Y$5,Data!$A$8:$EV$486,BR3,)</f>
        <v>996</v>
      </c>
      <c r="BS2" s="45">
        <f>VLOOKUP(Site_Profile!$Y$5,Data!$A$8:$EV$486,BS3,)</f>
        <v>0</v>
      </c>
      <c r="BT2" s="45">
        <f>VLOOKUP(Site_Profile!$Y$5,Data!$A$8:$EV$486,BT3,)</f>
        <v>0</v>
      </c>
      <c r="BU2" s="45">
        <f>VLOOKUP(Site_Profile!$Y$5,Data!$A$8:$EV$486,BU3,)</f>
        <v>996</v>
      </c>
      <c r="BV2" s="45">
        <f>VLOOKUP(Site_Profile!$Y$5,Data!$A$8:$EV$486,BV3,)</f>
        <v>0</v>
      </c>
      <c r="BW2" s="45">
        <f>VLOOKUP(Site_Profile!$Y$5,Data!$A$8:$EV$486,BW3,)</f>
        <v>0</v>
      </c>
      <c r="BX2" s="45">
        <f>VLOOKUP(Site_Profile!$Y$5,Data!$A$8:$EV$486,BX3,)</f>
        <v>40</v>
      </c>
      <c r="BY2" s="45" t="str">
        <f>VLOOKUP(Site_Profile!$Y$5,Data!$A$8:$EV$486,BY3,)</f>
        <v>Yes</v>
      </c>
      <c r="BZ2" s="45" t="str">
        <f>VLOOKUP(Site_Profile!$Y$5,Data!$A$8:$EV$486,BZ3,)</f>
        <v>No</v>
      </c>
      <c r="CA2" s="45" t="str">
        <f>VLOOKUP(Site_Profile!$Y$5,Data!$A$8:$EV$486,CA3,)</f>
        <v>Yes</v>
      </c>
      <c r="CB2" s="45" t="str">
        <f>VLOOKUP(Site_Profile!$Y$5,Data!$A$8:$EV$486,CB3,)</f>
        <v>Yes</v>
      </c>
      <c r="CC2" s="45" t="str">
        <f>VLOOKUP(Site_Profile!$Y$5,Data!$A$8:$EV$486,CC3,)</f>
        <v>Yes</v>
      </c>
      <c r="CD2" s="45" t="str">
        <f>VLOOKUP(Site_Profile!$Y$5,Data!$A$8:$EV$486,CD3,)</f>
        <v>Diarrhoea, Skin diseases (scabies, contagious rashes, etc.)</v>
      </c>
      <c r="CE2" s="45" t="str">
        <f>VLOOKUP(Site_Profile!$Y$5,Data!$A$8:$EV$486,CE3,)</f>
        <v>Yes</v>
      </c>
      <c r="CF2" s="45" t="str">
        <f>VLOOKUP(Site_Profile!$Y$5,Data!$A$8:$EV$486,CF3,)</f>
        <v>Every month</v>
      </c>
      <c r="CG2" s="45" t="str">
        <f>VLOOKUP(Site_Profile!$Y$5,Data!$A$8:$EV$486,CG3,)</f>
        <v>Dry food ration</v>
      </c>
      <c r="CH2" s="45" t="str">
        <f>VLOOKUP(Site_Profile!$Y$5,Data!$A$8:$EV$486,CH3,)</f>
        <v>Local authorities</v>
      </c>
      <c r="CI2" s="45" t="str">
        <f>VLOOKUP(Site_Profile!$Y$5,Data!$A$8:$EV$486,CI3,)</f>
        <v>Yes, without sponsor</v>
      </c>
      <c r="CJ2" s="45" t="str">
        <f>VLOOKUP(Site_Profile!$Y$5,Data!$A$8:$EV$486,CJ3,)</f>
        <v>Yes</v>
      </c>
      <c r="CK2" s="45" t="str">
        <f>VLOOKUP(Site_Profile!$Y$5,Data!$A$8:$EV$486,CK3,)</f>
        <v>Yes</v>
      </c>
      <c r="CL2" s="45" t="str">
        <f>VLOOKUP(Site_Profile!$Y$5,Data!$A$8:$EV$486,CL3,)</f>
        <v>Yes</v>
      </c>
      <c r="CM2" s="45" t="str">
        <f>VLOOKUP(Site_Profile!$Y$5,Data!$A$8:$EV$486,CM3,)</f>
        <v>less 25%</v>
      </c>
      <c r="CN2" s="45" t="str">
        <f>VLOOKUP(Site_Profile!$Y$5,Data!$A$8:$EV$486,CN3,)</f>
        <v>No</v>
      </c>
      <c r="CO2" s="45" t="str">
        <f>VLOOKUP(Site_Profile!$Y$5,Data!$A$8:$EV$486,CO3,)</f>
        <v xml:space="preserve"> Child protection case management GBV case management Legal support Early child medical care Female doctors in nearby medical facilities Registration facilities for IDPs Community center for women Child friendly spaces Recreational activities</v>
      </c>
      <c r="CP2" s="45" t="str">
        <f>VLOOKUP(Site_Profile!$Y$5,Data!$A$8:$EV$486,CP3,)</f>
        <v>No</v>
      </c>
      <c r="CQ2" s="45" t="str">
        <f>VLOOKUP(Site_Profile!$Y$5,Data!$A$8:$EV$486,CQ3,)</f>
        <v>Yes</v>
      </c>
      <c r="CR2" s="45" t="str">
        <f>VLOOKUP(Site_Profile!$Y$5,Data!$A$8:$EV$486,CR3,)</f>
        <v>Yes</v>
      </c>
      <c r="CS2" s="45" t="str">
        <f>VLOOKUP(Site_Profile!$Y$5,Data!$A$8:$EV$486,CS3,)</f>
        <v>Yes</v>
      </c>
      <c r="CT2" s="45" t="str">
        <f>VLOOKUP(Site_Profile!$Y$5,Data!$A$8:$EV$486,CT3,)</f>
        <v>more 75%</v>
      </c>
      <c r="CU2" s="45" t="str">
        <f>VLOOKUP(Site_Profile!$Y$5,Data!$A$8:$EV$486,CU3,)</f>
        <v>more 75%</v>
      </c>
      <c r="CV2" s="45" t="str">
        <f>VLOOKUP(Site_Profile!$Y$5,Data!$A$8:$EV$486,CV3,)</f>
        <v>more 75%</v>
      </c>
      <c r="CW2" s="45" t="str">
        <f>VLOOKUP(Site_Profile!$Y$5,Data!$A$8:$EV$486,CW3,)</f>
        <v>more 75%</v>
      </c>
      <c r="CX2" s="45" t="str">
        <f>VLOOKUP(Site_Profile!$Y$5,Data!$A$8:$EV$486,CX3,)</f>
        <v>The family needs the child to stay at home Child is disinterested</v>
      </c>
      <c r="CY2" s="45" t="str">
        <f>VLOOKUP(Site_Profile!$Y$5,Data!$A$8:$EV$486,CY3,)</f>
        <v>No</v>
      </c>
      <c r="CZ2" s="45" t="str">
        <f>VLOOKUP(Site_Profile!$Y$5,Data!$A$8:$EV$486,CZ3,)</f>
        <v>less 25%</v>
      </c>
      <c r="DA2" s="45" t="str">
        <f>VLOOKUP(Site_Profile!$Y$5,Data!$A$8:$EV$486,DA3,)</f>
        <v>btw 50% 75%</v>
      </c>
      <c r="DB2" s="45" t="str">
        <f>VLOOKUP(Site_Profile!$Y$5,Data!$A$8:$EV$486,DB3,)</f>
        <v>Yes</v>
      </c>
      <c r="DC2" s="45" t="str">
        <f>VLOOKUP(Site_Profile!$Y$5,Data!$A$8:$EV$486,DC3,)</f>
        <v>Yes</v>
      </c>
      <c r="DD2" s="45" t="str">
        <f>VLOOKUP(Site_Profile!$Y$5,Data!$A$8:$EV$486,DD3,)</f>
        <v>Yes</v>
      </c>
      <c r="DE2" s="45" t="str">
        <f>VLOOKUP(Site_Profile!$Y$5,Data!$A$8:$EV$486,DE3,)</f>
        <v>Yes</v>
      </c>
      <c r="DF2" s="45" t="str">
        <f>VLOOKUP(Site_Profile!$Y$5,Data!$A$8:$EV$486,DF3,)</f>
        <v>Yes</v>
      </c>
      <c r="DG2" s="45" t="str">
        <f>VLOOKUP(Site_Profile!$Y$5,Data!$A$8:$EV$486,DG3,)</f>
        <v>Yes</v>
      </c>
      <c r="DH2" s="45" t="str">
        <f>VLOOKUP(Site_Profile!$Y$5,Data!$A$8:$EV$486,DH3,)</f>
        <v>Yes</v>
      </c>
      <c r="DI2" s="45" t="str">
        <f>VLOOKUP(Site_Profile!$Y$5,Data!$A$8:$EV$486,DI3,)</f>
        <v>Yes</v>
      </c>
      <c r="DJ2" s="45" t="str">
        <f>VLOOKUP(Site_Profile!$Y$5,Data!$A$8:$EV$486,DJ3,)</f>
        <v>Yes</v>
      </c>
      <c r="DK2" s="45" t="str">
        <f>VLOOKUP(Site_Profile!$Y$5,Data!$A$8:$EV$486,DK3,)</f>
        <v>Yes</v>
      </c>
      <c r="DL2" s="45" t="str">
        <f>VLOOKUP(Site_Profile!$Y$5,Data!$A$8:$EV$486,DL3,)</f>
        <v>No</v>
      </c>
      <c r="DM2" s="45" t="str">
        <f>VLOOKUP(Site_Profile!$Y$5,Data!$A$8:$EV$486,DM3,)</f>
        <v>Yes</v>
      </c>
      <c r="DN2" s="45" t="str">
        <f>VLOOKUP(Site_Profile!$Y$5,Data!$A$8:$EV$486,DN3,)</f>
        <v>Yes</v>
      </c>
      <c r="DO2" s="45" t="str">
        <f>VLOOKUP(Site_Profile!$Y$5,Data!$A$8:$EV$486,DO3,)</f>
        <v>Yes</v>
      </c>
      <c r="DP2" s="45" t="str">
        <f>VLOOKUP(Site_Profile!$Y$5,Data!$A$8:$EV$486,DP3,)</f>
        <v>Yes</v>
      </c>
      <c r="DQ2" s="45" t="str">
        <f>VLOOKUP(Site_Profile!$Y$5,Data!$A$8:$EV$486,DQ3,)</f>
        <v>Yes</v>
      </c>
      <c r="DR2" s="45" t="str">
        <f>VLOOKUP(Site_Profile!$Y$5,Data!$A$8:$EV$486,DR3,)</f>
        <v>Yes</v>
      </c>
      <c r="DS2" s="45">
        <f>VLOOKUP(Site_Profile!$Y$5,Data!$A$8:$EV$486,DS3,)</f>
        <v>0</v>
      </c>
      <c r="DT2" s="45">
        <f>VLOOKUP(Site_Profile!$Y$5,Data!$A$8:$EV$486,DT3,)</f>
        <v>0</v>
      </c>
      <c r="DU2" s="45">
        <f>VLOOKUP(Site_Profile!$Y$5,Data!$A$8:$EV$486,DU3,)</f>
        <v>0</v>
      </c>
      <c r="DV2" s="45">
        <f>VLOOKUP(Site_Profile!$Y$5,Data!$A$8:$EV$486,DV3,)</f>
        <v>0</v>
      </c>
    </row>
    <row r="3" spans="1:126" x14ac:dyDescent="0.15">
      <c r="A3" s="44">
        <f>COLUMN()</f>
        <v>1</v>
      </c>
      <c r="B3" s="44">
        <f>COLUMN()</f>
        <v>2</v>
      </c>
      <c r="C3" s="44">
        <f>COLUMN()</f>
        <v>3</v>
      </c>
      <c r="D3" s="44">
        <f>COLUMN()</f>
        <v>4</v>
      </c>
      <c r="E3" s="44">
        <f>COLUMN()</f>
        <v>5</v>
      </c>
      <c r="F3" s="44">
        <f>COLUMN()</f>
        <v>6</v>
      </c>
      <c r="G3" s="44">
        <f>COLUMN()</f>
        <v>7</v>
      </c>
      <c r="H3" s="44">
        <f>COLUMN()</f>
        <v>8</v>
      </c>
      <c r="I3" s="44">
        <f>COLUMN()</f>
        <v>9</v>
      </c>
      <c r="J3" s="44">
        <f>COLUMN()</f>
        <v>10</v>
      </c>
      <c r="K3" s="44">
        <f>COLUMN()</f>
        <v>11</v>
      </c>
      <c r="L3" s="44">
        <f>COLUMN()</f>
        <v>12</v>
      </c>
      <c r="M3" s="44">
        <f>COLUMN()</f>
        <v>13</v>
      </c>
      <c r="N3" s="44">
        <f>COLUMN()</f>
        <v>14</v>
      </c>
      <c r="O3" s="44">
        <f>COLUMN()</f>
        <v>15</v>
      </c>
      <c r="P3" s="44">
        <f>COLUMN()</f>
        <v>16</v>
      </c>
      <c r="Q3" s="44">
        <f>COLUMN()</f>
        <v>17</v>
      </c>
      <c r="R3" s="44">
        <f>COLUMN()</f>
        <v>18</v>
      </c>
      <c r="S3" s="44">
        <f>COLUMN()</f>
        <v>19</v>
      </c>
      <c r="T3" s="44">
        <f>COLUMN()</f>
        <v>20</v>
      </c>
      <c r="U3" s="44">
        <f>COLUMN()</f>
        <v>21</v>
      </c>
      <c r="V3" s="44">
        <f>COLUMN()</f>
        <v>22</v>
      </c>
      <c r="W3" s="44">
        <f>COLUMN()</f>
        <v>23</v>
      </c>
      <c r="X3" s="44">
        <f>COLUMN()</f>
        <v>24</v>
      </c>
      <c r="Y3" s="44">
        <f>COLUMN()</f>
        <v>25</v>
      </c>
      <c r="Z3" s="44">
        <f>COLUMN()</f>
        <v>26</v>
      </c>
      <c r="AA3" s="44">
        <f>COLUMN()</f>
        <v>27</v>
      </c>
      <c r="AB3" s="44">
        <f>COLUMN()</f>
        <v>28</v>
      </c>
      <c r="AC3" s="44">
        <f>COLUMN()</f>
        <v>29</v>
      </c>
      <c r="AD3" s="44">
        <f>COLUMN()</f>
        <v>30</v>
      </c>
      <c r="AE3" s="44">
        <f>COLUMN()</f>
        <v>31</v>
      </c>
      <c r="AF3" s="44">
        <f>COLUMN()</f>
        <v>32</v>
      </c>
      <c r="AG3" s="44">
        <f>COLUMN()</f>
        <v>33</v>
      </c>
      <c r="AH3" s="44">
        <f>COLUMN()</f>
        <v>34</v>
      </c>
      <c r="AI3" s="44">
        <f>COLUMN()</f>
        <v>35</v>
      </c>
      <c r="AJ3" s="44">
        <f>COLUMN()</f>
        <v>36</v>
      </c>
      <c r="AK3" s="44">
        <f>COLUMN()</f>
        <v>37</v>
      </c>
      <c r="AL3" s="44">
        <f>COLUMN()</f>
        <v>38</v>
      </c>
      <c r="AM3" s="44">
        <f>COLUMN()</f>
        <v>39</v>
      </c>
      <c r="AN3" s="44">
        <f>COLUMN()</f>
        <v>40</v>
      </c>
      <c r="AO3" s="44">
        <f>COLUMN()</f>
        <v>41</v>
      </c>
      <c r="AP3" s="44">
        <f>COLUMN()</f>
        <v>42</v>
      </c>
      <c r="AQ3" s="44">
        <f>COLUMN()</f>
        <v>43</v>
      </c>
      <c r="AR3" s="44">
        <f>COLUMN()</f>
        <v>44</v>
      </c>
      <c r="AS3" s="44">
        <f>COLUMN()</f>
        <v>45</v>
      </c>
      <c r="AT3" s="44">
        <f>COLUMN()</f>
        <v>46</v>
      </c>
      <c r="AU3" s="44">
        <f>COLUMN()</f>
        <v>47</v>
      </c>
      <c r="AV3" s="44">
        <f>COLUMN()</f>
        <v>48</v>
      </c>
      <c r="AW3" s="44">
        <f>COLUMN()</f>
        <v>49</v>
      </c>
      <c r="AX3" s="44">
        <f>COLUMN()</f>
        <v>50</v>
      </c>
      <c r="AY3" s="44">
        <f>COLUMN()</f>
        <v>51</v>
      </c>
      <c r="AZ3" s="44">
        <f>COLUMN()</f>
        <v>52</v>
      </c>
      <c r="BA3" s="44">
        <f>COLUMN()</f>
        <v>53</v>
      </c>
      <c r="BB3" s="44">
        <f>COLUMN()</f>
        <v>54</v>
      </c>
      <c r="BC3" s="44">
        <f>COLUMN()</f>
        <v>55</v>
      </c>
      <c r="BD3" s="44">
        <f>COLUMN()</f>
        <v>56</v>
      </c>
      <c r="BE3" s="44">
        <f>COLUMN()</f>
        <v>57</v>
      </c>
      <c r="BF3" s="44">
        <f>COLUMN()</f>
        <v>58</v>
      </c>
      <c r="BG3" s="44">
        <f>COLUMN()</f>
        <v>59</v>
      </c>
      <c r="BH3" s="44">
        <f>COLUMN()</f>
        <v>60</v>
      </c>
      <c r="BI3" s="44">
        <f>COLUMN()</f>
        <v>61</v>
      </c>
      <c r="BJ3" s="44">
        <f>COLUMN()</f>
        <v>62</v>
      </c>
      <c r="BK3" s="44">
        <f>COLUMN()</f>
        <v>63</v>
      </c>
      <c r="BL3" s="44">
        <f>COLUMN()</f>
        <v>64</v>
      </c>
      <c r="BM3" s="44">
        <f>COLUMN()</f>
        <v>65</v>
      </c>
      <c r="BN3" s="44">
        <f>COLUMN()</f>
        <v>66</v>
      </c>
      <c r="BO3" s="44">
        <f>COLUMN()</f>
        <v>67</v>
      </c>
      <c r="BP3" s="44">
        <f>COLUMN()</f>
        <v>68</v>
      </c>
      <c r="BQ3" s="44">
        <f>COLUMN()</f>
        <v>69</v>
      </c>
      <c r="BR3" s="44">
        <f>COLUMN()</f>
        <v>70</v>
      </c>
      <c r="BS3" s="44">
        <f>COLUMN()</f>
        <v>71</v>
      </c>
      <c r="BT3" s="44">
        <f>COLUMN()</f>
        <v>72</v>
      </c>
      <c r="BU3" s="44">
        <f>COLUMN()</f>
        <v>73</v>
      </c>
      <c r="BV3" s="44">
        <f>COLUMN()</f>
        <v>74</v>
      </c>
      <c r="BW3" s="44">
        <f>COLUMN()</f>
        <v>75</v>
      </c>
      <c r="BX3" s="44">
        <f>COLUMN()</f>
        <v>76</v>
      </c>
      <c r="BY3" s="44">
        <f>COLUMN()</f>
        <v>77</v>
      </c>
      <c r="BZ3" s="44">
        <f>COLUMN()</f>
        <v>78</v>
      </c>
      <c r="CA3" s="44">
        <f>COLUMN()</f>
        <v>79</v>
      </c>
      <c r="CB3" s="44">
        <f>COLUMN()</f>
        <v>80</v>
      </c>
      <c r="CC3" s="44">
        <f>COLUMN()</f>
        <v>81</v>
      </c>
      <c r="CD3" s="44">
        <f>COLUMN()</f>
        <v>82</v>
      </c>
      <c r="CE3" s="44">
        <f>COLUMN()</f>
        <v>83</v>
      </c>
      <c r="CF3" s="44">
        <f>COLUMN()</f>
        <v>84</v>
      </c>
      <c r="CG3" s="44">
        <f>COLUMN()</f>
        <v>85</v>
      </c>
      <c r="CH3" s="44">
        <f>COLUMN()</f>
        <v>86</v>
      </c>
      <c r="CI3" s="44">
        <f>COLUMN()</f>
        <v>87</v>
      </c>
      <c r="CJ3" s="44">
        <f>COLUMN()</f>
        <v>88</v>
      </c>
      <c r="CK3" s="44">
        <f>COLUMN()</f>
        <v>89</v>
      </c>
      <c r="CL3" s="44">
        <f>COLUMN()</f>
        <v>90</v>
      </c>
      <c r="CM3" s="44">
        <f>COLUMN()</f>
        <v>91</v>
      </c>
      <c r="CN3" s="44">
        <f>COLUMN()</f>
        <v>92</v>
      </c>
      <c r="CO3" s="44">
        <f>COLUMN()</f>
        <v>93</v>
      </c>
      <c r="CP3" s="44">
        <f>COLUMN()</f>
        <v>94</v>
      </c>
      <c r="CQ3" s="44">
        <f>COLUMN()</f>
        <v>95</v>
      </c>
      <c r="CR3" s="44">
        <f>COLUMN()</f>
        <v>96</v>
      </c>
      <c r="CS3" s="44">
        <f>COLUMN()</f>
        <v>97</v>
      </c>
      <c r="CT3" s="44">
        <f>COLUMN()</f>
        <v>98</v>
      </c>
      <c r="CU3" s="44">
        <f>COLUMN()</f>
        <v>99</v>
      </c>
      <c r="CV3" s="44">
        <f>COLUMN()</f>
        <v>100</v>
      </c>
      <c r="CW3" s="44">
        <f>COLUMN()</f>
        <v>101</v>
      </c>
      <c r="CX3" s="44">
        <f>COLUMN()</f>
        <v>102</v>
      </c>
      <c r="CY3" s="44">
        <f>COLUMN()</f>
        <v>103</v>
      </c>
      <c r="CZ3" s="44">
        <f>COLUMN()</f>
        <v>104</v>
      </c>
      <c r="DA3" s="44">
        <f>COLUMN()</f>
        <v>105</v>
      </c>
      <c r="DB3" s="44">
        <f>COLUMN()</f>
        <v>106</v>
      </c>
      <c r="DC3" s="44">
        <f>COLUMN()</f>
        <v>107</v>
      </c>
      <c r="DD3" s="44">
        <f>COLUMN()</f>
        <v>108</v>
      </c>
      <c r="DE3" s="44">
        <f>COLUMN()</f>
        <v>109</v>
      </c>
      <c r="DF3" s="44">
        <f>COLUMN()</f>
        <v>110</v>
      </c>
      <c r="DG3" s="44">
        <f>COLUMN()</f>
        <v>111</v>
      </c>
      <c r="DH3" s="44">
        <f>COLUMN()</f>
        <v>112</v>
      </c>
      <c r="DI3" s="44">
        <f>COLUMN()</f>
        <v>113</v>
      </c>
      <c r="DJ3" s="44">
        <f>COLUMN()</f>
        <v>114</v>
      </c>
      <c r="DK3" s="44">
        <f>COLUMN()</f>
        <v>115</v>
      </c>
      <c r="DL3" s="44">
        <f>COLUMN()</f>
        <v>116</v>
      </c>
      <c r="DM3" s="44">
        <f>COLUMN()</f>
        <v>117</v>
      </c>
      <c r="DN3" s="44">
        <f>COLUMN()</f>
        <v>118</v>
      </c>
      <c r="DO3" s="44">
        <f>COLUMN()</f>
        <v>119</v>
      </c>
      <c r="DP3" s="44">
        <f>COLUMN()</f>
        <v>120</v>
      </c>
      <c r="DQ3" s="44">
        <f>COLUMN()</f>
        <v>121</v>
      </c>
      <c r="DR3" s="44">
        <f>COLUMN()</f>
        <v>122</v>
      </c>
      <c r="DS3" s="44">
        <f>COLUMN()</f>
        <v>123</v>
      </c>
      <c r="DT3" s="44">
        <f>COLUMN()</f>
        <v>124</v>
      </c>
      <c r="DU3" s="44">
        <f>COLUMN()</f>
        <v>125</v>
      </c>
      <c r="DV3" s="44">
        <f>COLUMN()</f>
        <v>126</v>
      </c>
    </row>
    <row r="4" spans="1:126" ht="28.25" customHeight="1" x14ac:dyDescent="0.15">
      <c r="A4" s="3"/>
      <c r="B4" s="3"/>
      <c r="C4" s="3"/>
      <c r="D4" s="3"/>
      <c r="E4" s="3"/>
      <c r="F4" s="3"/>
      <c r="G4" s="3"/>
      <c r="H4" s="3"/>
      <c r="I4" s="3"/>
      <c r="J4" s="3"/>
      <c r="K4" s="3"/>
      <c r="L4" s="3"/>
      <c r="M4" s="3"/>
      <c r="N4" s="3"/>
      <c r="O4" s="3"/>
      <c r="P4" s="3"/>
      <c r="Q4" s="3"/>
      <c r="R4" s="3"/>
      <c r="S4" s="3"/>
      <c r="T4" s="3"/>
      <c r="U4" s="3"/>
      <c r="V4" s="3"/>
      <c r="W4" s="3"/>
      <c r="X4" s="3"/>
      <c r="Y4" s="3"/>
      <c r="CG4" s="23"/>
    </row>
    <row r="5" spans="1:126" s="53" customFormat="1" ht="14.5" customHeight="1" x14ac:dyDescent="0.2">
      <c r="A5" s="435" t="s">
        <v>11</v>
      </c>
      <c r="B5" s="436"/>
      <c r="C5" s="436"/>
      <c r="D5" s="436"/>
      <c r="E5" s="436"/>
      <c r="F5" s="436"/>
      <c r="G5" s="436"/>
      <c r="H5" s="436"/>
      <c r="I5" s="436"/>
      <c r="J5" s="436"/>
      <c r="K5" s="436"/>
      <c r="L5" s="437"/>
      <c r="M5" s="441" t="s">
        <v>4</v>
      </c>
      <c r="N5" s="442"/>
      <c r="O5" s="442"/>
      <c r="P5" s="442"/>
      <c r="Q5" s="442"/>
      <c r="R5" s="442"/>
      <c r="S5" s="442"/>
      <c r="T5" s="442"/>
      <c r="U5" s="443"/>
      <c r="V5" s="447" t="s">
        <v>14</v>
      </c>
      <c r="W5" s="448"/>
      <c r="X5" s="448"/>
      <c r="Y5" s="448"/>
      <c r="Z5" s="448"/>
      <c r="AA5" s="448"/>
      <c r="AB5" s="448"/>
      <c r="AC5" s="448"/>
      <c r="AD5" s="448"/>
      <c r="AE5" s="448"/>
      <c r="AF5" s="448"/>
      <c r="AG5" s="448"/>
      <c r="AH5" s="448"/>
      <c r="AI5" s="449"/>
      <c r="AJ5" s="459" t="s">
        <v>8</v>
      </c>
      <c r="AK5" s="460"/>
      <c r="AL5" s="460"/>
      <c r="AM5" s="460"/>
      <c r="AN5" s="460"/>
      <c r="AO5" s="460"/>
      <c r="AP5" s="460"/>
      <c r="AQ5" s="460"/>
      <c r="AR5" s="460"/>
      <c r="AS5" s="460"/>
      <c r="AT5" s="461"/>
      <c r="AU5" s="441" t="s">
        <v>49</v>
      </c>
      <c r="AV5" s="442"/>
      <c r="AW5" s="442"/>
      <c r="AX5" s="442"/>
      <c r="AY5" s="442"/>
      <c r="AZ5" s="442"/>
      <c r="BA5" s="442"/>
      <c r="BB5" s="442"/>
      <c r="BC5" s="443"/>
      <c r="BD5" s="465" t="s">
        <v>13</v>
      </c>
      <c r="BE5" s="459" t="s">
        <v>15</v>
      </c>
      <c r="BF5" s="460"/>
      <c r="BG5" s="460"/>
      <c r="BH5" s="460"/>
      <c r="BI5" s="460"/>
      <c r="BJ5" s="460"/>
      <c r="BK5" s="460"/>
      <c r="BL5" s="460"/>
      <c r="BM5" s="460"/>
      <c r="BN5" s="460"/>
      <c r="BO5" s="441" t="s">
        <v>52</v>
      </c>
      <c r="BP5" s="442"/>
      <c r="BQ5" s="442"/>
      <c r="BR5" s="442"/>
      <c r="BS5" s="442"/>
      <c r="BT5" s="442"/>
      <c r="BU5" s="442"/>
      <c r="BV5" s="442"/>
      <c r="BW5" s="442"/>
      <c r="BX5" s="442"/>
      <c r="BY5" s="447" t="s">
        <v>53</v>
      </c>
      <c r="BZ5" s="448"/>
      <c r="CA5" s="448"/>
      <c r="CB5" s="448"/>
      <c r="CC5" s="448"/>
      <c r="CD5" s="449"/>
      <c r="CE5" s="435" t="s">
        <v>56</v>
      </c>
      <c r="CF5" s="436"/>
      <c r="CG5" s="436"/>
      <c r="CH5" s="442" t="s">
        <v>16</v>
      </c>
      <c r="CI5" s="442"/>
      <c r="CJ5" s="442"/>
      <c r="CK5" s="442"/>
      <c r="CL5" s="442"/>
      <c r="CM5" s="442"/>
      <c r="CN5" s="442"/>
      <c r="CO5" s="442"/>
      <c r="CP5" s="442"/>
      <c r="CQ5" s="442"/>
      <c r="CR5" s="447" t="s">
        <v>61</v>
      </c>
      <c r="CS5" s="448"/>
      <c r="CT5" s="448"/>
      <c r="CU5" s="448"/>
      <c r="CV5" s="448"/>
      <c r="CW5" s="448"/>
      <c r="CX5" s="448"/>
      <c r="CY5" s="448"/>
      <c r="CZ5" s="448"/>
      <c r="DA5" s="449"/>
      <c r="DB5" s="453" t="s">
        <v>80</v>
      </c>
      <c r="DC5" s="454"/>
      <c r="DD5" s="454"/>
      <c r="DE5" s="454"/>
      <c r="DF5" s="454"/>
      <c r="DG5" s="454"/>
      <c r="DH5" s="454"/>
      <c r="DI5" s="454"/>
      <c r="DJ5" s="454"/>
      <c r="DK5" s="454"/>
      <c r="DL5" s="454"/>
      <c r="DM5" s="454"/>
      <c r="DN5" s="454"/>
      <c r="DO5" s="454"/>
      <c r="DP5" s="454"/>
      <c r="DQ5" s="454"/>
      <c r="DR5" s="455"/>
      <c r="DS5" s="52"/>
      <c r="DT5" s="52"/>
      <c r="DU5" s="52"/>
      <c r="DV5" s="52"/>
    </row>
    <row r="6" spans="1:126" s="53" customFormat="1" ht="18" x14ac:dyDescent="0.2">
      <c r="A6" s="438"/>
      <c r="B6" s="439"/>
      <c r="C6" s="439"/>
      <c r="D6" s="439"/>
      <c r="E6" s="439"/>
      <c r="F6" s="439"/>
      <c r="G6" s="439"/>
      <c r="H6" s="439"/>
      <c r="I6" s="439"/>
      <c r="J6" s="439"/>
      <c r="K6" s="439"/>
      <c r="L6" s="440"/>
      <c r="M6" s="444"/>
      <c r="N6" s="445"/>
      <c r="O6" s="445"/>
      <c r="P6" s="445"/>
      <c r="Q6" s="445"/>
      <c r="R6" s="445"/>
      <c r="S6" s="445"/>
      <c r="T6" s="445"/>
      <c r="U6" s="446"/>
      <c r="V6" s="450"/>
      <c r="W6" s="451"/>
      <c r="X6" s="451"/>
      <c r="Y6" s="451"/>
      <c r="Z6" s="451"/>
      <c r="AA6" s="451"/>
      <c r="AB6" s="451"/>
      <c r="AC6" s="451"/>
      <c r="AD6" s="451"/>
      <c r="AE6" s="451"/>
      <c r="AF6" s="451"/>
      <c r="AG6" s="451"/>
      <c r="AH6" s="451"/>
      <c r="AI6" s="452"/>
      <c r="AJ6" s="462"/>
      <c r="AK6" s="463"/>
      <c r="AL6" s="463"/>
      <c r="AM6" s="463"/>
      <c r="AN6" s="463"/>
      <c r="AO6" s="463"/>
      <c r="AP6" s="463"/>
      <c r="AQ6" s="463"/>
      <c r="AR6" s="463"/>
      <c r="AS6" s="463"/>
      <c r="AT6" s="464"/>
      <c r="AU6" s="444"/>
      <c r="AV6" s="445"/>
      <c r="AW6" s="445"/>
      <c r="AX6" s="445"/>
      <c r="AY6" s="445"/>
      <c r="AZ6" s="445"/>
      <c r="BA6" s="445"/>
      <c r="BB6" s="445"/>
      <c r="BC6" s="446"/>
      <c r="BD6" s="466"/>
      <c r="BE6" s="462"/>
      <c r="BF6" s="463"/>
      <c r="BG6" s="463"/>
      <c r="BH6" s="463"/>
      <c r="BI6" s="463"/>
      <c r="BJ6" s="463"/>
      <c r="BK6" s="463"/>
      <c r="BL6" s="463"/>
      <c r="BM6" s="463"/>
      <c r="BN6" s="463"/>
      <c r="BO6" s="444"/>
      <c r="BP6" s="445"/>
      <c r="BQ6" s="445"/>
      <c r="BR6" s="445"/>
      <c r="BS6" s="445"/>
      <c r="BT6" s="445"/>
      <c r="BU6" s="445"/>
      <c r="BV6" s="445"/>
      <c r="BW6" s="445"/>
      <c r="BX6" s="445"/>
      <c r="BY6" s="450"/>
      <c r="BZ6" s="451"/>
      <c r="CA6" s="451"/>
      <c r="CB6" s="451"/>
      <c r="CC6" s="451"/>
      <c r="CD6" s="452"/>
      <c r="CE6" s="438"/>
      <c r="CF6" s="439"/>
      <c r="CG6" s="439"/>
      <c r="CH6" s="445"/>
      <c r="CI6" s="445"/>
      <c r="CJ6" s="445"/>
      <c r="CK6" s="445"/>
      <c r="CL6" s="445"/>
      <c r="CM6" s="445"/>
      <c r="CN6" s="445"/>
      <c r="CO6" s="445"/>
      <c r="CP6" s="445"/>
      <c r="CQ6" s="445"/>
      <c r="CR6" s="450"/>
      <c r="CS6" s="451"/>
      <c r="CT6" s="451"/>
      <c r="CU6" s="451"/>
      <c r="CV6" s="451"/>
      <c r="CW6" s="451"/>
      <c r="CX6" s="451"/>
      <c r="CY6" s="451"/>
      <c r="CZ6" s="451"/>
      <c r="DA6" s="452"/>
      <c r="DB6" s="456"/>
      <c r="DC6" s="457"/>
      <c r="DD6" s="457"/>
      <c r="DE6" s="457"/>
      <c r="DF6" s="457"/>
      <c r="DG6" s="457"/>
      <c r="DH6" s="457"/>
      <c r="DI6" s="457"/>
      <c r="DJ6" s="457"/>
      <c r="DK6" s="457"/>
      <c r="DL6" s="457"/>
      <c r="DM6" s="457"/>
      <c r="DN6" s="457"/>
      <c r="DO6" s="457"/>
      <c r="DP6" s="457"/>
      <c r="DQ6" s="457"/>
      <c r="DR6" s="458"/>
      <c r="DS6" s="52"/>
      <c r="DT6" s="52"/>
      <c r="DU6" s="52"/>
      <c r="DV6" s="52"/>
    </row>
    <row r="7" spans="1:126" s="24" customFormat="1" ht="53" x14ac:dyDescent="0.2">
      <c r="A7" s="4" t="s">
        <v>82</v>
      </c>
      <c r="B7" s="6" t="s">
        <v>23</v>
      </c>
      <c r="C7" s="6" t="s">
        <v>24</v>
      </c>
      <c r="D7" s="40" t="s">
        <v>18</v>
      </c>
      <c r="E7" s="4" t="s">
        <v>19</v>
      </c>
      <c r="F7" s="4" t="s">
        <v>31</v>
      </c>
      <c r="G7" s="4" t="s">
        <v>32</v>
      </c>
      <c r="H7" s="4" t="s">
        <v>33</v>
      </c>
      <c r="I7" s="4" t="s">
        <v>387</v>
      </c>
      <c r="J7" s="4" t="s">
        <v>115</v>
      </c>
      <c r="K7" s="4" t="s">
        <v>25</v>
      </c>
      <c r="L7" s="4" t="s">
        <v>181</v>
      </c>
      <c r="M7" s="5" t="s">
        <v>37</v>
      </c>
      <c r="N7" s="5" t="s">
        <v>38</v>
      </c>
      <c r="O7" s="5" t="s">
        <v>35</v>
      </c>
      <c r="P7" s="6" t="s">
        <v>34</v>
      </c>
      <c r="Q7" s="5" t="s">
        <v>39</v>
      </c>
      <c r="R7" s="5" t="s">
        <v>36</v>
      </c>
      <c r="S7" s="5" t="s">
        <v>40</v>
      </c>
      <c r="T7" s="5" t="s">
        <v>41</v>
      </c>
      <c r="U7" s="5" t="s">
        <v>42</v>
      </c>
      <c r="V7" s="43" t="s">
        <v>43</v>
      </c>
      <c r="W7" s="43" t="s">
        <v>116</v>
      </c>
      <c r="X7" s="43" t="s">
        <v>117</v>
      </c>
      <c r="Y7" s="6" t="s">
        <v>44</v>
      </c>
      <c r="Z7" s="43" t="s">
        <v>48</v>
      </c>
      <c r="AA7" s="43" t="s">
        <v>118</v>
      </c>
      <c r="AB7" s="43" t="s">
        <v>119</v>
      </c>
      <c r="AC7" s="43" t="s">
        <v>125</v>
      </c>
      <c r="AD7" s="43" t="s">
        <v>120</v>
      </c>
      <c r="AE7" s="43" t="s">
        <v>121</v>
      </c>
      <c r="AF7" s="43" t="s">
        <v>122</v>
      </c>
      <c r="AG7" s="43" t="s">
        <v>123</v>
      </c>
      <c r="AH7" s="43" t="s">
        <v>124</v>
      </c>
      <c r="AI7" s="43" t="s">
        <v>45</v>
      </c>
      <c r="AJ7" s="4" t="s">
        <v>143</v>
      </c>
      <c r="AK7" s="4" t="s">
        <v>133</v>
      </c>
      <c r="AL7" s="4" t="s">
        <v>134</v>
      </c>
      <c r="AM7" s="4" t="s">
        <v>135</v>
      </c>
      <c r="AN7" s="4" t="s">
        <v>136</v>
      </c>
      <c r="AO7" s="4" t="s">
        <v>137</v>
      </c>
      <c r="AP7" s="4" t="s">
        <v>138</v>
      </c>
      <c r="AQ7" s="4" t="s">
        <v>139</v>
      </c>
      <c r="AR7" s="4" t="s">
        <v>140</v>
      </c>
      <c r="AS7" s="4" t="s">
        <v>144</v>
      </c>
      <c r="AT7" s="4" t="s">
        <v>47</v>
      </c>
      <c r="AU7" s="5" t="s">
        <v>145</v>
      </c>
      <c r="AV7" s="5" t="s">
        <v>146</v>
      </c>
      <c r="AW7" s="5" t="s">
        <v>147</v>
      </c>
      <c r="AX7" s="5" t="s">
        <v>148</v>
      </c>
      <c r="AY7" s="5" t="s">
        <v>149</v>
      </c>
      <c r="AZ7" s="5" t="s">
        <v>150</v>
      </c>
      <c r="BA7" s="5" t="s">
        <v>151</v>
      </c>
      <c r="BB7" s="5" t="s">
        <v>152</v>
      </c>
      <c r="BC7" s="5" t="s">
        <v>153</v>
      </c>
      <c r="BD7" s="43" t="s">
        <v>98</v>
      </c>
      <c r="BE7" s="4" t="s">
        <v>154</v>
      </c>
      <c r="BF7" s="4" t="s">
        <v>155</v>
      </c>
      <c r="BG7" s="4" t="s">
        <v>156</v>
      </c>
      <c r="BH7" s="4" t="s">
        <v>157</v>
      </c>
      <c r="BI7" s="4" t="s">
        <v>158</v>
      </c>
      <c r="BJ7" s="4" t="s">
        <v>159</v>
      </c>
      <c r="BK7" s="4" t="s">
        <v>160</v>
      </c>
      <c r="BL7" s="4" t="s">
        <v>161</v>
      </c>
      <c r="BM7" s="4" t="s">
        <v>162</v>
      </c>
      <c r="BN7" s="4" t="s">
        <v>96</v>
      </c>
      <c r="BO7" s="49" t="s">
        <v>163</v>
      </c>
      <c r="BP7" s="49" t="s">
        <v>164</v>
      </c>
      <c r="BQ7" s="49" t="s">
        <v>165</v>
      </c>
      <c r="BR7" s="49" t="s">
        <v>166</v>
      </c>
      <c r="BS7" s="49" t="s">
        <v>167</v>
      </c>
      <c r="BT7" s="49" t="s">
        <v>168</v>
      </c>
      <c r="BU7" s="49" t="s">
        <v>169</v>
      </c>
      <c r="BV7" s="49" t="s">
        <v>167</v>
      </c>
      <c r="BW7" s="49" t="s">
        <v>168</v>
      </c>
      <c r="BX7" s="49" t="s">
        <v>170</v>
      </c>
      <c r="BY7" s="54" t="s">
        <v>171</v>
      </c>
      <c r="BZ7" s="54" t="s">
        <v>172</v>
      </c>
      <c r="CA7" s="54" t="s">
        <v>173</v>
      </c>
      <c r="CB7" s="54" t="s">
        <v>174</v>
      </c>
      <c r="CC7" s="54" t="s">
        <v>54</v>
      </c>
      <c r="CD7" s="54" t="s">
        <v>55</v>
      </c>
      <c r="CE7" s="55" t="s">
        <v>175</v>
      </c>
      <c r="CF7" s="56" t="s">
        <v>176</v>
      </c>
      <c r="CG7" s="56" t="s">
        <v>177</v>
      </c>
      <c r="CH7" s="57" t="s">
        <v>178</v>
      </c>
      <c r="CI7" s="57" t="s">
        <v>183</v>
      </c>
      <c r="CJ7" s="57" t="s">
        <v>184</v>
      </c>
      <c r="CK7" s="57" t="s">
        <v>179</v>
      </c>
      <c r="CL7" s="57" t="s">
        <v>180</v>
      </c>
      <c r="CM7" s="57" t="s">
        <v>104</v>
      </c>
      <c r="CN7" s="57" t="s">
        <v>57</v>
      </c>
      <c r="CO7" s="57" t="s">
        <v>58</v>
      </c>
      <c r="CP7" s="57" t="s">
        <v>59</v>
      </c>
      <c r="CQ7" s="57" t="s">
        <v>60</v>
      </c>
      <c r="CR7" s="48" t="s">
        <v>105</v>
      </c>
      <c r="CS7" s="48" t="s">
        <v>106</v>
      </c>
      <c r="CT7" s="48" t="s">
        <v>107</v>
      </c>
      <c r="CU7" s="48" t="s">
        <v>108</v>
      </c>
      <c r="CV7" s="48" t="s">
        <v>109</v>
      </c>
      <c r="CW7" s="48" t="s">
        <v>110</v>
      </c>
      <c r="CX7" s="48" t="s">
        <v>111</v>
      </c>
      <c r="CY7" s="48" t="s">
        <v>112</v>
      </c>
      <c r="CZ7" s="48" t="s">
        <v>113</v>
      </c>
      <c r="DA7" s="48" t="s">
        <v>114</v>
      </c>
      <c r="DB7" s="52" t="s">
        <v>62</v>
      </c>
      <c r="DC7" s="52" t="s">
        <v>63</v>
      </c>
      <c r="DD7" s="52" t="s">
        <v>64</v>
      </c>
      <c r="DE7" s="52" t="s">
        <v>65</v>
      </c>
      <c r="DF7" s="52" t="s">
        <v>66</v>
      </c>
      <c r="DG7" s="52" t="s">
        <v>67</v>
      </c>
      <c r="DH7" s="52" t="s">
        <v>68</v>
      </c>
      <c r="DI7" s="52" t="s">
        <v>69</v>
      </c>
      <c r="DJ7" s="52" t="s">
        <v>70</v>
      </c>
      <c r="DK7" s="52" t="s">
        <v>71</v>
      </c>
      <c r="DL7" s="52" t="s">
        <v>72</v>
      </c>
      <c r="DM7" s="52" t="s">
        <v>73</v>
      </c>
      <c r="DN7" s="52" t="s">
        <v>74</v>
      </c>
      <c r="DO7" s="52" t="s">
        <v>75</v>
      </c>
      <c r="DP7" s="52" t="s">
        <v>76</v>
      </c>
      <c r="DQ7" s="52" t="s">
        <v>77</v>
      </c>
      <c r="DR7" s="52" t="s">
        <v>78</v>
      </c>
      <c r="DS7" s="6"/>
      <c r="DT7" s="6"/>
      <c r="DU7" s="6"/>
      <c r="DV7" s="6"/>
    </row>
    <row r="8" spans="1:126" x14ac:dyDescent="0.15">
      <c r="A8" s="2" t="s">
        <v>363</v>
      </c>
      <c r="B8" s="7" t="s">
        <v>364</v>
      </c>
      <c r="C8" s="2" t="s">
        <v>389</v>
      </c>
      <c r="D8" s="41">
        <v>37.179340000000003</v>
      </c>
      <c r="E8" s="2">
        <v>42.86215</v>
      </c>
      <c r="F8" s="8" t="s">
        <v>308</v>
      </c>
      <c r="G8" s="9" t="s">
        <v>194</v>
      </c>
      <c r="H8" s="9"/>
      <c r="I8" s="9" t="s">
        <v>365</v>
      </c>
      <c r="J8" s="10" t="s">
        <v>365</v>
      </c>
      <c r="K8" s="8"/>
      <c r="L8" s="11" t="s">
        <v>390</v>
      </c>
      <c r="M8" s="9" t="s">
        <v>391</v>
      </c>
      <c r="N8" s="23" t="s">
        <v>392</v>
      </c>
      <c r="O8" s="23" t="s">
        <v>393</v>
      </c>
      <c r="P8" s="23" t="s">
        <v>394</v>
      </c>
      <c r="Q8" s="2" t="s">
        <v>394</v>
      </c>
      <c r="R8" s="2">
        <v>0</v>
      </c>
      <c r="S8" s="2">
        <v>7</v>
      </c>
      <c r="T8" s="10" t="s">
        <v>395</v>
      </c>
      <c r="U8" s="9" t="s">
        <v>310</v>
      </c>
      <c r="V8" s="2">
        <v>1820</v>
      </c>
      <c r="W8" s="2">
        <v>0</v>
      </c>
      <c r="X8" s="2">
        <v>1820</v>
      </c>
      <c r="Y8" s="2" t="s">
        <v>394</v>
      </c>
      <c r="Z8" s="2" t="s">
        <v>396</v>
      </c>
      <c r="AA8" s="2">
        <v>1820</v>
      </c>
      <c r="AB8" s="2">
        <v>0</v>
      </c>
      <c r="AC8" s="31">
        <v>0</v>
      </c>
      <c r="AD8" s="31">
        <v>0</v>
      </c>
      <c r="AE8" s="31">
        <v>0</v>
      </c>
      <c r="AF8" s="31">
        <v>0</v>
      </c>
      <c r="AG8" s="31">
        <v>0</v>
      </c>
      <c r="AH8" s="31">
        <v>0</v>
      </c>
      <c r="AI8" s="31" t="s">
        <v>46</v>
      </c>
      <c r="AJ8" s="31">
        <v>1686</v>
      </c>
      <c r="AK8" s="31">
        <v>748</v>
      </c>
      <c r="AL8" s="31">
        <v>803</v>
      </c>
      <c r="AM8" s="31">
        <v>1514</v>
      </c>
      <c r="AN8" s="31">
        <v>1580</v>
      </c>
      <c r="AO8" s="31">
        <v>2035</v>
      </c>
      <c r="AP8" s="36">
        <v>2228</v>
      </c>
      <c r="AQ8" s="31">
        <v>183</v>
      </c>
      <c r="AR8" s="31">
        <v>223</v>
      </c>
      <c r="AS8" s="31">
        <v>9314</v>
      </c>
      <c r="AT8" s="23" t="s">
        <v>394</v>
      </c>
      <c r="AU8" s="31">
        <v>470</v>
      </c>
      <c r="AV8" s="31">
        <v>14</v>
      </c>
      <c r="AW8" s="36">
        <v>23</v>
      </c>
      <c r="AX8" s="36">
        <v>180</v>
      </c>
      <c r="AY8" s="36">
        <v>26</v>
      </c>
      <c r="AZ8" s="36">
        <v>208</v>
      </c>
      <c r="BA8" s="36">
        <v>511</v>
      </c>
      <c r="BB8" s="36">
        <v>3</v>
      </c>
      <c r="BC8" s="36">
        <v>146</v>
      </c>
      <c r="BD8" s="37" t="s">
        <v>397</v>
      </c>
      <c r="BE8" s="37" t="s">
        <v>46</v>
      </c>
      <c r="BF8" s="37" t="s">
        <v>46</v>
      </c>
      <c r="BG8" s="37" t="s">
        <v>46</v>
      </c>
      <c r="BH8" s="31" t="s">
        <v>46</v>
      </c>
      <c r="BI8" s="31" t="s">
        <v>46</v>
      </c>
      <c r="BJ8" s="31" t="s">
        <v>46</v>
      </c>
      <c r="BK8" s="31" t="s">
        <v>93</v>
      </c>
      <c r="BL8" s="31" t="s">
        <v>93</v>
      </c>
      <c r="BM8" s="31" t="s">
        <v>46</v>
      </c>
      <c r="BN8" s="31"/>
      <c r="BO8" s="31">
        <v>79</v>
      </c>
      <c r="BP8" s="31" t="s">
        <v>398</v>
      </c>
      <c r="BQ8" s="31">
        <v>1820</v>
      </c>
      <c r="BR8" s="31">
        <v>910</v>
      </c>
      <c r="BS8" s="31">
        <v>0</v>
      </c>
      <c r="BT8" s="31">
        <v>0</v>
      </c>
      <c r="BU8" s="31">
        <v>910</v>
      </c>
      <c r="BV8" s="31">
        <v>0</v>
      </c>
      <c r="BW8" s="31">
        <v>0</v>
      </c>
      <c r="BX8" s="31">
        <v>341</v>
      </c>
      <c r="BY8" s="37" t="s">
        <v>394</v>
      </c>
      <c r="BZ8" s="31" t="s">
        <v>394</v>
      </c>
      <c r="CA8" s="31" t="s">
        <v>394</v>
      </c>
      <c r="CB8" s="31" t="s">
        <v>396</v>
      </c>
      <c r="CC8" s="31" t="s">
        <v>394</v>
      </c>
      <c r="CD8" s="31" t="s">
        <v>399</v>
      </c>
      <c r="CE8" s="31" t="s">
        <v>394</v>
      </c>
      <c r="CF8" s="38" t="s">
        <v>128</v>
      </c>
      <c r="CG8" s="31" t="s">
        <v>400</v>
      </c>
      <c r="CH8" s="38" t="s">
        <v>401</v>
      </c>
      <c r="CI8" s="38" t="s">
        <v>402</v>
      </c>
      <c r="CJ8" s="37" t="s">
        <v>394</v>
      </c>
      <c r="CK8" s="37" t="s">
        <v>394</v>
      </c>
      <c r="CL8" s="37" t="s">
        <v>394</v>
      </c>
      <c r="CM8" s="38" t="s">
        <v>46</v>
      </c>
      <c r="CN8" s="31" t="s">
        <v>396</v>
      </c>
      <c r="CO8" s="31" t="s">
        <v>403</v>
      </c>
      <c r="CP8" s="39" t="s">
        <v>396</v>
      </c>
      <c r="CQ8" s="31" t="s">
        <v>394</v>
      </c>
      <c r="CR8" s="31" t="s">
        <v>394</v>
      </c>
      <c r="CS8" s="31" t="s">
        <v>394</v>
      </c>
      <c r="CT8" s="31" t="s">
        <v>93</v>
      </c>
      <c r="CU8" s="38" t="s">
        <v>93</v>
      </c>
      <c r="CV8" s="50" t="s">
        <v>93</v>
      </c>
      <c r="CW8" s="50" t="s">
        <v>93</v>
      </c>
      <c r="CX8" s="37" t="s">
        <v>404</v>
      </c>
      <c r="CY8" s="38" t="s">
        <v>394</v>
      </c>
      <c r="CZ8" s="31" t="s">
        <v>405</v>
      </c>
      <c r="DA8" s="31" t="s">
        <v>405</v>
      </c>
      <c r="DB8" s="31" t="s">
        <v>394</v>
      </c>
      <c r="DC8" s="31" t="s">
        <v>394</v>
      </c>
      <c r="DD8" s="31" t="s">
        <v>394</v>
      </c>
      <c r="DE8" s="31" t="s">
        <v>394</v>
      </c>
      <c r="DF8" s="31" t="s">
        <v>394</v>
      </c>
      <c r="DG8" s="31" t="s">
        <v>394</v>
      </c>
      <c r="DH8" s="31" t="s">
        <v>394</v>
      </c>
      <c r="DI8" s="31" t="s">
        <v>394</v>
      </c>
      <c r="DJ8" s="31" t="s">
        <v>394</v>
      </c>
      <c r="DK8" s="31" t="s">
        <v>394</v>
      </c>
      <c r="DL8" s="31" t="s">
        <v>396</v>
      </c>
      <c r="DM8" s="31" t="s">
        <v>396</v>
      </c>
      <c r="DN8" s="31" t="s">
        <v>394</v>
      </c>
      <c r="DO8" s="31" t="s">
        <v>394</v>
      </c>
      <c r="DP8" s="31" t="s">
        <v>396</v>
      </c>
      <c r="DQ8" s="31" t="s">
        <v>396</v>
      </c>
      <c r="DR8" s="31" t="s">
        <v>396</v>
      </c>
      <c r="DS8" s="31"/>
      <c r="DT8" s="31"/>
      <c r="DU8" s="31"/>
      <c r="DV8" s="31"/>
    </row>
    <row r="9" spans="1:126" s="22" customFormat="1" x14ac:dyDescent="0.15">
      <c r="A9" s="12" t="s">
        <v>354</v>
      </c>
      <c r="B9" s="13" t="s">
        <v>355</v>
      </c>
      <c r="C9" s="12" t="s">
        <v>406</v>
      </c>
      <c r="D9" s="42">
        <v>36.646884999999997</v>
      </c>
      <c r="E9" s="12">
        <v>43.237000000000002</v>
      </c>
      <c r="F9" s="14" t="s">
        <v>27</v>
      </c>
      <c r="G9" s="15" t="s">
        <v>407</v>
      </c>
      <c r="H9" s="15"/>
      <c r="I9" s="15" t="s">
        <v>357</v>
      </c>
      <c r="J9" s="16" t="s">
        <v>357</v>
      </c>
      <c r="K9" s="14"/>
      <c r="L9" s="17" t="s">
        <v>390</v>
      </c>
      <c r="M9" s="15" t="s">
        <v>79</v>
      </c>
      <c r="N9" s="22" t="s">
        <v>408</v>
      </c>
      <c r="O9" s="22" t="s">
        <v>409</v>
      </c>
      <c r="P9" s="22" t="s">
        <v>394</v>
      </c>
      <c r="Q9" s="12" t="s">
        <v>394</v>
      </c>
      <c r="R9" s="12">
        <v>6</v>
      </c>
      <c r="S9" s="12">
        <v>2</v>
      </c>
      <c r="T9" s="16" t="s">
        <v>410</v>
      </c>
      <c r="U9" s="15" t="s">
        <v>310</v>
      </c>
      <c r="V9" s="12">
        <v>1196</v>
      </c>
      <c r="W9" s="12">
        <v>0</v>
      </c>
      <c r="X9" s="12">
        <v>1196</v>
      </c>
      <c r="Y9" s="12" t="s">
        <v>394</v>
      </c>
      <c r="Z9" s="12" t="s">
        <v>394</v>
      </c>
      <c r="AA9" s="12">
        <v>1196</v>
      </c>
      <c r="AB9" s="12">
        <v>133</v>
      </c>
      <c r="AC9" s="12">
        <v>0</v>
      </c>
      <c r="AD9" s="12">
        <v>0</v>
      </c>
      <c r="AE9" s="12">
        <v>9</v>
      </c>
      <c r="AF9" s="12">
        <v>0</v>
      </c>
      <c r="AG9" s="12">
        <v>3</v>
      </c>
      <c r="AH9" s="12">
        <v>0</v>
      </c>
      <c r="AI9" s="12" t="s">
        <v>411</v>
      </c>
      <c r="AJ9" s="12">
        <v>1213</v>
      </c>
      <c r="AK9" s="12">
        <v>609</v>
      </c>
      <c r="AL9" s="12">
        <v>575</v>
      </c>
      <c r="AM9" s="12">
        <v>1188</v>
      </c>
      <c r="AN9" s="12">
        <v>1153</v>
      </c>
      <c r="AO9" s="12">
        <v>1188</v>
      </c>
      <c r="AP9" s="18">
        <v>1209</v>
      </c>
      <c r="AQ9" s="12">
        <v>70</v>
      </c>
      <c r="AR9" s="12">
        <v>88</v>
      </c>
      <c r="AS9" s="12">
        <v>6080</v>
      </c>
      <c r="AT9" s="22" t="s">
        <v>394</v>
      </c>
      <c r="AU9" s="12">
        <v>320</v>
      </c>
      <c r="AV9" s="12">
        <v>0</v>
      </c>
      <c r="AW9" s="18">
        <v>132</v>
      </c>
      <c r="AX9" s="18">
        <v>101</v>
      </c>
      <c r="AY9" s="18">
        <v>6</v>
      </c>
      <c r="AZ9" s="18">
        <v>63</v>
      </c>
      <c r="BA9" s="18">
        <v>330</v>
      </c>
      <c r="BB9" s="18">
        <v>24</v>
      </c>
      <c r="BC9" s="18">
        <v>101</v>
      </c>
      <c r="BD9" s="19" t="s">
        <v>412</v>
      </c>
      <c r="BE9" s="19" t="s">
        <v>93</v>
      </c>
      <c r="BF9" s="19" t="s">
        <v>93</v>
      </c>
      <c r="BG9" s="19" t="s">
        <v>93</v>
      </c>
      <c r="BH9" s="12" t="s">
        <v>93</v>
      </c>
      <c r="BI9" s="12" t="s">
        <v>93</v>
      </c>
      <c r="BJ9" s="12" t="s">
        <v>93</v>
      </c>
      <c r="BK9" s="12" t="s">
        <v>411</v>
      </c>
      <c r="BL9" s="12" t="s">
        <v>411</v>
      </c>
      <c r="BM9" s="12" t="s">
        <v>93</v>
      </c>
      <c r="BN9" s="12" t="s">
        <v>413</v>
      </c>
      <c r="BO9" s="12">
        <v>65</v>
      </c>
      <c r="BP9" s="12" t="s">
        <v>414</v>
      </c>
      <c r="BQ9" s="12">
        <v>1971</v>
      </c>
      <c r="BR9" s="12">
        <v>602</v>
      </c>
      <c r="BS9" s="12">
        <v>0</v>
      </c>
      <c r="BT9" s="12">
        <v>0</v>
      </c>
      <c r="BU9" s="12">
        <v>1312</v>
      </c>
      <c r="BV9" s="12">
        <v>0</v>
      </c>
      <c r="BW9" s="12">
        <v>0</v>
      </c>
      <c r="BX9" s="12">
        <v>728</v>
      </c>
      <c r="BY9" s="19" t="s">
        <v>394</v>
      </c>
      <c r="BZ9" s="12" t="s">
        <v>394</v>
      </c>
      <c r="CA9" s="12" t="s">
        <v>396</v>
      </c>
      <c r="CB9" s="12" t="s">
        <v>396</v>
      </c>
      <c r="CC9" s="12" t="s">
        <v>394</v>
      </c>
      <c r="CD9" s="12" t="s">
        <v>399</v>
      </c>
      <c r="CE9" s="12" t="s">
        <v>396</v>
      </c>
      <c r="CF9" s="20" t="s">
        <v>128</v>
      </c>
      <c r="CG9" s="12" t="s">
        <v>415</v>
      </c>
      <c r="CH9" s="20" t="s">
        <v>401</v>
      </c>
      <c r="CI9" s="20" t="s">
        <v>396</v>
      </c>
      <c r="CJ9" s="19" t="s">
        <v>394</v>
      </c>
      <c r="CK9" s="19" t="s">
        <v>394</v>
      </c>
      <c r="CL9" s="19" t="s">
        <v>396</v>
      </c>
      <c r="CM9" s="20" t="s">
        <v>46</v>
      </c>
      <c r="CN9" s="12" t="s">
        <v>396</v>
      </c>
      <c r="CO9" s="12" t="s">
        <v>416</v>
      </c>
      <c r="CP9" s="21" t="s">
        <v>396</v>
      </c>
      <c r="CQ9" s="12" t="s">
        <v>394</v>
      </c>
      <c r="CR9" s="12" t="s">
        <v>394</v>
      </c>
      <c r="CS9" s="12" t="s">
        <v>394</v>
      </c>
      <c r="CT9" s="12" t="s">
        <v>93</v>
      </c>
      <c r="CU9" s="20" t="s">
        <v>411</v>
      </c>
      <c r="CV9" s="51" t="s">
        <v>93</v>
      </c>
      <c r="CW9" s="51" t="s">
        <v>411</v>
      </c>
      <c r="CX9" s="19" t="s">
        <v>417</v>
      </c>
      <c r="CY9" s="20" t="s">
        <v>396</v>
      </c>
      <c r="CZ9" s="12" t="s">
        <v>46</v>
      </c>
      <c r="DA9" s="12" t="s">
        <v>405</v>
      </c>
      <c r="DB9" s="12" t="s">
        <v>394</v>
      </c>
      <c r="DC9" s="12" t="s">
        <v>394</v>
      </c>
      <c r="DD9" s="12" t="s">
        <v>394</v>
      </c>
      <c r="DE9" s="12" t="s">
        <v>394</v>
      </c>
      <c r="DF9" s="12" t="s">
        <v>394</v>
      </c>
      <c r="DG9" s="12" t="s">
        <v>394</v>
      </c>
      <c r="DH9" s="12" t="s">
        <v>394</v>
      </c>
      <c r="DI9" s="12" t="s">
        <v>394</v>
      </c>
      <c r="DJ9" s="12" t="s">
        <v>394</v>
      </c>
      <c r="DK9" s="12" t="s">
        <v>394</v>
      </c>
      <c r="DL9" s="12" t="s">
        <v>396</v>
      </c>
      <c r="DM9" s="12" t="s">
        <v>394</v>
      </c>
      <c r="DN9" s="12" t="s">
        <v>394</v>
      </c>
      <c r="DO9" s="12" t="s">
        <v>394</v>
      </c>
      <c r="DP9" s="12" t="s">
        <v>394</v>
      </c>
      <c r="DQ9" s="12" t="s">
        <v>396</v>
      </c>
      <c r="DR9" s="12" t="s">
        <v>396</v>
      </c>
      <c r="DS9" s="12"/>
      <c r="DT9" s="12"/>
      <c r="DU9" s="12"/>
      <c r="DV9" s="12"/>
    </row>
    <row r="10" spans="1:126" ht="39" x14ac:dyDescent="0.15">
      <c r="A10" s="2" t="s">
        <v>313</v>
      </c>
      <c r="B10" s="7" t="s">
        <v>418</v>
      </c>
      <c r="C10" s="2" t="s">
        <v>419</v>
      </c>
      <c r="D10" s="41">
        <v>34.325296000000002</v>
      </c>
      <c r="E10" s="2">
        <v>45.452691000000002</v>
      </c>
      <c r="F10" s="8" t="s">
        <v>315</v>
      </c>
      <c r="G10" s="9" t="s">
        <v>194</v>
      </c>
      <c r="H10" s="9"/>
      <c r="I10" s="9" t="s">
        <v>316</v>
      </c>
      <c r="J10" s="10" t="s">
        <v>316</v>
      </c>
      <c r="K10" s="8"/>
      <c r="L10" s="11" t="s">
        <v>390</v>
      </c>
      <c r="M10" s="9" t="s">
        <v>420</v>
      </c>
      <c r="N10" s="23" t="s">
        <v>421</v>
      </c>
      <c r="O10" s="23" t="s">
        <v>422</v>
      </c>
      <c r="P10" s="23" t="s">
        <v>394</v>
      </c>
      <c r="Q10" s="2" t="s">
        <v>394</v>
      </c>
      <c r="R10" s="2">
        <v>9</v>
      </c>
      <c r="S10" s="2">
        <v>5</v>
      </c>
      <c r="T10" s="10" t="s">
        <v>423</v>
      </c>
      <c r="U10" s="9" t="s">
        <v>222</v>
      </c>
      <c r="V10" s="2">
        <v>791</v>
      </c>
      <c r="W10" s="2">
        <v>809</v>
      </c>
      <c r="X10" s="2">
        <v>1600</v>
      </c>
      <c r="Y10" s="2" t="s">
        <v>394</v>
      </c>
      <c r="Z10" s="2" t="s">
        <v>396</v>
      </c>
      <c r="AA10" s="2">
        <v>0</v>
      </c>
      <c r="AB10" s="2">
        <v>0</v>
      </c>
      <c r="AC10" s="31">
        <v>1600</v>
      </c>
      <c r="AD10" s="31">
        <v>0</v>
      </c>
      <c r="AE10" s="31">
        <v>26</v>
      </c>
      <c r="AF10" s="31">
        <v>6</v>
      </c>
      <c r="AG10" s="31">
        <v>0</v>
      </c>
      <c r="AH10" s="31">
        <v>3</v>
      </c>
      <c r="AI10" s="31" t="s">
        <v>405</v>
      </c>
      <c r="AJ10" s="31">
        <v>869</v>
      </c>
      <c r="AK10" s="31">
        <v>398</v>
      </c>
      <c r="AL10" s="31">
        <v>371</v>
      </c>
      <c r="AM10" s="31">
        <v>504</v>
      </c>
      <c r="AN10" s="31">
        <v>477</v>
      </c>
      <c r="AO10" s="31">
        <v>1184</v>
      </c>
      <c r="AP10" s="36">
        <v>1136</v>
      </c>
      <c r="AQ10" s="31">
        <v>39</v>
      </c>
      <c r="AR10" s="31">
        <v>48</v>
      </c>
      <c r="AS10" s="31">
        <v>4157</v>
      </c>
      <c r="AT10" s="23" t="s">
        <v>394</v>
      </c>
      <c r="AU10" s="31">
        <v>166</v>
      </c>
      <c r="AV10" s="31">
        <v>0</v>
      </c>
      <c r="AW10" s="36">
        <v>0</v>
      </c>
      <c r="AX10" s="36">
        <v>42</v>
      </c>
      <c r="AY10" s="36">
        <v>5</v>
      </c>
      <c r="AZ10" s="36">
        <v>236</v>
      </c>
      <c r="BA10" s="36">
        <v>183</v>
      </c>
      <c r="BB10" s="36">
        <v>0</v>
      </c>
      <c r="BC10" s="36">
        <v>137</v>
      </c>
      <c r="BD10" s="37" t="s">
        <v>424</v>
      </c>
      <c r="BE10" s="37" t="s">
        <v>411</v>
      </c>
      <c r="BF10" s="37" t="s">
        <v>93</v>
      </c>
      <c r="BG10" s="37" t="s">
        <v>93</v>
      </c>
      <c r="BH10" s="31" t="s">
        <v>93</v>
      </c>
      <c r="BI10" s="31" t="s">
        <v>93</v>
      </c>
      <c r="BJ10" s="31" t="s">
        <v>93</v>
      </c>
      <c r="BK10" s="31" t="s">
        <v>93</v>
      </c>
      <c r="BL10" s="31" t="s">
        <v>93</v>
      </c>
      <c r="BM10" s="31" t="s">
        <v>93</v>
      </c>
      <c r="BN10" s="31" t="s">
        <v>425</v>
      </c>
      <c r="BO10" s="31">
        <v>50</v>
      </c>
      <c r="BP10" s="31" t="s">
        <v>230</v>
      </c>
      <c r="BQ10" s="31">
        <v>869</v>
      </c>
      <c r="BR10" s="31">
        <v>869</v>
      </c>
      <c r="BS10" s="31">
        <v>0</v>
      </c>
      <c r="BT10" s="31">
        <v>0</v>
      </c>
      <c r="BU10" s="31">
        <v>0</v>
      </c>
      <c r="BV10" s="31">
        <v>0</v>
      </c>
      <c r="BW10" s="31">
        <v>0</v>
      </c>
      <c r="BX10" s="31">
        <v>10</v>
      </c>
      <c r="BY10" s="37" t="s">
        <v>394</v>
      </c>
      <c r="BZ10" s="31" t="s">
        <v>394</v>
      </c>
      <c r="CA10" s="31" t="s">
        <v>394</v>
      </c>
      <c r="CB10" s="31" t="s">
        <v>394</v>
      </c>
      <c r="CC10" s="31" t="s">
        <v>394</v>
      </c>
      <c r="CD10" s="31" t="s">
        <v>426</v>
      </c>
      <c r="CE10" s="31" t="s">
        <v>394</v>
      </c>
      <c r="CF10" s="38" t="s">
        <v>128</v>
      </c>
      <c r="CG10" s="31" t="s">
        <v>415</v>
      </c>
      <c r="CH10" s="38" t="s">
        <v>401</v>
      </c>
      <c r="CI10" s="38" t="s">
        <v>427</v>
      </c>
      <c r="CJ10" s="37" t="s">
        <v>394</v>
      </c>
      <c r="CK10" s="37" t="s">
        <v>394</v>
      </c>
      <c r="CL10" s="37" t="s">
        <v>394</v>
      </c>
      <c r="CM10" s="38" t="s">
        <v>46</v>
      </c>
      <c r="CN10" s="31" t="s">
        <v>428</v>
      </c>
      <c r="CO10" s="31" t="s">
        <v>429</v>
      </c>
      <c r="CP10" s="39" t="s">
        <v>396</v>
      </c>
      <c r="CQ10" s="31" t="s">
        <v>394</v>
      </c>
      <c r="CR10" s="31" t="s">
        <v>394</v>
      </c>
      <c r="CS10" s="31" t="s">
        <v>394</v>
      </c>
      <c r="CT10" s="31" t="s">
        <v>93</v>
      </c>
      <c r="CU10" s="38" t="s">
        <v>411</v>
      </c>
      <c r="CV10" s="50" t="s">
        <v>93</v>
      </c>
      <c r="CW10" s="50" t="s">
        <v>411</v>
      </c>
      <c r="CX10" s="37" t="s">
        <v>430</v>
      </c>
      <c r="CY10" s="38" t="s">
        <v>394</v>
      </c>
      <c r="CZ10" s="31" t="s">
        <v>405</v>
      </c>
      <c r="DA10" s="31"/>
      <c r="DB10" s="31" t="s">
        <v>394</v>
      </c>
      <c r="DC10" s="31" t="s">
        <v>394</v>
      </c>
      <c r="DD10" s="31" t="s">
        <v>394</v>
      </c>
      <c r="DE10" s="31" t="s">
        <v>394</v>
      </c>
      <c r="DF10" s="31" t="s">
        <v>396</v>
      </c>
      <c r="DG10" s="31" t="s">
        <v>394</v>
      </c>
      <c r="DH10" s="31" t="s">
        <v>394</v>
      </c>
      <c r="DI10" s="31" t="s">
        <v>394</v>
      </c>
      <c r="DJ10" s="31" t="s">
        <v>394</v>
      </c>
      <c r="DK10" s="31" t="s">
        <v>394</v>
      </c>
      <c r="DL10" s="31" t="s">
        <v>394</v>
      </c>
      <c r="DM10" s="31" t="s">
        <v>394</v>
      </c>
      <c r="DN10" s="31" t="s">
        <v>394</v>
      </c>
      <c r="DO10" s="31" t="s">
        <v>394</v>
      </c>
      <c r="DP10" s="31" t="s">
        <v>394</v>
      </c>
      <c r="DQ10" s="31" t="s">
        <v>394</v>
      </c>
      <c r="DR10" s="31" t="s">
        <v>394</v>
      </c>
      <c r="DS10" s="31"/>
      <c r="DT10" s="31"/>
      <c r="DU10" s="31"/>
      <c r="DV10" s="31"/>
    </row>
    <row r="11" spans="1:126" s="22" customFormat="1" x14ac:dyDescent="0.15">
      <c r="A11" s="12" t="s">
        <v>335</v>
      </c>
      <c r="B11" s="13" t="s">
        <v>431</v>
      </c>
      <c r="C11" s="12" t="s">
        <v>314</v>
      </c>
      <c r="D11" s="42">
        <v>34.319721999999999</v>
      </c>
      <c r="E11" s="12">
        <v>45.451110999999997</v>
      </c>
      <c r="F11" s="14" t="s">
        <v>315</v>
      </c>
      <c r="G11" s="15" t="s">
        <v>194</v>
      </c>
      <c r="H11" s="15"/>
      <c r="I11" s="15" t="s">
        <v>336</v>
      </c>
      <c r="J11" s="16" t="s">
        <v>336</v>
      </c>
      <c r="K11" s="14"/>
      <c r="L11" s="17" t="s">
        <v>390</v>
      </c>
      <c r="M11" s="15" t="s">
        <v>420</v>
      </c>
      <c r="N11" s="22" t="s">
        <v>432</v>
      </c>
      <c r="O11" s="22" t="s">
        <v>433</v>
      </c>
      <c r="P11" s="22" t="s">
        <v>394</v>
      </c>
      <c r="Q11" s="12" t="s">
        <v>394</v>
      </c>
      <c r="R11" s="12">
        <v>10</v>
      </c>
      <c r="S11" s="12">
        <v>4</v>
      </c>
      <c r="T11" s="16" t="s">
        <v>434</v>
      </c>
      <c r="U11" s="15" t="s">
        <v>252</v>
      </c>
      <c r="V11" s="12">
        <v>477</v>
      </c>
      <c r="W11" s="12">
        <v>35</v>
      </c>
      <c r="X11" s="12">
        <v>512</v>
      </c>
      <c r="Y11" s="12" t="s">
        <v>394</v>
      </c>
      <c r="Z11" s="12" t="s">
        <v>396</v>
      </c>
      <c r="AA11" s="12">
        <v>512</v>
      </c>
      <c r="AB11" s="12">
        <v>477</v>
      </c>
      <c r="AC11" s="12">
        <v>0</v>
      </c>
      <c r="AD11" s="12">
        <v>0</v>
      </c>
      <c r="AE11" s="12">
        <v>32</v>
      </c>
      <c r="AF11" s="12">
        <v>6</v>
      </c>
      <c r="AG11" s="12">
        <v>2</v>
      </c>
      <c r="AH11" s="12">
        <v>0</v>
      </c>
      <c r="AI11" s="12" t="s">
        <v>46</v>
      </c>
      <c r="AJ11" s="12">
        <v>400</v>
      </c>
      <c r="AK11" s="12">
        <v>117</v>
      </c>
      <c r="AL11" s="12">
        <v>108</v>
      </c>
      <c r="AM11" s="12">
        <v>347</v>
      </c>
      <c r="AN11" s="12">
        <v>314</v>
      </c>
      <c r="AO11" s="12">
        <v>428</v>
      </c>
      <c r="AP11" s="18">
        <v>418</v>
      </c>
      <c r="AQ11" s="12">
        <v>34</v>
      </c>
      <c r="AR11" s="12">
        <v>48</v>
      </c>
      <c r="AS11" s="12">
        <v>1814</v>
      </c>
      <c r="AT11" s="22" t="s">
        <v>394</v>
      </c>
      <c r="AU11" s="12">
        <v>0</v>
      </c>
      <c r="AV11" s="12">
        <v>0</v>
      </c>
      <c r="AW11" s="18">
        <v>0</v>
      </c>
      <c r="AX11" s="18">
        <v>21</v>
      </c>
      <c r="AY11" s="18">
        <v>3</v>
      </c>
      <c r="AZ11" s="18">
        <v>55</v>
      </c>
      <c r="BA11" s="18">
        <v>43</v>
      </c>
      <c r="BB11" s="18">
        <v>0</v>
      </c>
      <c r="BC11" s="18">
        <v>42</v>
      </c>
      <c r="BD11" s="19" t="s">
        <v>435</v>
      </c>
      <c r="BE11" s="19" t="s">
        <v>93</v>
      </c>
      <c r="BF11" s="19" t="s">
        <v>93</v>
      </c>
      <c r="BG11" s="19" t="s">
        <v>93</v>
      </c>
      <c r="BH11" s="12" t="s">
        <v>93</v>
      </c>
      <c r="BI11" s="12" t="s">
        <v>93</v>
      </c>
      <c r="BJ11" s="12" t="s">
        <v>93</v>
      </c>
      <c r="BK11" s="12" t="s">
        <v>93</v>
      </c>
      <c r="BL11" s="12" t="s">
        <v>93</v>
      </c>
      <c r="BM11" s="12" t="s">
        <v>93</v>
      </c>
      <c r="BN11" s="12" t="s">
        <v>436</v>
      </c>
      <c r="BO11" s="12">
        <v>50</v>
      </c>
      <c r="BP11" s="12" t="s">
        <v>230</v>
      </c>
      <c r="BQ11" s="12">
        <v>32</v>
      </c>
      <c r="BR11" s="12">
        <v>160</v>
      </c>
      <c r="BS11" s="12">
        <v>64</v>
      </c>
      <c r="BT11" s="12">
        <v>96</v>
      </c>
      <c r="BU11" s="12">
        <v>96</v>
      </c>
      <c r="BV11" s="12">
        <v>32</v>
      </c>
      <c r="BW11" s="12">
        <v>64</v>
      </c>
      <c r="BX11" s="12">
        <v>64</v>
      </c>
      <c r="BY11" s="19" t="s">
        <v>394</v>
      </c>
      <c r="BZ11" s="12" t="s">
        <v>394</v>
      </c>
      <c r="CA11" s="12" t="s">
        <v>394</v>
      </c>
      <c r="CB11" s="12" t="s">
        <v>394</v>
      </c>
      <c r="CC11" s="12" t="s">
        <v>394</v>
      </c>
      <c r="CD11" s="12" t="s">
        <v>437</v>
      </c>
      <c r="CE11" s="12" t="s">
        <v>394</v>
      </c>
      <c r="CF11" s="20" t="s">
        <v>128</v>
      </c>
      <c r="CG11" s="12" t="s">
        <v>415</v>
      </c>
      <c r="CH11" s="20" t="s">
        <v>401</v>
      </c>
      <c r="CI11" s="20" t="s">
        <v>427</v>
      </c>
      <c r="CJ11" s="19" t="s">
        <v>394</v>
      </c>
      <c r="CK11" s="19" t="s">
        <v>394</v>
      </c>
      <c r="CL11" s="19" t="s">
        <v>394</v>
      </c>
      <c r="CM11" s="20" t="s">
        <v>46</v>
      </c>
      <c r="CN11" s="12" t="s">
        <v>428</v>
      </c>
      <c r="CO11" s="12" t="s">
        <v>438</v>
      </c>
      <c r="CP11" s="21" t="s">
        <v>396</v>
      </c>
      <c r="CQ11" s="12" t="s">
        <v>394</v>
      </c>
      <c r="CR11" s="12" t="s">
        <v>394</v>
      </c>
      <c r="CS11" s="12" t="s">
        <v>394</v>
      </c>
      <c r="CT11" s="12" t="s">
        <v>93</v>
      </c>
      <c r="CU11" s="20" t="s">
        <v>93</v>
      </c>
      <c r="CV11" s="51" t="s">
        <v>93</v>
      </c>
      <c r="CW11" s="51" t="s">
        <v>93</v>
      </c>
      <c r="CX11" s="19" t="s">
        <v>439</v>
      </c>
      <c r="CY11" s="20" t="s">
        <v>394</v>
      </c>
      <c r="CZ11" s="12" t="s">
        <v>405</v>
      </c>
      <c r="DA11" s="12" t="s">
        <v>411</v>
      </c>
      <c r="DB11" s="12" t="s">
        <v>394</v>
      </c>
      <c r="DC11" s="12" t="s">
        <v>394</v>
      </c>
      <c r="DD11" s="12" t="s">
        <v>394</v>
      </c>
      <c r="DE11" s="12" t="s">
        <v>394</v>
      </c>
      <c r="DF11" s="12" t="s">
        <v>394</v>
      </c>
      <c r="DG11" s="12" t="s">
        <v>394</v>
      </c>
      <c r="DH11" s="12" t="s">
        <v>394</v>
      </c>
      <c r="DI11" s="12" t="s">
        <v>394</v>
      </c>
      <c r="DJ11" s="12" t="s">
        <v>394</v>
      </c>
      <c r="DK11" s="12" t="s">
        <v>394</v>
      </c>
      <c r="DL11" s="12" t="s">
        <v>394</v>
      </c>
      <c r="DM11" s="12" t="s">
        <v>394</v>
      </c>
      <c r="DN11" s="12" t="s">
        <v>394</v>
      </c>
      <c r="DO11" s="12" t="s">
        <v>394</v>
      </c>
      <c r="DP11" s="12" t="s">
        <v>396</v>
      </c>
      <c r="DQ11" s="12" t="s">
        <v>394</v>
      </c>
      <c r="DR11" s="12" t="s">
        <v>394</v>
      </c>
      <c r="DS11" s="12"/>
      <c r="DT11" s="12"/>
      <c r="DU11" s="12"/>
      <c r="DV11" s="12"/>
    </row>
    <row r="12" spans="1:126" x14ac:dyDescent="0.15">
      <c r="A12" s="2" t="s">
        <v>26</v>
      </c>
      <c r="B12" s="7" t="s">
        <v>440</v>
      </c>
      <c r="C12" s="2" t="s">
        <v>389</v>
      </c>
      <c r="D12" s="41">
        <v>36.488782999999998</v>
      </c>
      <c r="E12" s="2">
        <v>43.514031000000003</v>
      </c>
      <c r="F12" s="8" t="s">
        <v>27</v>
      </c>
      <c r="G12" s="9" t="s">
        <v>194</v>
      </c>
      <c r="H12" s="9"/>
      <c r="I12" s="9" t="s">
        <v>28</v>
      </c>
      <c r="J12" s="10" t="s">
        <v>28</v>
      </c>
      <c r="K12" s="8"/>
      <c r="L12" s="11" t="s">
        <v>441</v>
      </c>
      <c r="M12" s="9" t="s">
        <v>79</v>
      </c>
      <c r="N12" s="23" t="s">
        <v>442</v>
      </c>
      <c r="O12" s="23" t="s">
        <v>443</v>
      </c>
      <c r="P12" s="23" t="s">
        <v>394</v>
      </c>
      <c r="Q12" s="2" t="s">
        <v>394</v>
      </c>
      <c r="R12" s="2">
        <v>6</v>
      </c>
      <c r="S12" s="2">
        <v>2</v>
      </c>
      <c r="T12" s="10" t="s">
        <v>444</v>
      </c>
      <c r="U12" s="9" t="s">
        <v>310</v>
      </c>
      <c r="V12" s="2">
        <v>1030</v>
      </c>
      <c r="W12" s="2">
        <v>0</v>
      </c>
      <c r="X12" s="2">
        <v>1030</v>
      </c>
      <c r="Y12" s="2" t="s">
        <v>394</v>
      </c>
      <c r="Z12" s="2" t="s">
        <v>396</v>
      </c>
      <c r="AA12" s="2">
        <v>0</v>
      </c>
      <c r="AB12" s="2">
        <v>1030</v>
      </c>
      <c r="AC12" s="31">
        <v>0</v>
      </c>
      <c r="AD12" s="31">
        <v>0</v>
      </c>
      <c r="AE12" s="31">
        <v>0</v>
      </c>
      <c r="AF12" s="31">
        <v>0</v>
      </c>
      <c r="AG12" s="31">
        <v>0</v>
      </c>
      <c r="AH12" s="31">
        <v>0</v>
      </c>
      <c r="AI12" s="31" t="s">
        <v>46</v>
      </c>
      <c r="AJ12" s="31">
        <v>920</v>
      </c>
      <c r="AK12" s="31">
        <v>494</v>
      </c>
      <c r="AL12" s="31">
        <v>452</v>
      </c>
      <c r="AM12" s="31">
        <v>961</v>
      </c>
      <c r="AN12" s="31">
        <v>977</v>
      </c>
      <c r="AO12" s="31">
        <v>933</v>
      </c>
      <c r="AP12" s="36">
        <v>1344</v>
      </c>
      <c r="AQ12" s="31">
        <v>43</v>
      </c>
      <c r="AR12" s="31">
        <v>84</v>
      </c>
      <c r="AS12" s="31">
        <v>5288</v>
      </c>
      <c r="AT12" s="23" t="s">
        <v>394</v>
      </c>
      <c r="AU12" s="31">
        <v>312</v>
      </c>
      <c r="AV12" s="31">
        <v>0</v>
      </c>
      <c r="AW12" s="36">
        <v>136</v>
      </c>
      <c r="AX12" s="36">
        <v>89</v>
      </c>
      <c r="AY12" s="36">
        <v>33</v>
      </c>
      <c r="AZ12" s="36">
        <v>50</v>
      </c>
      <c r="BA12" s="36">
        <v>254</v>
      </c>
      <c r="BB12" s="36">
        <v>54</v>
      </c>
      <c r="BC12" s="36">
        <v>95</v>
      </c>
      <c r="BD12" s="37" t="s">
        <v>445</v>
      </c>
      <c r="BE12" s="37" t="s">
        <v>93</v>
      </c>
      <c r="BF12" s="37" t="s">
        <v>93</v>
      </c>
      <c r="BG12" s="37" t="s">
        <v>93</v>
      </c>
      <c r="BH12" s="31" t="s">
        <v>93</v>
      </c>
      <c r="BI12" s="31" t="s">
        <v>46</v>
      </c>
      <c r="BJ12" s="31" t="s">
        <v>93</v>
      </c>
      <c r="BK12" s="31" t="s">
        <v>93</v>
      </c>
      <c r="BL12" s="31" t="s">
        <v>93</v>
      </c>
      <c r="BM12" s="31" t="s">
        <v>93</v>
      </c>
      <c r="BN12" s="31"/>
      <c r="BO12" s="31">
        <v>31</v>
      </c>
      <c r="BP12" s="31" t="s">
        <v>446</v>
      </c>
      <c r="BQ12" s="31">
        <v>610</v>
      </c>
      <c r="BR12" s="31">
        <v>305</v>
      </c>
      <c r="BS12" s="31">
        <v>0</v>
      </c>
      <c r="BT12" s="31">
        <v>0</v>
      </c>
      <c r="BU12" s="31">
        <v>275</v>
      </c>
      <c r="BV12" s="31">
        <v>0</v>
      </c>
      <c r="BW12" s="31">
        <v>0</v>
      </c>
      <c r="BX12" s="31">
        <v>130</v>
      </c>
      <c r="BY12" s="37" t="s">
        <v>394</v>
      </c>
      <c r="BZ12" s="31" t="s">
        <v>394</v>
      </c>
      <c r="CA12" s="31" t="s">
        <v>394</v>
      </c>
      <c r="CB12" s="31" t="s">
        <v>394</v>
      </c>
      <c r="CC12" s="31" t="s">
        <v>394</v>
      </c>
      <c r="CD12" s="31" t="s">
        <v>447</v>
      </c>
      <c r="CE12" s="31" t="s">
        <v>394</v>
      </c>
      <c r="CF12" s="38" t="s">
        <v>128</v>
      </c>
      <c r="CG12" s="31" t="s">
        <v>415</v>
      </c>
      <c r="CH12" s="38" t="s">
        <v>401</v>
      </c>
      <c r="CI12" s="38" t="s">
        <v>402</v>
      </c>
      <c r="CJ12" s="37" t="s">
        <v>394</v>
      </c>
      <c r="CK12" s="37" t="s">
        <v>396</v>
      </c>
      <c r="CL12" s="37" t="s">
        <v>396</v>
      </c>
      <c r="CM12" s="38" t="s">
        <v>46</v>
      </c>
      <c r="CN12" s="31" t="s">
        <v>396</v>
      </c>
      <c r="CO12" s="31" t="s">
        <v>448</v>
      </c>
      <c r="CP12" s="39" t="s">
        <v>396</v>
      </c>
      <c r="CQ12" s="31" t="s">
        <v>396</v>
      </c>
      <c r="CR12" s="31" t="s">
        <v>394</v>
      </c>
      <c r="CS12" s="31" t="s">
        <v>394</v>
      </c>
      <c r="CT12" s="31" t="s">
        <v>405</v>
      </c>
      <c r="CU12" s="38" t="s">
        <v>46</v>
      </c>
      <c r="CV12" s="50" t="s">
        <v>46</v>
      </c>
      <c r="CW12" s="50" t="s">
        <v>46</v>
      </c>
      <c r="CX12" s="37" t="s">
        <v>449</v>
      </c>
      <c r="CY12" s="38" t="s">
        <v>394</v>
      </c>
      <c r="CZ12" s="31" t="s">
        <v>411</v>
      </c>
      <c r="DA12" s="31" t="s">
        <v>93</v>
      </c>
      <c r="DB12" s="31" t="s">
        <v>394</v>
      </c>
      <c r="DC12" s="31" t="s">
        <v>394</v>
      </c>
      <c r="DD12" s="31" t="s">
        <v>394</v>
      </c>
      <c r="DE12" s="31" t="s">
        <v>394</v>
      </c>
      <c r="DF12" s="31" t="s">
        <v>394</v>
      </c>
      <c r="DG12" s="31" t="s">
        <v>394</v>
      </c>
      <c r="DH12" s="31" t="s">
        <v>394</v>
      </c>
      <c r="DI12" s="31" t="s">
        <v>394</v>
      </c>
      <c r="DJ12" s="31" t="s">
        <v>394</v>
      </c>
      <c r="DK12" s="31" t="s">
        <v>394</v>
      </c>
      <c r="DL12" s="31" t="s">
        <v>396</v>
      </c>
      <c r="DM12" s="31" t="s">
        <v>394</v>
      </c>
      <c r="DN12" s="31" t="s">
        <v>394</v>
      </c>
      <c r="DO12" s="31" t="s">
        <v>394</v>
      </c>
      <c r="DP12" s="31" t="s">
        <v>394</v>
      </c>
      <c r="DQ12" s="31" t="s">
        <v>396</v>
      </c>
      <c r="DR12" s="31" t="s">
        <v>394</v>
      </c>
      <c r="DS12" s="31"/>
      <c r="DT12" s="31"/>
      <c r="DU12" s="31"/>
      <c r="DV12" s="31"/>
    </row>
    <row r="13" spans="1:126" s="22" customFormat="1" x14ac:dyDescent="0.15">
      <c r="A13" s="12" t="s">
        <v>450</v>
      </c>
      <c r="B13" s="13" t="s">
        <v>440</v>
      </c>
      <c r="C13" s="12" t="s">
        <v>389</v>
      </c>
      <c r="D13" s="42">
        <v>36.618980999999998</v>
      </c>
      <c r="E13" s="12">
        <v>43.309525999999998</v>
      </c>
      <c r="F13" s="14" t="s">
        <v>27</v>
      </c>
      <c r="G13" s="15" t="s">
        <v>194</v>
      </c>
      <c r="H13" s="15"/>
      <c r="I13" s="15" t="s">
        <v>451</v>
      </c>
      <c r="J13" s="16" t="s">
        <v>451</v>
      </c>
      <c r="K13" s="14"/>
      <c r="L13" s="17" t="s">
        <v>441</v>
      </c>
      <c r="M13" s="15" t="s">
        <v>79</v>
      </c>
      <c r="N13" s="22" t="s">
        <v>452</v>
      </c>
      <c r="O13" s="22" t="s">
        <v>453</v>
      </c>
      <c r="P13" s="22" t="s">
        <v>394</v>
      </c>
      <c r="Q13" s="12" t="s">
        <v>394</v>
      </c>
      <c r="R13" s="12">
        <v>5</v>
      </c>
      <c r="S13" s="12">
        <v>0</v>
      </c>
      <c r="T13" s="16" t="s">
        <v>444</v>
      </c>
      <c r="U13" s="15" t="s">
        <v>310</v>
      </c>
      <c r="V13" s="12">
        <v>1271</v>
      </c>
      <c r="W13" s="12">
        <v>1393</v>
      </c>
      <c r="X13" s="12">
        <v>2664</v>
      </c>
      <c r="Y13" s="12" t="s">
        <v>394</v>
      </c>
      <c r="Z13" s="12" t="s">
        <v>396</v>
      </c>
      <c r="AA13" s="12">
        <v>0</v>
      </c>
      <c r="AB13" s="12">
        <v>2664</v>
      </c>
      <c r="AC13" s="12">
        <v>0</v>
      </c>
      <c r="AD13" s="12">
        <v>0</v>
      </c>
      <c r="AE13" s="12">
        <v>0</v>
      </c>
      <c r="AF13" s="12">
        <v>0</v>
      </c>
      <c r="AG13" s="12">
        <v>0</v>
      </c>
      <c r="AH13" s="12">
        <v>0</v>
      </c>
      <c r="AI13" s="12" t="s">
        <v>405</v>
      </c>
      <c r="AJ13" s="12">
        <v>1250</v>
      </c>
      <c r="AK13" s="12">
        <v>597</v>
      </c>
      <c r="AL13" s="12">
        <v>508</v>
      </c>
      <c r="AM13" s="12">
        <v>1204</v>
      </c>
      <c r="AN13" s="12">
        <v>977</v>
      </c>
      <c r="AO13" s="12">
        <v>1286</v>
      </c>
      <c r="AP13" s="18">
        <v>1164</v>
      </c>
      <c r="AQ13" s="12">
        <v>24</v>
      </c>
      <c r="AR13" s="12">
        <v>63</v>
      </c>
      <c r="AS13" s="12">
        <v>5823</v>
      </c>
      <c r="AT13" s="22" t="s">
        <v>394</v>
      </c>
      <c r="AU13" s="12">
        <v>292</v>
      </c>
      <c r="AV13" s="12">
        <v>0</v>
      </c>
      <c r="AW13" s="18">
        <v>12</v>
      </c>
      <c r="AX13" s="18">
        <v>86</v>
      </c>
      <c r="AY13" s="18">
        <v>94</v>
      </c>
      <c r="AZ13" s="18">
        <v>378</v>
      </c>
      <c r="BA13" s="18">
        <v>326</v>
      </c>
      <c r="BB13" s="18">
        <v>65</v>
      </c>
      <c r="BC13" s="18">
        <v>65</v>
      </c>
      <c r="BD13" s="19" t="s">
        <v>454</v>
      </c>
      <c r="BE13" s="19" t="s">
        <v>93</v>
      </c>
      <c r="BF13" s="19" t="s">
        <v>93</v>
      </c>
      <c r="BG13" s="19" t="s">
        <v>93</v>
      </c>
      <c r="BH13" s="12" t="s">
        <v>93</v>
      </c>
      <c r="BI13" s="12" t="s">
        <v>93</v>
      </c>
      <c r="BJ13" s="12" t="s">
        <v>93</v>
      </c>
      <c r="BK13" s="12" t="s">
        <v>93</v>
      </c>
      <c r="BL13" s="12" t="s">
        <v>411</v>
      </c>
      <c r="BM13" s="12" t="s">
        <v>93</v>
      </c>
      <c r="BN13" s="12"/>
      <c r="BO13" s="12">
        <v>10</v>
      </c>
      <c r="BP13" s="12" t="s">
        <v>446</v>
      </c>
      <c r="BQ13" s="12">
        <v>222</v>
      </c>
      <c r="BR13" s="12">
        <v>888</v>
      </c>
      <c r="BS13" s="12">
        <v>0</v>
      </c>
      <c r="BT13" s="12">
        <v>0</v>
      </c>
      <c r="BU13" s="12">
        <v>888</v>
      </c>
      <c r="BV13" s="12">
        <v>0</v>
      </c>
      <c r="BW13" s="12">
        <v>0</v>
      </c>
      <c r="BX13" s="12">
        <v>110</v>
      </c>
      <c r="BY13" s="19" t="s">
        <v>394</v>
      </c>
      <c r="BZ13" s="12" t="s">
        <v>394</v>
      </c>
      <c r="CA13" s="12" t="s">
        <v>394</v>
      </c>
      <c r="CB13" s="12" t="s">
        <v>394</v>
      </c>
      <c r="CC13" s="12" t="s">
        <v>394</v>
      </c>
      <c r="CD13" s="12" t="s">
        <v>447</v>
      </c>
      <c r="CE13" s="12" t="s">
        <v>396</v>
      </c>
      <c r="CF13" s="20" t="s">
        <v>128</v>
      </c>
      <c r="CG13" s="12" t="s">
        <v>455</v>
      </c>
      <c r="CH13" s="20" t="s">
        <v>401</v>
      </c>
      <c r="CI13" s="20" t="s">
        <v>396</v>
      </c>
      <c r="CJ13" s="19" t="s">
        <v>394</v>
      </c>
      <c r="CK13" s="19" t="s">
        <v>396</v>
      </c>
      <c r="CL13" s="19" t="s">
        <v>396</v>
      </c>
      <c r="CM13" s="20" t="s">
        <v>46</v>
      </c>
      <c r="CN13" s="12" t="s">
        <v>396</v>
      </c>
      <c r="CO13" s="12" t="s">
        <v>456</v>
      </c>
      <c r="CP13" s="21" t="s">
        <v>396</v>
      </c>
      <c r="CQ13" s="12" t="s">
        <v>396</v>
      </c>
      <c r="CR13" s="12" t="s">
        <v>396</v>
      </c>
      <c r="CS13" s="12" t="s">
        <v>396</v>
      </c>
      <c r="CT13" s="12" t="s">
        <v>46</v>
      </c>
      <c r="CU13" s="20" t="s">
        <v>46</v>
      </c>
      <c r="CV13" s="51" t="s">
        <v>46</v>
      </c>
      <c r="CW13" s="51" t="s">
        <v>46</v>
      </c>
      <c r="CX13" s="19" t="s">
        <v>457</v>
      </c>
      <c r="CY13" s="20" t="s">
        <v>396</v>
      </c>
      <c r="CZ13" s="12" t="s">
        <v>46</v>
      </c>
      <c r="DA13" s="12" t="s">
        <v>46</v>
      </c>
      <c r="DB13" s="12" t="s">
        <v>394</v>
      </c>
      <c r="DC13" s="12" t="s">
        <v>394</v>
      </c>
      <c r="DD13" s="12" t="s">
        <v>394</v>
      </c>
      <c r="DE13" s="12" t="s">
        <v>396</v>
      </c>
      <c r="DF13" s="12" t="s">
        <v>396</v>
      </c>
      <c r="DG13" s="12" t="s">
        <v>394</v>
      </c>
      <c r="DH13" s="12" t="s">
        <v>394</v>
      </c>
      <c r="DI13" s="12" t="s">
        <v>394</v>
      </c>
      <c r="DJ13" s="12" t="s">
        <v>394</v>
      </c>
      <c r="DK13" s="12" t="s">
        <v>394</v>
      </c>
      <c r="DL13" s="12" t="s">
        <v>396</v>
      </c>
      <c r="DM13" s="12" t="s">
        <v>394</v>
      </c>
      <c r="DN13" s="12" t="s">
        <v>394</v>
      </c>
      <c r="DO13" s="12" t="s">
        <v>394</v>
      </c>
      <c r="DP13" s="12" t="s">
        <v>396</v>
      </c>
      <c r="DQ13" s="12" t="s">
        <v>396</v>
      </c>
      <c r="DR13" s="12" t="s">
        <v>394</v>
      </c>
      <c r="DS13" s="12"/>
      <c r="DT13" s="12"/>
      <c r="DU13" s="12"/>
      <c r="DV13" s="12"/>
    </row>
    <row r="14" spans="1:126" x14ac:dyDescent="0.15">
      <c r="A14" s="2" t="s">
        <v>458</v>
      </c>
      <c r="B14" s="7" t="s">
        <v>459</v>
      </c>
      <c r="C14" s="2" t="s">
        <v>460</v>
      </c>
      <c r="D14" s="41">
        <v>36.294348999999997</v>
      </c>
      <c r="E14" s="2">
        <v>43.991999999999997</v>
      </c>
      <c r="F14" s="8" t="s">
        <v>461</v>
      </c>
      <c r="G14" s="9" t="s">
        <v>194</v>
      </c>
      <c r="H14" s="9"/>
      <c r="I14" s="9" t="s">
        <v>462</v>
      </c>
      <c r="J14" s="10" t="s">
        <v>462</v>
      </c>
      <c r="K14" s="8"/>
      <c r="L14" s="11" t="s">
        <v>390</v>
      </c>
      <c r="M14" s="9" t="s">
        <v>463</v>
      </c>
      <c r="N14" s="23" t="s">
        <v>459</v>
      </c>
      <c r="O14" s="23" t="s">
        <v>464</v>
      </c>
      <c r="P14" s="23" t="s">
        <v>394</v>
      </c>
      <c r="Q14" s="2" t="s">
        <v>394</v>
      </c>
      <c r="R14" s="2">
        <v>8</v>
      </c>
      <c r="S14" s="2">
        <v>5</v>
      </c>
      <c r="T14" s="10" t="s">
        <v>465</v>
      </c>
      <c r="U14" s="9" t="s">
        <v>222</v>
      </c>
      <c r="V14" s="2">
        <v>996</v>
      </c>
      <c r="W14" s="2">
        <v>0</v>
      </c>
      <c r="X14" s="2">
        <v>996</v>
      </c>
      <c r="Y14" s="2" t="s">
        <v>394</v>
      </c>
      <c r="Z14" s="2" t="s">
        <v>396</v>
      </c>
      <c r="AA14" s="2">
        <v>690</v>
      </c>
      <c r="AB14" s="2">
        <v>0</v>
      </c>
      <c r="AC14" s="31">
        <v>306</v>
      </c>
      <c r="AD14" s="31">
        <v>0</v>
      </c>
      <c r="AE14" s="31">
        <v>0</v>
      </c>
      <c r="AF14" s="31">
        <v>0</v>
      </c>
      <c r="AG14" s="31">
        <v>0</v>
      </c>
      <c r="AH14" s="31">
        <v>0</v>
      </c>
      <c r="AI14" s="31" t="s">
        <v>46</v>
      </c>
      <c r="AJ14" s="31">
        <v>859</v>
      </c>
      <c r="AK14" s="31">
        <v>203</v>
      </c>
      <c r="AL14" s="31">
        <v>232</v>
      </c>
      <c r="AM14" s="31">
        <v>940</v>
      </c>
      <c r="AN14" s="31">
        <v>900</v>
      </c>
      <c r="AO14" s="31">
        <v>940</v>
      </c>
      <c r="AP14" s="36">
        <v>905</v>
      </c>
      <c r="AQ14" s="31">
        <v>51</v>
      </c>
      <c r="AR14" s="31">
        <v>73</v>
      </c>
      <c r="AS14" s="31">
        <v>4244</v>
      </c>
      <c r="AT14" s="23" t="s">
        <v>394</v>
      </c>
      <c r="AU14" s="31">
        <v>162</v>
      </c>
      <c r="AV14" s="31">
        <v>0</v>
      </c>
      <c r="AW14" s="36">
        <v>166</v>
      </c>
      <c r="AX14" s="36">
        <v>64</v>
      </c>
      <c r="AY14" s="36">
        <v>15</v>
      </c>
      <c r="AZ14" s="36">
        <v>53</v>
      </c>
      <c r="BA14" s="36">
        <v>41</v>
      </c>
      <c r="BB14" s="36">
        <v>124</v>
      </c>
      <c r="BC14" s="36">
        <v>162</v>
      </c>
      <c r="BD14" s="37" t="s">
        <v>466</v>
      </c>
      <c r="BE14" s="37" t="s">
        <v>93</v>
      </c>
      <c r="BF14" s="37" t="s">
        <v>93</v>
      </c>
      <c r="BG14" s="37" t="s">
        <v>93</v>
      </c>
      <c r="BH14" s="31" t="s">
        <v>93</v>
      </c>
      <c r="BI14" s="31" t="s">
        <v>93</v>
      </c>
      <c r="BJ14" s="31" t="s">
        <v>93</v>
      </c>
      <c r="BK14" s="31" t="s">
        <v>93</v>
      </c>
      <c r="BL14" s="31" t="s">
        <v>93</v>
      </c>
      <c r="BM14" s="31" t="s">
        <v>93</v>
      </c>
      <c r="BN14" s="31" t="s">
        <v>467</v>
      </c>
      <c r="BO14" s="31">
        <v>73</v>
      </c>
      <c r="BP14" s="31" t="s">
        <v>50</v>
      </c>
      <c r="BQ14" s="31">
        <v>996</v>
      </c>
      <c r="BR14" s="31">
        <v>996</v>
      </c>
      <c r="BS14" s="31">
        <v>0</v>
      </c>
      <c r="BT14" s="31">
        <v>0</v>
      </c>
      <c r="BU14" s="31">
        <v>996</v>
      </c>
      <c r="BV14" s="31">
        <v>0</v>
      </c>
      <c r="BW14" s="31">
        <v>0</v>
      </c>
      <c r="BX14" s="31">
        <v>40</v>
      </c>
      <c r="BY14" s="37" t="s">
        <v>394</v>
      </c>
      <c r="BZ14" s="31" t="s">
        <v>396</v>
      </c>
      <c r="CA14" s="31" t="s">
        <v>394</v>
      </c>
      <c r="CB14" s="31" t="s">
        <v>394</v>
      </c>
      <c r="CC14" s="31" t="s">
        <v>394</v>
      </c>
      <c r="CD14" s="31" t="s">
        <v>468</v>
      </c>
      <c r="CE14" s="31" t="s">
        <v>394</v>
      </c>
      <c r="CF14" s="38" t="s">
        <v>128</v>
      </c>
      <c r="CG14" s="31" t="s">
        <v>415</v>
      </c>
      <c r="CH14" s="38" t="s">
        <v>401</v>
      </c>
      <c r="CI14" s="38" t="s">
        <v>427</v>
      </c>
      <c r="CJ14" s="37" t="s">
        <v>394</v>
      </c>
      <c r="CK14" s="37" t="s">
        <v>394</v>
      </c>
      <c r="CL14" s="37" t="s">
        <v>394</v>
      </c>
      <c r="CM14" s="38" t="s">
        <v>46</v>
      </c>
      <c r="CN14" s="31" t="s">
        <v>396</v>
      </c>
      <c r="CO14" s="31" t="s">
        <v>469</v>
      </c>
      <c r="CP14" s="39" t="s">
        <v>396</v>
      </c>
      <c r="CQ14" s="31" t="s">
        <v>394</v>
      </c>
      <c r="CR14" s="31" t="s">
        <v>394</v>
      </c>
      <c r="CS14" s="31" t="s">
        <v>394</v>
      </c>
      <c r="CT14" s="31" t="s">
        <v>93</v>
      </c>
      <c r="CU14" s="38" t="s">
        <v>93</v>
      </c>
      <c r="CV14" s="50" t="s">
        <v>93</v>
      </c>
      <c r="CW14" s="50" t="s">
        <v>93</v>
      </c>
      <c r="CX14" s="37" t="s">
        <v>470</v>
      </c>
      <c r="CY14" s="38" t="s">
        <v>396</v>
      </c>
      <c r="CZ14" s="31" t="s">
        <v>46</v>
      </c>
      <c r="DA14" s="31" t="s">
        <v>411</v>
      </c>
      <c r="DB14" s="31" t="s">
        <v>394</v>
      </c>
      <c r="DC14" s="31" t="s">
        <v>394</v>
      </c>
      <c r="DD14" s="31" t="s">
        <v>394</v>
      </c>
      <c r="DE14" s="31" t="s">
        <v>394</v>
      </c>
      <c r="DF14" s="31" t="s">
        <v>394</v>
      </c>
      <c r="DG14" s="31" t="s">
        <v>394</v>
      </c>
      <c r="DH14" s="31" t="s">
        <v>394</v>
      </c>
      <c r="DI14" s="31" t="s">
        <v>394</v>
      </c>
      <c r="DJ14" s="31" t="s">
        <v>394</v>
      </c>
      <c r="DK14" s="31" t="s">
        <v>394</v>
      </c>
      <c r="DL14" s="31" t="s">
        <v>396</v>
      </c>
      <c r="DM14" s="31" t="s">
        <v>394</v>
      </c>
      <c r="DN14" s="31" t="s">
        <v>394</v>
      </c>
      <c r="DO14" s="31" t="s">
        <v>394</v>
      </c>
      <c r="DP14" s="31" t="s">
        <v>394</v>
      </c>
      <c r="DQ14" s="31" t="s">
        <v>394</v>
      </c>
      <c r="DR14" s="31" t="s">
        <v>394</v>
      </c>
      <c r="DS14" s="31"/>
      <c r="DT14" s="31"/>
      <c r="DU14" s="31"/>
      <c r="DV14" s="31"/>
    </row>
    <row r="15" spans="1:126" s="22" customFormat="1" x14ac:dyDescent="0.15">
      <c r="A15" s="12" t="s">
        <v>327</v>
      </c>
      <c r="B15" s="13" t="s">
        <v>471</v>
      </c>
      <c r="C15" s="12"/>
      <c r="D15" s="42">
        <v>36.724609999999998</v>
      </c>
      <c r="E15" s="12">
        <v>43.269039999999997</v>
      </c>
      <c r="F15" s="14" t="s">
        <v>27</v>
      </c>
      <c r="G15" s="15" t="s">
        <v>194</v>
      </c>
      <c r="H15" s="15"/>
      <c r="I15" s="15" t="s">
        <v>328</v>
      </c>
      <c r="J15" s="16" t="s">
        <v>328</v>
      </c>
      <c r="K15" s="14"/>
      <c r="L15" s="17" t="s">
        <v>441</v>
      </c>
      <c r="M15" s="15" t="s">
        <v>472</v>
      </c>
      <c r="N15" s="22" t="s">
        <v>473</v>
      </c>
      <c r="O15" s="22" t="s">
        <v>474</v>
      </c>
      <c r="P15" s="22" t="s">
        <v>394</v>
      </c>
      <c r="Q15" s="12" t="s">
        <v>394</v>
      </c>
      <c r="R15" s="12">
        <v>7</v>
      </c>
      <c r="S15" s="12">
        <v>3</v>
      </c>
      <c r="T15" s="16" t="s">
        <v>475</v>
      </c>
      <c r="U15" s="15" t="s">
        <v>310</v>
      </c>
      <c r="V15" s="12">
        <v>3003</v>
      </c>
      <c r="W15" s="12">
        <v>0</v>
      </c>
      <c r="X15" s="12">
        <v>3003</v>
      </c>
      <c r="Y15" s="12" t="s">
        <v>394</v>
      </c>
      <c r="Z15" s="12" t="s">
        <v>396</v>
      </c>
      <c r="AA15" s="12">
        <v>3003</v>
      </c>
      <c r="AB15" s="12">
        <v>0</v>
      </c>
      <c r="AC15" s="12">
        <v>0</v>
      </c>
      <c r="AD15" s="12">
        <v>0</v>
      </c>
      <c r="AE15" s="12">
        <v>0</v>
      </c>
      <c r="AF15" s="12">
        <v>3</v>
      </c>
      <c r="AG15" s="12">
        <v>0</v>
      </c>
      <c r="AH15" s="12">
        <v>0</v>
      </c>
      <c r="AI15" s="12" t="s">
        <v>46</v>
      </c>
      <c r="AJ15" s="12">
        <v>2767</v>
      </c>
      <c r="AK15" s="12">
        <v>891</v>
      </c>
      <c r="AL15" s="12">
        <v>871</v>
      </c>
      <c r="AM15" s="12">
        <v>2791</v>
      </c>
      <c r="AN15" s="12">
        <v>2584</v>
      </c>
      <c r="AO15" s="12">
        <v>3569</v>
      </c>
      <c r="AP15" s="18">
        <v>3579</v>
      </c>
      <c r="AQ15" s="12">
        <v>289</v>
      </c>
      <c r="AR15" s="12">
        <v>354</v>
      </c>
      <c r="AS15" s="12">
        <v>14928</v>
      </c>
      <c r="AT15" s="22" t="s">
        <v>394</v>
      </c>
      <c r="AU15" s="12">
        <v>885</v>
      </c>
      <c r="AV15" s="12">
        <v>15</v>
      </c>
      <c r="AW15" s="18">
        <v>545</v>
      </c>
      <c r="AX15" s="18">
        <v>271</v>
      </c>
      <c r="AY15" s="18">
        <v>36</v>
      </c>
      <c r="AZ15" s="18">
        <v>197</v>
      </c>
      <c r="BA15" s="18">
        <v>514</v>
      </c>
      <c r="BB15" s="18">
        <v>33</v>
      </c>
      <c r="BC15" s="18">
        <v>284</v>
      </c>
      <c r="BD15" s="19" t="s">
        <v>476</v>
      </c>
      <c r="BE15" s="19" t="s">
        <v>411</v>
      </c>
      <c r="BF15" s="19" t="s">
        <v>93</v>
      </c>
      <c r="BG15" s="19" t="s">
        <v>93</v>
      </c>
      <c r="BH15" s="12" t="s">
        <v>46</v>
      </c>
      <c r="BI15" s="12" t="s">
        <v>93</v>
      </c>
      <c r="BJ15" s="12" t="s">
        <v>93</v>
      </c>
      <c r="BK15" s="12" t="s">
        <v>93</v>
      </c>
      <c r="BL15" s="12" t="s">
        <v>46</v>
      </c>
      <c r="BM15" s="12" t="s">
        <v>405</v>
      </c>
      <c r="BN15" s="12" t="s">
        <v>477</v>
      </c>
      <c r="BO15" s="12">
        <v>3</v>
      </c>
      <c r="BP15" s="12" t="s">
        <v>446</v>
      </c>
      <c r="BQ15" s="12">
        <v>6</v>
      </c>
      <c r="BR15" s="12">
        <v>3003</v>
      </c>
      <c r="BS15" s="12">
        <v>0</v>
      </c>
      <c r="BT15" s="12">
        <v>0</v>
      </c>
      <c r="BU15" s="12">
        <v>0</v>
      </c>
      <c r="BV15" s="12">
        <v>0</v>
      </c>
      <c r="BW15" s="12">
        <v>0</v>
      </c>
      <c r="BX15" s="12">
        <v>1200</v>
      </c>
      <c r="BY15" s="19" t="s">
        <v>394</v>
      </c>
      <c r="BZ15" s="12" t="s">
        <v>396</v>
      </c>
      <c r="CA15" s="12" t="s">
        <v>396</v>
      </c>
      <c r="CB15" s="12" t="s">
        <v>396</v>
      </c>
      <c r="CC15" s="12" t="s">
        <v>394</v>
      </c>
      <c r="CD15" s="12" t="s">
        <v>478</v>
      </c>
      <c r="CE15" s="12" t="s">
        <v>394</v>
      </c>
      <c r="CF15" s="20" t="s">
        <v>128</v>
      </c>
      <c r="CG15" s="12" t="s">
        <v>415</v>
      </c>
      <c r="CH15" s="20" t="s">
        <v>479</v>
      </c>
      <c r="CI15" s="20" t="s">
        <v>427</v>
      </c>
      <c r="CJ15" s="19" t="s">
        <v>394</v>
      </c>
      <c r="CK15" s="19" t="s">
        <v>394</v>
      </c>
      <c r="CL15" s="19" t="s">
        <v>394</v>
      </c>
      <c r="CM15" s="20" t="s">
        <v>405</v>
      </c>
      <c r="CN15" s="12" t="s">
        <v>396</v>
      </c>
      <c r="CO15" s="12" t="s">
        <v>480</v>
      </c>
      <c r="CP15" s="21" t="s">
        <v>396</v>
      </c>
      <c r="CQ15" s="12" t="s">
        <v>394</v>
      </c>
      <c r="CR15" s="12" t="s">
        <v>394</v>
      </c>
      <c r="CS15" s="12" t="s">
        <v>394</v>
      </c>
      <c r="CT15" s="12" t="s">
        <v>93</v>
      </c>
      <c r="CU15" s="20" t="s">
        <v>93</v>
      </c>
      <c r="CV15" s="51" t="s">
        <v>411</v>
      </c>
      <c r="CW15" s="51" t="s">
        <v>405</v>
      </c>
      <c r="CX15" s="19" t="s">
        <v>481</v>
      </c>
      <c r="CY15" s="20" t="s">
        <v>394</v>
      </c>
      <c r="CZ15" s="12" t="s">
        <v>46</v>
      </c>
      <c r="DA15" s="12" t="s">
        <v>93</v>
      </c>
      <c r="DB15" s="12" t="s">
        <v>394</v>
      </c>
      <c r="DC15" s="12" t="s">
        <v>394</v>
      </c>
      <c r="DD15" s="12" t="s">
        <v>394</v>
      </c>
      <c r="DE15" s="12" t="s">
        <v>394</v>
      </c>
      <c r="DF15" s="12" t="s">
        <v>394</v>
      </c>
      <c r="DG15" s="12" t="s">
        <v>394</v>
      </c>
      <c r="DH15" s="12" t="s">
        <v>394</v>
      </c>
      <c r="DI15" s="12" t="s">
        <v>394</v>
      </c>
      <c r="DJ15" s="12" t="s">
        <v>394</v>
      </c>
      <c r="DK15" s="12" t="s">
        <v>394</v>
      </c>
      <c r="DL15" s="12" t="s">
        <v>396</v>
      </c>
      <c r="DM15" s="12" t="s">
        <v>394</v>
      </c>
      <c r="DN15" s="12" t="s">
        <v>394</v>
      </c>
      <c r="DO15" s="12" t="s">
        <v>394</v>
      </c>
      <c r="DP15" s="12" t="s">
        <v>394</v>
      </c>
      <c r="DQ15" s="12" t="s">
        <v>394</v>
      </c>
      <c r="DR15" s="12" t="s">
        <v>394</v>
      </c>
      <c r="DS15" s="12"/>
      <c r="DT15" s="12"/>
      <c r="DU15" s="12"/>
      <c r="DV15" s="12"/>
    </row>
    <row r="16" spans="1:126" x14ac:dyDescent="0.15">
      <c r="A16" s="2" t="s">
        <v>347</v>
      </c>
      <c r="B16" s="7" t="s">
        <v>348</v>
      </c>
      <c r="C16" s="2"/>
      <c r="D16" s="41">
        <v>35.494720000000001</v>
      </c>
      <c r="E16" s="2">
        <v>44.971150000000002</v>
      </c>
      <c r="F16" s="8" t="s">
        <v>339</v>
      </c>
      <c r="G16" s="9" t="s">
        <v>194</v>
      </c>
      <c r="H16" s="9"/>
      <c r="I16" s="9" t="s">
        <v>349</v>
      </c>
      <c r="J16" s="10" t="s">
        <v>349</v>
      </c>
      <c r="K16" s="8"/>
      <c r="L16" s="11" t="s">
        <v>482</v>
      </c>
      <c r="M16" s="9" t="s">
        <v>311</v>
      </c>
      <c r="N16" s="23" t="s">
        <v>483</v>
      </c>
      <c r="O16" s="23">
        <v>7701418993</v>
      </c>
      <c r="P16" s="23" t="s">
        <v>394</v>
      </c>
      <c r="Q16" s="2" t="s">
        <v>394</v>
      </c>
      <c r="R16" s="2">
        <v>2</v>
      </c>
      <c r="S16" s="2">
        <v>0</v>
      </c>
      <c r="T16" s="10" t="s">
        <v>444</v>
      </c>
      <c r="U16" s="9" t="s">
        <v>252</v>
      </c>
      <c r="V16" s="2">
        <v>50</v>
      </c>
      <c r="W16" s="2">
        <v>102</v>
      </c>
      <c r="X16" s="2">
        <v>152</v>
      </c>
      <c r="Y16" s="2" t="s">
        <v>394</v>
      </c>
      <c r="Z16" s="2" t="s">
        <v>394</v>
      </c>
      <c r="AA16" s="2">
        <v>0</v>
      </c>
      <c r="AB16" s="2">
        <v>0</v>
      </c>
      <c r="AC16" s="31">
        <v>152</v>
      </c>
      <c r="AD16" s="31">
        <v>0</v>
      </c>
      <c r="AE16" s="31">
        <v>0</v>
      </c>
      <c r="AF16" s="31">
        <v>0</v>
      </c>
      <c r="AG16" s="31">
        <v>0</v>
      </c>
      <c r="AH16" s="31">
        <v>0</v>
      </c>
      <c r="AI16" s="31" t="s">
        <v>46</v>
      </c>
      <c r="AJ16" s="31">
        <v>50</v>
      </c>
      <c r="AK16" s="31">
        <v>21</v>
      </c>
      <c r="AL16" s="31">
        <v>25</v>
      </c>
      <c r="AM16" s="31">
        <v>35</v>
      </c>
      <c r="AN16" s="31">
        <v>40</v>
      </c>
      <c r="AO16" s="31">
        <v>46</v>
      </c>
      <c r="AP16" s="36">
        <v>54</v>
      </c>
      <c r="AQ16" s="31">
        <v>7</v>
      </c>
      <c r="AR16" s="31">
        <v>9</v>
      </c>
      <c r="AS16" s="31">
        <v>237</v>
      </c>
      <c r="AT16" s="23" t="s">
        <v>394</v>
      </c>
      <c r="AU16" s="31">
        <v>15</v>
      </c>
      <c r="AV16" s="31">
        <v>0</v>
      </c>
      <c r="AW16" s="36">
        <v>17</v>
      </c>
      <c r="AX16" s="36">
        <v>1</v>
      </c>
      <c r="AY16" s="36">
        <v>1</v>
      </c>
      <c r="AZ16" s="36">
        <v>10</v>
      </c>
      <c r="BA16" s="36">
        <v>25</v>
      </c>
      <c r="BB16" s="36">
        <v>0</v>
      </c>
      <c r="BC16" s="36">
        <v>5</v>
      </c>
      <c r="BD16" s="37" t="s">
        <v>484</v>
      </c>
      <c r="BE16" s="37" t="s">
        <v>411</v>
      </c>
      <c r="BF16" s="37" t="s">
        <v>411</v>
      </c>
      <c r="BG16" s="37" t="s">
        <v>93</v>
      </c>
      <c r="BH16" s="31" t="s">
        <v>46</v>
      </c>
      <c r="BI16" s="31" t="s">
        <v>46</v>
      </c>
      <c r="BJ16" s="31" t="s">
        <v>405</v>
      </c>
      <c r="BK16" s="31" t="s">
        <v>411</v>
      </c>
      <c r="BL16" s="31" t="s">
        <v>411</v>
      </c>
      <c r="BM16" s="31" t="s">
        <v>405</v>
      </c>
      <c r="BN16" s="31"/>
      <c r="BO16" s="31">
        <v>50</v>
      </c>
      <c r="BP16" s="31" t="s">
        <v>446</v>
      </c>
      <c r="BQ16" s="31">
        <v>50</v>
      </c>
      <c r="BR16" s="31">
        <v>50</v>
      </c>
      <c r="BS16" s="31">
        <v>0</v>
      </c>
      <c r="BT16" s="31">
        <v>0</v>
      </c>
      <c r="BU16" s="31">
        <v>0</v>
      </c>
      <c r="BV16" s="31">
        <v>0</v>
      </c>
      <c r="BW16" s="31">
        <v>0</v>
      </c>
      <c r="BX16" s="31">
        <v>50</v>
      </c>
      <c r="BY16" s="37" t="s">
        <v>394</v>
      </c>
      <c r="BZ16" s="31" t="s">
        <v>394</v>
      </c>
      <c r="CA16" s="31" t="s">
        <v>396</v>
      </c>
      <c r="CB16" s="31" t="s">
        <v>396</v>
      </c>
      <c r="CC16" s="31" t="s">
        <v>396</v>
      </c>
      <c r="CD16" s="31" t="s">
        <v>485</v>
      </c>
      <c r="CE16" s="31" t="s">
        <v>394</v>
      </c>
      <c r="CF16" s="38" t="s">
        <v>128</v>
      </c>
      <c r="CG16" s="31" t="s">
        <v>415</v>
      </c>
      <c r="CH16" s="38" t="s">
        <v>401</v>
      </c>
      <c r="CI16" s="38" t="s">
        <v>402</v>
      </c>
      <c r="CJ16" s="37" t="s">
        <v>394</v>
      </c>
      <c r="CK16" s="37" t="s">
        <v>394</v>
      </c>
      <c r="CL16" s="37" t="s">
        <v>394</v>
      </c>
      <c r="CM16" s="38" t="s">
        <v>46</v>
      </c>
      <c r="CN16" s="31" t="s">
        <v>394</v>
      </c>
      <c r="CO16" s="31" t="s">
        <v>486</v>
      </c>
      <c r="CP16" s="39" t="s">
        <v>396</v>
      </c>
      <c r="CQ16" s="31" t="s">
        <v>396</v>
      </c>
      <c r="CR16" s="31" t="s">
        <v>394</v>
      </c>
      <c r="CS16" s="31" t="s">
        <v>396</v>
      </c>
      <c r="CT16" s="31" t="s">
        <v>411</v>
      </c>
      <c r="CU16" s="38" t="s">
        <v>46</v>
      </c>
      <c r="CV16" s="50" t="s">
        <v>405</v>
      </c>
      <c r="CW16" s="50" t="s">
        <v>46</v>
      </c>
      <c r="CX16" s="37" t="s">
        <v>487</v>
      </c>
      <c r="CY16" s="38" t="s">
        <v>394</v>
      </c>
      <c r="CZ16" s="31" t="s">
        <v>46</v>
      </c>
      <c r="DA16" s="31"/>
      <c r="DB16" s="31" t="s">
        <v>396</v>
      </c>
      <c r="DC16" s="31" t="s">
        <v>396</v>
      </c>
      <c r="DD16" s="31" t="s">
        <v>394</v>
      </c>
      <c r="DE16" s="31" t="s">
        <v>394</v>
      </c>
      <c r="DF16" s="31" t="s">
        <v>396</v>
      </c>
      <c r="DG16" s="31" t="s">
        <v>396</v>
      </c>
      <c r="DH16" s="31" t="s">
        <v>394</v>
      </c>
      <c r="DI16" s="31" t="s">
        <v>394</v>
      </c>
      <c r="DJ16" s="31" t="s">
        <v>394</v>
      </c>
      <c r="DK16" s="31" t="s">
        <v>394</v>
      </c>
      <c r="DL16" s="31" t="s">
        <v>396</v>
      </c>
      <c r="DM16" s="31" t="s">
        <v>396</v>
      </c>
      <c r="DN16" s="31" t="s">
        <v>394</v>
      </c>
      <c r="DO16" s="31" t="s">
        <v>394</v>
      </c>
      <c r="DP16" s="31" t="s">
        <v>396</v>
      </c>
      <c r="DQ16" s="31" t="s">
        <v>396</v>
      </c>
      <c r="DR16" s="31" t="s">
        <v>396</v>
      </c>
      <c r="DS16" s="31"/>
      <c r="DT16" s="31"/>
      <c r="DU16" s="31"/>
      <c r="DV16" s="31"/>
    </row>
    <row r="17" spans="1:126" s="22" customFormat="1" x14ac:dyDescent="0.15">
      <c r="A17" s="12" t="s">
        <v>488</v>
      </c>
      <c r="B17" s="13" t="s">
        <v>489</v>
      </c>
      <c r="C17" s="12" t="s">
        <v>490</v>
      </c>
      <c r="D17" s="42">
        <v>33.143000000000001</v>
      </c>
      <c r="E17" s="12">
        <v>44.02</v>
      </c>
      <c r="F17" s="14" t="s">
        <v>193</v>
      </c>
      <c r="G17" s="15" t="s">
        <v>491</v>
      </c>
      <c r="H17" s="15" t="s">
        <v>492</v>
      </c>
      <c r="I17" s="15" t="s">
        <v>493</v>
      </c>
      <c r="J17" s="16" t="s">
        <v>217</v>
      </c>
      <c r="K17" s="14"/>
      <c r="L17" s="17" t="s">
        <v>441</v>
      </c>
      <c r="M17" s="15" t="s">
        <v>362</v>
      </c>
      <c r="N17" s="22" t="s">
        <v>489</v>
      </c>
      <c r="O17" s="22" t="s">
        <v>490</v>
      </c>
      <c r="P17" s="22" t="s">
        <v>394</v>
      </c>
      <c r="Q17" s="12" t="s">
        <v>394</v>
      </c>
      <c r="R17" s="12">
        <v>3</v>
      </c>
      <c r="S17" s="12">
        <v>1</v>
      </c>
      <c r="T17" s="16" t="s">
        <v>494</v>
      </c>
      <c r="U17" s="15" t="s">
        <v>222</v>
      </c>
      <c r="V17" s="12">
        <v>267</v>
      </c>
      <c r="W17" s="12">
        <v>54</v>
      </c>
      <c r="X17" s="12">
        <v>321</v>
      </c>
      <c r="Y17" s="12" t="s">
        <v>394</v>
      </c>
      <c r="Z17" s="12" t="s">
        <v>396</v>
      </c>
      <c r="AA17" s="12">
        <v>54</v>
      </c>
      <c r="AB17" s="12">
        <v>267</v>
      </c>
      <c r="AC17" s="12">
        <v>0</v>
      </c>
      <c r="AD17" s="12">
        <v>0</v>
      </c>
      <c r="AE17" s="12">
        <v>0</v>
      </c>
      <c r="AF17" s="12">
        <v>0</v>
      </c>
      <c r="AG17" s="12">
        <v>0</v>
      </c>
      <c r="AH17" s="12">
        <v>0</v>
      </c>
      <c r="AI17" s="12" t="s">
        <v>46</v>
      </c>
      <c r="AJ17" s="12">
        <v>355</v>
      </c>
      <c r="AK17" s="12">
        <v>329</v>
      </c>
      <c r="AL17" s="12">
        <v>335</v>
      </c>
      <c r="AM17" s="12">
        <v>288</v>
      </c>
      <c r="AN17" s="12">
        <v>276</v>
      </c>
      <c r="AO17" s="12">
        <v>475</v>
      </c>
      <c r="AP17" s="18">
        <v>463</v>
      </c>
      <c r="AQ17" s="12">
        <v>11</v>
      </c>
      <c r="AR17" s="12">
        <v>10</v>
      </c>
      <c r="AS17" s="12">
        <v>2187</v>
      </c>
      <c r="AT17" s="22" t="s">
        <v>394</v>
      </c>
      <c r="AU17" s="12">
        <v>9</v>
      </c>
      <c r="AV17" s="12">
        <v>1</v>
      </c>
      <c r="AW17" s="18">
        <v>1</v>
      </c>
      <c r="AX17" s="18">
        <v>12</v>
      </c>
      <c r="AY17" s="18">
        <v>4</v>
      </c>
      <c r="AZ17" s="18">
        <v>18</v>
      </c>
      <c r="BA17" s="18">
        <v>41</v>
      </c>
      <c r="BB17" s="18">
        <v>6</v>
      </c>
      <c r="BC17" s="18">
        <v>62</v>
      </c>
      <c r="BD17" s="19" t="s">
        <v>495</v>
      </c>
      <c r="BE17" s="19" t="s">
        <v>411</v>
      </c>
      <c r="BF17" s="19" t="s">
        <v>405</v>
      </c>
      <c r="BG17" s="19" t="s">
        <v>46</v>
      </c>
      <c r="BH17" s="12" t="s">
        <v>405</v>
      </c>
      <c r="BI17" s="12" t="s">
        <v>46</v>
      </c>
      <c r="BJ17" s="12" t="s">
        <v>46</v>
      </c>
      <c r="BK17" s="12" t="s">
        <v>405</v>
      </c>
      <c r="BL17" s="12" t="s">
        <v>46</v>
      </c>
      <c r="BM17" s="12" t="s">
        <v>46</v>
      </c>
      <c r="BN17" s="12"/>
      <c r="BO17" s="12">
        <v>28</v>
      </c>
      <c r="BP17" s="12" t="s">
        <v>496</v>
      </c>
      <c r="BQ17" s="12">
        <v>3</v>
      </c>
      <c r="BR17" s="12">
        <v>88</v>
      </c>
      <c r="BS17" s="12">
        <v>0</v>
      </c>
      <c r="BT17" s="12">
        <v>0</v>
      </c>
      <c r="BU17" s="12">
        <v>0</v>
      </c>
      <c r="BV17" s="12">
        <v>0</v>
      </c>
      <c r="BW17" s="12">
        <v>0</v>
      </c>
      <c r="BX17" s="12">
        <v>0</v>
      </c>
      <c r="BY17" s="19" t="s">
        <v>394</v>
      </c>
      <c r="BZ17" s="12" t="s">
        <v>394</v>
      </c>
      <c r="CA17" s="12" t="s">
        <v>394</v>
      </c>
      <c r="CB17" s="12" t="s">
        <v>394</v>
      </c>
      <c r="CC17" s="12" t="s">
        <v>396</v>
      </c>
      <c r="CD17" s="12" t="s">
        <v>447</v>
      </c>
      <c r="CE17" s="12" t="s">
        <v>394</v>
      </c>
      <c r="CF17" s="20" t="s">
        <v>128</v>
      </c>
      <c r="CG17" s="12" t="s">
        <v>415</v>
      </c>
      <c r="CH17" s="20" t="s">
        <v>401</v>
      </c>
      <c r="CI17" s="20" t="s">
        <v>427</v>
      </c>
      <c r="CJ17" s="19" t="s">
        <v>394</v>
      </c>
      <c r="CK17" s="19" t="s">
        <v>394</v>
      </c>
      <c r="CL17" s="19" t="s">
        <v>394</v>
      </c>
      <c r="CM17" s="20" t="s">
        <v>46</v>
      </c>
      <c r="CN17" s="12" t="s">
        <v>396</v>
      </c>
      <c r="CO17" s="12" t="s">
        <v>497</v>
      </c>
      <c r="CP17" s="21" t="s">
        <v>396</v>
      </c>
      <c r="CQ17" s="12" t="s">
        <v>394</v>
      </c>
      <c r="CR17" s="12" t="s">
        <v>394</v>
      </c>
      <c r="CS17" s="12" t="s">
        <v>394</v>
      </c>
      <c r="CT17" s="12" t="s">
        <v>411</v>
      </c>
      <c r="CU17" s="20" t="s">
        <v>405</v>
      </c>
      <c r="CV17" s="51" t="s">
        <v>405</v>
      </c>
      <c r="CW17" s="51" t="s">
        <v>46</v>
      </c>
      <c r="CX17" s="19" t="s">
        <v>417</v>
      </c>
      <c r="CY17" s="20" t="s">
        <v>396</v>
      </c>
      <c r="CZ17" s="12" t="s">
        <v>46</v>
      </c>
      <c r="DA17" s="12"/>
      <c r="DB17" s="12" t="s">
        <v>394</v>
      </c>
      <c r="DC17" s="12" t="s">
        <v>396</v>
      </c>
      <c r="DD17" s="12" t="s">
        <v>394</v>
      </c>
      <c r="DE17" s="12" t="s">
        <v>396</v>
      </c>
      <c r="DF17" s="12" t="s">
        <v>396</v>
      </c>
      <c r="DG17" s="12" t="s">
        <v>396</v>
      </c>
      <c r="DH17" s="12" t="s">
        <v>396</v>
      </c>
      <c r="DI17" s="12" t="s">
        <v>394</v>
      </c>
      <c r="DJ17" s="12" t="s">
        <v>394</v>
      </c>
      <c r="DK17" s="12" t="s">
        <v>396</v>
      </c>
      <c r="DL17" s="12" t="s">
        <v>396</v>
      </c>
      <c r="DM17" s="12" t="s">
        <v>396</v>
      </c>
      <c r="DN17" s="12" t="s">
        <v>394</v>
      </c>
      <c r="DO17" s="12" t="s">
        <v>394</v>
      </c>
      <c r="DP17" s="12" t="s">
        <v>396</v>
      </c>
      <c r="DQ17" s="12" t="s">
        <v>396</v>
      </c>
      <c r="DR17" s="12" t="s">
        <v>396</v>
      </c>
      <c r="DS17" s="12"/>
      <c r="DT17" s="12"/>
      <c r="DU17" s="12"/>
      <c r="DV17" s="12"/>
    </row>
    <row r="18" spans="1:126" x14ac:dyDescent="0.15">
      <c r="A18" s="2" t="s">
        <v>260</v>
      </c>
      <c r="B18" s="7" t="s">
        <v>498</v>
      </c>
      <c r="C18" s="2" t="s">
        <v>499</v>
      </c>
      <c r="D18" s="41">
        <v>33.142085364902002</v>
      </c>
      <c r="E18" s="2">
        <v>43.850156154183601</v>
      </c>
      <c r="F18" s="8" t="s">
        <v>193</v>
      </c>
      <c r="G18" s="9" t="s">
        <v>194</v>
      </c>
      <c r="H18" s="9" t="s">
        <v>227</v>
      </c>
      <c r="I18" s="9" t="s">
        <v>261</v>
      </c>
      <c r="J18" s="10"/>
      <c r="K18" s="8"/>
      <c r="L18" s="11" t="s">
        <v>390</v>
      </c>
      <c r="M18" s="9" t="s">
        <v>401</v>
      </c>
      <c r="N18" s="23" t="s">
        <v>500</v>
      </c>
      <c r="O18" s="23" t="s">
        <v>501</v>
      </c>
      <c r="P18" s="23" t="s">
        <v>394</v>
      </c>
      <c r="Q18" s="2" t="s">
        <v>394</v>
      </c>
      <c r="R18" s="2">
        <v>3</v>
      </c>
      <c r="S18" s="2">
        <v>0</v>
      </c>
      <c r="T18" s="10" t="s">
        <v>502</v>
      </c>
      <c r="U18" s="9" t="s">
        <v>222</v>
      </c>
      <c r="V18" s="2">
        <v>240</v>
      </c>
      <c r="W18" s="2">
        <v>15</v>
      </c>
      <c r="X18" s="2">
        <v>255</v>
      </c>
      <c r="Y18" s="2" t="s">
        <v>394</v>
      </c>
      <c r="Z18" s="2" t="s">
        <v>396</v>
      </c>
      <c r="AA18" s="2">
        <v>0</v>
      </c>
      <c r="AB18" s="2">
        <v>255</v>
      </c>
      <c r="AC18" s="31">
        <v>0</v>
      </c>
      <c r="AD18" s="31">
        <v>0</v>
      </c>
      <c r="AE18" s="31">
        <v>0</v>
      </c>
      <c r="AF18" s="31">
        <v>0</v>
      </c>
      <c r="AG18" s="31">
        <v>0</v>
      </c>
      <c r="AH18" s="31">
        <v>0</v>
      </c>
      <c r="AI18" s="31" t="s">
        <v>46</v>
      </c>
      <c r="AJ18" s="31">
        <v>260</v>
      </c>
      <c r="AK18" s="31">
        <v>125</v>
      </c>
      <c r="AL18" s="31">
        <v>154</v>
      </c>
      <c r="AM18" s="31">
        <v>195</v>
      </c>
      <c r="AN18" s="31">
        <v>215</v>
      </c>
      <c r="AO18" s="31">
        <v>241</v>
      </c>
      <c r="AP18" s="36">
        <v>314</v>
      </c>
      <c r="AQ18" s="31">
        <v>16</v>
      </c>
      <c r="AR18" s="31">
        <v>21</v>
      </c>
      <c r="AS18" s="31">
        <v>1281</v>
      </c>
      <c r="AT18" s="23" t="s">
        <v>394</v>
      </c>
      <c r="AU18" s="31">
        <v>149</v>
      </c>
      <c r="AV18" s="31">
        <v>0</v>
      </c>
      <c r="AW18" s="36">
        <v>1</v>
      </c>
      <c r="AX18" s="36">
        <v>25</v>
      </c>
      <c r="AY18" s="36">
        <v>2</v>
      </c>
      <c r="AZ18" s="36">
        <v>18</v>
      </c>
      <c r="BA18" s="36">
        <v>6</v>
      </c>
      <c r="BB18" s="36">
        <v>0</v>
      </c>
      <c r="BC18" s="36">
        <v>41</v>
      </c>
      <c r="BD18" s="37" t="s">
        <v>503</v>
      </c>
      <c r="BE18" s="37" t="s">
        <v>405</v>
      </c>
      <c r="BF18" s="37" t="s">
        <v>405</v>
      </c>
      <c r="BG18" s="37" t="s">
        <v>46</v>
      </c>
      <c r="BH18" s="31" t="s">
        <v>46</v>
      </c>
      <c r="BI18" s="31" t="s">
        <v>46</v>
      </c>
      <c r="BJ18" s="31" t="s">
        <v>46</v>
      </c>
      <c r="BK18" s="31" t="s">
        <v>405</v>
      </c>
      <c r="BL18" s="31" t="s">
        <v>46</v>
      </c>
      <c r="BM18" s="31" t="s">
        <v>93</v>
      </c>
      <c r="BN18" s="31" t="s">
        <v>504</v>
      </c>
      <c r="BO18" s="31">
        <v>30</v>
      </c>
      <c r="BP18" s="31" t="s">
        <v>230</v>
      </c>
      <c r="BQ18" s="31">
        <v>8</v>
      </c>
      <c r="BR18" s="31">
        <v>0</v>
      </c>
      <c r="BS18" s="31">
        <v>30</v>
      </c>
      <c r="BT18" s="31">
        <v>30</v>
      </c>
      <c r="BU18" s="31">
        <v>0</v>
      </c>
      <c r="BV18" s="31">
        <v>6</v>
      </c>
      <c r="BW18" s="31">
        <v>6</v>
      </c>
      <c r="BX18" s="31">
        <v>0</v>
      </c>
      <c r="BY18" s="37" t="s">
        <v>394</v>
      </c>
      <c r="BZ18" s="31" t="s">
        <v>394</v>
      </c>
      <c r="CA18" s="31" t="s">
        <v>396</v>
      </c>
      <c r="CB18" s="31" t="s">
        <v>394</v>
      </c>
      <c r="CC18" s="31" t="s">
        <v>394</v>
      </c>
      <c r="CD18" s="31" t="s">
        <v>447</v>
      </c>
      <c r="CE18" s="31" t="s">
        <v>394</v>
      </c>
      <c r="CF18" s="38" t="s">
        <v>128</v>
      </c>
      <c r="CG18" s="31" t="s">
        <v>415</v>
      </c>
      <c r="CH18" s="38" t="s">
        <v>505</v>
      </c>
      <c r="CI18" s="38" t="s">
        <v>427</v>
      </c>
      <c r="CJ18" s="37" t="s">
        <v>394</v>
      </c>
      <c r="CK18" s="37" t="s">
        <v>394</v>
      </c>
      <c r="CL18" s="37" t="s">
        <v>394</v>
      </c>
      <c r="CM18" s="38" t="s">
        <v>46</v>
      </c>
      <c r="CN18" s="31" t="s">
        <v>396</v>
      </c>
      <c r="CO18" s="31" t="s">
        <v>506</v>
      </c>
      <c r="CP18" s="39" t="s">
        <v>396</v>
      </c>
      <c r="CQ18" s="31" t="s">
        <v>394</v>
      </c>
      <c r="CR18" s="31" t="s">
        <v>394</v>
      </c>
      <c r="CS18" s="31" t="s">
        <v>394</v>
      </c>
      <c r="CT18" s="31" t="s">
        <v>93</v>
      </c>
      <c r="CU18" s="38" t="s">
        <v>93</v>
      </c>
      <c r="CV18" s="50" t="s">
        <v>93</v>
      </c>
      <c r="CW18" s="50" t="s">
        <v>93</v>
      </c>
      <c r="CX18" s="37" t="s">
        <v>507</v>
      </c>
      <c r="CY18" s="38" t="s">
        <v>394</v>
      </c>
      <c r="CZ18" s="31" t="s">
        <v>46</v>
      </c>
      <c r="DA18" s="31"/>
      <c r="DB18" s="31" t="s">
        <v>394</v>
      </c>
      <c r="DC18" s="31" t="s">
        <v>396</v>
      </c>
      <c r="DD18" s="31" t="s">
        <v>394</v>
      </c>
      <c r="DE18" s="31" t="s">
        <v>394</v>
      </c>
      <c r="DF18" s="31" t="s">
        <v>396</v>
      </c>
      <c r="DG18" s="31" t="s">
        <v>394</v>
      </c>
      <c r="DH18" s="31" t="s">
        <v>394</v>
      </c>
      <c r="DI18" s="31" t="s">
        <v>394</v>
      </c>
      <c r="DJ18" s="31" t="s">
        <v>394</v>
      </c>
      <c r="DK18" s="31" t="s">
        <v>394</v>
      </c>
      <c r="DL18" s="31" t="s">
        <v>394</v>
      </c>
      <c r="DM18" s="31" t="s">
        <v>396</v>
      </c>
      <c r="DN18" s="31" t="s">
        <v>394</v>
      </c>
      <c r="DO18" s="31" t="s">
        <v>394</v>
      </c>
      <c r="DP18" s="31" t="s">
        <v>396</v>
      </c>
      <c r="DQ18" s="31" t="s">
        <v>396</v>
      </c>
      <c r="DR18" s="31" t="s">
        <v>396</v>
      </c>
      <c r="DS18" s="31"/>
      <c r="DT18" s="31"/>
      <c r="DU18" s="31"/>
      <c r="DV18" s="31"/>
    </row>
    <row r="19" spans="1:126" s="22" customFormat="1" x14ac:dyDescent="0.15">
      <c r="A19" s="12" t="s">
        <v>508</v>
      </c>
      <c r="B19" s="13" t="s">
        <v>509</v>
      </c>
      <c r="C19" s="12" t="s">
        <v>362</v>
      </c>
      <c r="D19" s="42">
        <v>33.345232000000003</v>
      </c>
      <c r="E19" s="12">
        <v>43.509466000000003</v>
      </c>
      <c r="F19" s="14" t="s">
        <v>193</v>
      </c>
      <c r="G19" s="15" t="s">
        <v>194</v>
      </c>
      <c r="H19" s="15" t="s">
        <v>510</v>
      </c>
      <c r="I19" s="15" t="s">
        <v>511</v>
      </c>
      <c r="J19" s="16"/>
      <c r="K19" s="14"/>
      <c r="L19" s="17" t="s">
        <v>390</v>
      </c>
      <c r="M19" s="15" t="s">
        <v>401</v>
      </c>
      <c r="N19" s="22" t="s">
        <v>512</v>
      </c>
      <c r="O19" s="22" t="s">
        <v>513</v>
      </c>
      <c r="P19" s="22" t="s">
        <v>394</v>
      </c>
      <c r="Q19" s="12" t="s">
        <v>394</v>
      </c>
      <c r="R19" s="12">
        <v>3</v>
      </c>
      <c r="S19" s="12">
        <v>1</v>
      </c>
      <c r="T19" s="16" t="s">
        <v>434</v>
      </c>
      <c r="U19" s="15" t="s">
        <v>222</v>
      </c>
      <c r="V19" s="12">
        <v>0</v>
      </c>
      <c r="W19" s="12">
        <v>0</v>
      </c>
      <c r="X19" s="12">
        <v>0</v>
      </c>
      <c r="Y19" s="12" t="s">
        <v>394</v>
      </c>
      <c r="Z19" s="12" t="s">
        <v>394</v>
      </c>
      <c r="AA19" s="12">
        <v>0</v>
      </c>
      <c r="AB19" s="12">
        <v>258</v>
      </c>
      <c r="AC19" s="12">
        <v>0</v>
      </c>
      <c r="AD19" s="12">
        <v>0</v>
      </c>
      <c r="AE19" s="12">
        <v>0</v>
      </c>
      <c r="AF19" s="12">
        <v>0</v>
      </c>
      <c r="AG19" s="12">
        <v>0</v>
      </c>
      <c r="AH19" s="12">
        <v>0</v>
      </c>
      <c r="AI19" s="12" t="s">
        <v>46</v>
      </c>
      <c r="AJ19" s="12">
        <v>119</v>
      </c>
      <c r="AK19" s="12">
        <v>37</v>
      </c>
      <c r="AL19" s="12">
        <v>25</v>
      </c>
      <c r="AM19" s="12">
        <v>45</v>
      </c>
      <c r="AN19" s="12">
        <v>54</v>
      </c>
      <c r="AO19" s="12">
        <v>210</v>
      </c>
      <c r="AP19" s="18">
        <v>180</v>
      </c>
      <c r="AQ19" s="12">
        <v>35</v>
      </c>
      <c r="AR19" s="12">
        <v>25</v>
      </c>
      <c r="AS19" s="12">
        <v>611</v>
      </c>
      <c r="AT19" s="22" t="s">
        <v>394</v>
      </c>
      <c r="AU19" s="12">
        <v>22</v>
      </c>
      <c r="AV19" s="12">
        <v>0</v>
      </c>
      <c r="AW19" s="18">
        <v>35</v>
      </c>
      <c r="AX19" s="18">
        <v>15</v>
      </c>
      <c r="AY19" s="18">
        <v>0</v>
      </c>
      <c r="AZ19" s="18">
        <v>0</v>
      </c>
      <c r="BA19" s="18">
        <v>25</v>
      </c>
      <c r="BB19" s="18">
        <v>0</v>
      </c>
      <c r="BC19" s="18">
        <v>18</v>
      </c>
      <c r="BD19" s="19" t="s">
        <v>514</v>
      </c>
      <c r="BE19" s="19" t="s">
        <v>46</v>
      </c>
      <c r="BF19" s="19" t="s">
        <v>46</v>
      </c>
      <c r="BG19" s="19" t="s">
        <v>46</v>
      </c>
      <c r="BH19" s="12" t="s">
        <v>46</v>
      </c>
      <c r="BI19" s="12" t="s">
        <v>46</v>
      </c>
      <c r="BJ19" s="12" t="s">
        <v>46</v>
      </c>
      <c r="BK19" s="12" t="s">
        <v>405</v>
      </c>
      <c r="BL19" s="12" t="s">
        <v>405</v>
      </c>
      <c r="BM19" s="12" t="s">
        <v>46</v>
      </c>
      <c r="BN19" s="12"/>
      <c r="BO19" s="12">
        <v>100</v>
      </c>
      <c r="BP19" s="12" t="s">
        <v>51</v>
      </c>
      <c r="BQ19" s="12">
        <v>0</v>
      </c>
      <c r="BR19" s="12">
        <v>10</v>
      </c>
      <c r="BS19" s="12">
        <v>13</v>
      </c>
      <c r="BT19" s="12">
        <v>13</v>
      </c>
      <c r="BU19" s="12">
        <v>10</v>
      </c>
      <c r="BV19" s="12">
        <v>18</v>
      </c>
      <c r="BW19" s="12">
        <v>18</v>
      </c>
      <c r="BX19" s="12">
        <v>195</v>
      </c>
      <c r="BY19" s="19" t="s">
        <v>394</v>
      </c>
      <c r="BZ19" s="12" t="s">
        <v>394</v>
      </c>
      <c r="CA19" s="12" t="s">
        <v>396</v>
      </c>
      <c r="CB19" s="12" t="s">
        <v>394</v>
      </c>
      <c r="CC19" s="12" t="s">
        <v>396</v>
      </c>
      <c r="CD19" s="12" t="s">
        <v>515</v>
      </c>
      <c r="CE19" s="12" t="s">
        <v>394</v>
      </c>
      <c r="CF19" s="20" t="s">
        <v>128</v>
      </c>
      <c r="CG19" s="12" t="s">
        <v>516</v>
      </c>
      <c r="CH19" s="20" t="s">
        <v>401</v>
      </c>
      <c r="CI19" s="20" t="s">
        <v>427</v>
      </c>
      <c r="CJ19" s="19" t="s">
        <v>394</v>
      </c>
      <c r="CK19" s="19" t="s">
        <v>394</v>
      </c>
      <c r="CL19" s="19" t="s">
        <v>394</v>
      </c>
      <c r="CM19" s="20" t="s">
        <v>46</v>
      </c>
      <c r="CN19" s="12" t="s">
        <v>396</v>
      </c>
      <c r="CO19" s="12" t="s">
        <v>517</v>
      </c>
      <c r="CP19" s="21" t="s">
        <v>396</v>
      </c>
      <c r="CQ19" s="12" t="s">
        <v>394</v>
      </c>
      <c r="CR19" s="12" t="s">
        <v>396</v>
      </c>
      <c r="CS19" s="12" t="s">
        <v>396</v>
      </c>
      <c r="CT19" s="12" t="s">
        <v>46</v>
      </c>
      <c r="CU19" s="20" t="s">
        <v>46</v>
      </c>
      <c r="CV19" s="51" t="s">
        <v>46</v>
      </c>
      <c r="CW19" s="51" t="s">
        <v>46</v>
      </c>
      <c r="CX19" s="19" t="s">
        <v>518</v>
      </c>
      <c r="CY19" s="20" t="s">
        <v>396</v>
      </c>
      <c r="CZ19" s="12" t="s">
        <v>46</v>
      </c>
      <c r="DA19" s="12"/>
      <c r="DB19" s="12" t="s">
        <v>396</v>
      </c>
      <c r="DC19" s="12" t="s">
        <v>394</v>
      </c>
      <c r="DD19" s="12" t="s">
        <v>396</v>
      </c>
      <c r="DE19" s="12" t="s">
        <v>396</v>
      </c>
      <c r="DF19" s="12" t="s">
        <v>396</v>
      </c>
      <c r="DG19" s="12" t="s">
        <v>394</v>
      </c>
      <c r="DH19" s="12" t="s">
        <v>396</v>
      </c>
      <c r="DI19" s="12" t="s">
        <v>396</v>
      </c>
      <c r="DJ19" s="12" t="s">
        <v>396</v>
      </c>
      <c r="DK19" s="12" t="s">
        <v>394</v>
      </c>
      <c r="DL19" s="12" t="s">
        <v>396</v>
      </c>
      <c r="DM19" s="12" t="s">
        <v>396</v>
      </c>
      <c r="DN19" s="12" t="s">
        <v>394</v>
      </c>
      <c r="DO19" s="12" t="s">
        <v>394</v>
      </c>
      <c r="DP19" s="12" t="s">
        <v>396</v>
      </c>
      <c r="DQ19" s="12" t="s">
        <v>396</v>
      </c>
      <c r="DR19" s="12" t="s">
        <v>396</v>
      </c>
      <c r="DS19" s="12"/>
      <c r="DT19" s="12"/>
      <c r="DU19" s="12"/>
      <c r="DV19" s="12"/>
    </row>
    <row r="20" spans="1:126" x14ac:dyDescent="0.15">
      <c r="A20" s="2" t="s">
        <v>370</v>
      </c>
      <c r="B20" s="7" t="s">
        <v>519</v>
      </c>
      <c r="C20" s="2" t="s">
        <v>520</v>
      </c>
      <c r="D20" s="41">
        <v>34.705759999999998</v>
      </c>
      <c r="E20" s="2">
        <v>45.448979999999999</v>
      </c>
      <c r="F20" s="8" t="s">
        <v>339</v>
      </c>
      <c r="G20" s="9" t="s">
        <v>194</v>
      </c>
      <c r="H20" s="9"/>
      <c r="I20" s="9" t="s">
        <v>372</v>
      </c>
      <c r="J20" s="10" t="s">
        <v>372</v>
      </c>
      <c r="K20" s="8"/>
      <c r="L20" s="11" t="s">
        <v>390</v>
      </c>
      <c r="M20" s="9" t="s">
        <v>420</v>
      </c>
      <c r="N20" s="23" t="s">
        <v>521</v>
      </c>
      <c r="O20" s="23" t="s">
        <v>522</v>
      </c>
      <c r="P20" s="23" t="s">
        <v>394</v>
      </c>
      <c r="Q20" s="2" t="s">
        <v>394</v>
      </c>
      <c r="R20" s="2">
        <v>6</v>
      </c>
      <c r="S20" s="2">
        <v>6</v>
      </c>
      <c r="T20" s="10" t="s">
        <v>523</v>
      </c>
      <c r="U20" s="9" t="s">
        <v>252</v>
      </c>
      <c r="V20" s="2">
        <v>579</v>
      </c>
      <c r="W20" s="2">
        <v>421</v>
      </c>
      <c r="X20" s="2">
        <v>1000</v>
      </c>
      <c r="Y20" s="2" t="s">
        <v>394</v>
      </c>
      <c r="Z20" s="2" t="s">
        <v>396</v>
      </c>
      <c r="AA20" s="2">
        <v>0</v>
      </c>
      <c r="AB20" s="2">
        <v>0</v>
      </c>
      <c r="AC20" s="31">
        <v>1000</v>
      </c>
      <c r="AD20" s="31">
        <v>0</v>
      </c>
      <c r="AE20" s="31">
        <v>1000</v>
      </c>
      <c r="AF20" s="31">
        <v>4</v>
      </c>
      <c r="AG20" s="31">
        <v>2</v>
      </c>
      <c r="AH20" s="31">
        <v>8</v>
      </c>
      <c r="AI20" s="31" t="s">
        <v>46</v>
      </c>
      <c r="AJ20" s="31">
        <v>471</v>
      </c>
      <c r="AK20" s="31">
        <v>179</v>
      </c>
      <c r="AL20" s="31">
        <v>161</v>
      </c>
      <c r="AM20" s="31">
        <v>425</v>
      </c>
      <c r="AN20" s="31">
        <v>492</v>
      </c>
      <c r="AO20" s="31">
        <v>447</v>
      </c>
      <c r="AP20" s="36">
        <v>506</v>
      </c>
      <c r="AQ20" s="31">
        <v>33</v>
      </c>
      <c r="AR20" s="31">
        <v>40</v>
      </c>
      <c r="AS20" s="31">
        <v>2283</v>
      </c>
      <c r="AT20" s="23" t="s">
        <v>394</v>
      </c>
      <c r="AU20" s="31">
        <v>60</v>
      </c>
      <c r="AV20" s="31">
        <v>1</v>
      </c>
      <c r="AW20" s="36">
        <v>4</v>
      </c>
      <c r="AX20" s="36">
        <v>20</v>
      </c>
      <c r="AY20" s="36">
        <v>11</v>
      </c>
      <c r="AZ20" s="36">
        <v>85</v>
      </c>
      <c r="BA20" s="36">
        <v>123</v>
      </c>
      <c r="BB20" s="36">
        <v>5</v>
      </c>
      <c r="BC20" s="36">
        <v>63</v>
      </c>
      <c r="BD20" s="37" t="s">
        <v>524</v>
      </c>
      <c r="BE20" s="37" t="s">
        <v>405</v>
      </c>
      <c r="BF20" s="37" t="s">
        <v>93</v>
      </c>
      <c r="BG20" s="37" t="s">
        <v>411</v>
      </c>
      <c r="BH20" s="31" t="s">
        <v>405</v>
      </c>
      <c r="BI20" s="31" t="s">
        <v>93</v>
      </c>
      <c r="BJ20" s="31" t="s">
        <v>93</v>
      </c>
      <c r="BK20" s="31" t="s">
        <v>93</v>
      </c>
      <c r="BL20" s="31" t="s">
        <v>405</v>
      </c>
      <c r="BM20" s="31" t="s">
        <v>411</v>
      </c>
      <c r="BN20" s="31" t="s">
        <v>525</v>
      </c>
      <c r="BO20" s="31">
        <v>130</v>
      </c>
      <c r="BP20" s="31" t="s">
        <v>230</v>
      </c>
      <c r="BQ20" s="31">
        <v>0</v>
      </c>
      <c r="BR20" s="31">
        <v>1000</v>
      </c>
      <c r="BS20" s="31">
        <v>1000</v>
      </c>
      <c r="BT20" s="31">
        <v>1000</v>
      </c>
      <c r="BU20" s="31">
        <v>1000</v>
      </c>
      <c r="BV20" s="31">
        <v>1000</v>
      </c>
      <c r="BW20" s="31">
        <v>1000</v>
      </c>
      <c r="BX20" s="31">
        <v>52</v>
      </c>
      <c r="BY20" s="37" t="s">
        <v>394</v>
      </c>
      <c r="BZ20" s="31" t="s">
        <v>394</v>
      </c>
      <c r="CA20" s="31" t="s">
        <v>394</v>
      </c>
      <c r="CB20" s="31" t="s">
        <v>394</v>
      </c>
      <c r="CC20" s="31" t="s">
        <v>394</v>
      </c>
      <c r="CD20" s="31" t="s">
        <v>526</v>
      </c>
      <c r="CE20" s="31" t="s">
        <v>394</v>
      </c>
      <c r="CF20" s="38" t="s">
        <v>128</v>
      </c>
      <c r="CG20" s="31" t="s">
        <v>415</v>
      </c>
      <c r="CH20" s="38" t="s">
        <v>401</v>
      </c>
      <c r="CI20" s="38" t="s">
        <v>402</v>
      </c>
      <c r="CJ20" s="37" t="s">
        <v>394</v>
      </c>
      <c r="CK20" s="37" t="s">
        <v>394</v>
      </c>
      <c r="CL20" s="37" t="s">
        <v>394</v>
      </c>
      <c r="CM20" s="38" t="s">
        <v>46</v>
      </c>
      <c r="CN20" s="31" t="s">
        <v>396</v>
      </c>
      <c r="CO20" s="31" t="s">
        <v>527</v>
      </c>
      <c r="CP20" s="39" t="s">
        <v>396</v>
      </c>
      <c r="CQ20" s="31" t="s">
        <v>394</v>
      </c>
      <c r="CR20" s="31" t="s">
        <v>394</v>
      </c>
      <c r="CS20" s="31" t="s">
        <v>394</v>
      </c>
      <c r="CT20" s="31" t="s">
        <v>411</v>
      </c>
      <c r="CU20" s="38" t="s">
        <v>411</v>
      </c>
      <c r="CV20" s="50" t="s">
        <v>411</v>
      </c>
      <c r="CW20" s="50" t="s">
        <v>405</v>
      </c>
      <c r="CX20" s="37" t="s">
        <v>528</v>
      </c>
      <c r="CY20" s="38" t="s">
        <v>396</v>
      </c>
      <c r="CZ20" s="31" t="s">
        <v>46</v>
      </c>
      <c r="DA20" s="31"/>
      <c r="DB20" s="31" t="s">
        <v>394</v>
      </c>
      <c r="DC20" s="31" t="s">
        <v>394</v>
      </c>
      <c r="DD20" s="31" t="s">
        <v>394</v>
      </c>
      <c r="DE20" s="31" t="s">
        <v>394</v>
      </c>
      <c r="DF20" s="31" t="s">
        <v>396</v>
      </c>
      <c r="DG20" s="31" t="s">
        <v>394</v>
      </c>
      <c r="DH20" s="31" t="s">
        <v>396</v>
      </c>
      <c r="DI20" s="31" t="s">
        <v>394</v>
      </c>
      <c r="DJ20" s="31" t="s">
        <v>394</v>
      </c>
      <c r="DK20" s="31" t="s">
        <v>394</v>
      </c>
      <c r="DL20" s="31" t="s">
        <v>396</v>
      </c>
      <c r="DM20" s="31" t="s">
        <v>394</v>
      </c>
      <c r="DN20" s="31" t="s">
        <v>396</v>
      </c>
      <c r="DO20" s="31" t="s">
        <v>394</v>
      </c>
      <c r="DP20" s="31" t="s">
        <v>396</v>
      </c>
      <c r="DQ20" s="31" t="s">
        <v>396</v>
      </c>
      <c r="DR20" s="31" t="s">
        <v>394</v>
      </c>
      <c r="DS20" s="31"/>
      <c r="DT20" s="31"/>
      <c r="DU20" s="31"/>
      <c r="DV20" s="31"/>
    </row>
    <row r="21" spans="1:126" s="22" customFormat="1" x14ac:dyDescent="0.15">
      <c r="A21" s="12" t="s">
        <v>529</v>
      </c>
      <c r="B21" s="13" t="s">
        <v>530</v>
      </c>
      <c r="C21" s="12" t="s">
        <v>531</v>
      </c>
      <c r="D21" s="42">
        <v>33.347295000000003</v>
      </c>
      <c r="E21" s="12">
        <v>43.506323999999999</v>
      </c>
      <c r="F21" s="14" t="s">
        <v>193</v>
      </c>
      <c r="G21" s="15" t="s">
        <v>194</v>
      </c>
      <c r="H21" s="15" t="s">
        <v>510</v>
      </c>
      <c r="I21" s="15" t="s">
        <v>532</v>
      </c>
      <c r="J21" s="16"/>
      <c r="K21" s="14"/>
      <c r="L21" s="17" t="s">
        <v>390</v>
      </c>
      <c r="M21" s="15" t="s">
        <v>447</v>
      </c>
      <c r="N21" s="22" t="s">
        <v>533</v>
      </c>
      <c r="O21" s="22" t="s">
        <v>534</v>
      </c>
      <c r="P21" s="22" t="s">
        <v>394</v>
      </c>
      <c r="Q21" s="12" t="s">
        <v>394</v>
      </c>
      <c r="R21" s="12">
        <v>2</v>
      </c>
      <c r="S21" s="12">
        <v>0</v>
      </c>
      <c r="T21" s="16" t="s">
        <v>535</v>
      </c>
      <c r="U21" s="15" t="s">
        <v>198</v>
      </c>
      <c r="V21" s="12">
        <v>97</v>
      </c>
      <c r="W21" s="12">
        <v>103</v>
      </c>
      <c r="X21" s="12">
        <v>200</v>
      </c>
      <c r="Y21" s="12" t="s">
        <v>394</v>
      </c>
      <c r="Z21" s="12" t="s">
        <v>394</v>
      </c>
      <c r="AA21" s="12">
        <v>0</v>
      </c>
      <c r="AB21" s="12">
        <v>200</v>
      </c>
      <c r="AC21" s="12">
        <v>0</v>
      </c>
      <c r="AD21" s="12">
        <v>0</v>
      </c>
      <c r="AE21" s="12">
        <v>0</v>
      </c>
      <c r="AF21" s="12">
        <v>0</v>
      </c>
      <c r="AG21" s="12">
        <v>0</v>
      </c>
      <c r="AH21" s="12">
        <v>0</v>
      </c>
      <c r="AI21" s="12" t="s">
        <v>46</v>
      </c>
      <c r="AJ21" s="12">
        <v>97</v>
      </c>
      <c r="AK21" s="12">
        <v>63</v>
      </c>
      <c r="AL21" s="12">
        <v>77</v>
      </c>
      <c r="AM21" s="12">
        <v>60</v>
      </c>
      <c r="AN21" s="12">
        <v>65</v>
      </c>
      <c r="AO21" s="12">
        <v>177</v>
      </c>
      <c r="AP21" s="18">
        <v>200</v>
      </c>
      <c r="AQ21" s="12">
        <v>0</v>
      </c>
      <c r="AR21" s="12">
        <v>0</v>
      </c>
      <c r="AS21" s="12">
        <v>642</v>
      </c>
      <c r="AT21" s="22" t="s">
        <v>394</v>
      </c>
      <c r="AU21" s="12">
        <v>20</v>
      </c>
      <c r="AV21" s="12">
        <v>0</v>
      </c>
      <c r="AW21" s="18">
        <v>0</v>
      </c>
      <c r="AX21" s="18">
        <v>5</v>
      </c>
      <c r="AY21" s="18">
        <v>0</v>
      </c>
      <c r="AZ21" s="18">
        <v>5</v>
      </c>
      <c r="BA21" s="18">
        <v>20</v>
      </c>
      <c r="BB21" s="18">
        <v>0</v>
      </c>
      <c r="BC21" s="18">
        <v>20</v>
      </c>
      <c r="BD21" s="19" t="s">
        <v>536</v>
      </c>
      <c r="BE21" s="19" t="s">
        <v>46</v>
      </c>
      <c r="BF21" s="19" t="s">
        <v>46</v>
      </c>
      <c r="BG21" s="19" t="s">
        <v>46</v>
      </c>
      <c r="BH21" s="12" t="s">
        <v>46</v>
      </c>
      <c r="BI21" s="12" t="s">
        <v>46</v>
      </c>
      <c r="BJ21" s="12" t="s">
        <v>46</v>
      </c>
      <c r="BK21" s="12" t="s">
        <v>46</v>
      </c>
      <c r="BL21" s="12" t="s">
        <v>46</v>
      </c>
      <c r="BM21" s="12" t="s">
        <v>46</v>
      </c>
      <c r="BN21" s="12"/>
      <c r="BO21" s="12">
        <v>20</v>
      </c>
      <c r="BP21" s="12" t="s">
        <v>230</v>
      </c>
      <c r="BQ21" s="12">
        <v>20</v>
      </c>
      <c r="BR21" s="12">
        <v>0</v>
      </c>
      <c r="BS21" s="12">
        <v>20</v>
      </c>
      <c r="BT21" s="12">
        <v>20</v>
      </c>
      <c r="BU21" s="12">
        <v>0</v>
      </c>
      <c r="BV21" s="12">
        <v>20</v>
      </c>
      <c r="BW21" s="12">
        <v>20</v>
      </c>
      <c r="BX21" s="12">
        <v>0</v>
      </c>
      <c r="BY21" s="19" t="s">
        <v>394</v>
      </c>
      <c r="BZ21" s="12" t="s">
        <v>394</v>
      </c>
      <c r="CA21" s="12" t="s">
        <v>394</v>
      </c>
      <c r="CB21" s="12" t="s">
        <v>394</v>
      </c>
      <c r="CC21" s="12" t="s">
        <v>396</v>
      </c>
      <c r="CD21" s="12" t="s">
        <v>526</v>
      </c>
      <c r="CE21" s="12" t="s">
        <v>394</v>
      </c>
      <c r="CF21" s="20" t="s">
        <v>128</v>
      </c>
      <c r="CG21" s="12" t="s">
        <v>415</v>
      </c>
      <c r="CH21" s="20" t="s">
        <v>401</v>
      </c>
      <c r="CI21" s="20" t="s">
        <v>427</v>
      </c>
      <c r="CJ21" s="19" t="s">
        <v>394</v>
      </c>
      <c r="CK21" s="19" t="s">
        <v>394</v>
      </c>
      <c r="CL21" s="19" t="s">
        <v>394</v>
      </c>
      <c r="CM21" s="20" t="s">
        <v>46</v>
      </c>
      <c r="CN21" s="12" t="s">
        <v>396</v>
      </c>
      <c r="CO21" s="12" t="s">
        <v>537</v>
      </c>
      <c r="CP21" s="21" t="s">
        <v>396</v>
      </c>
      <c r="CQ21" s="12" t="s">
        <v>394</v>
      </c>
      <c r="CR21" s="12" t="s">
        <v>396</v>
      </c>
      <c r="CS21" s="12" t="s">
        <v>396</v>
      </c>
      <c r="CT21" s="12" t="s">
        <v>46</v>
      </c>
      <c r="CU21" s="20" t="s">
        <v>46</v>
      </c>
      <c r="CV21" s="51" t="s">
        <v>46</v>
      </c>
      <c r="CW21" s="51" t="s">
        <v>46</v>
      </c>
      <c r="CX21" s="19" t="s">
        <v>538</v>
      </c>
      <c r="CY21" s="20" t="s">
        <v>394</v>
      </c>
      <c r="CZ21" s="12" t="s">
        <v>46</v>
      </c>
      <c r="DA21" s="12" t="s">
        <v>46</v>
      </c>
      <c r="DB21" s="12" t="s">
        <v>394</v>
      </c>
      <c r="DC21" s="12" t="s">
        <v>394</v>
      </c>
      <c r="DD21" s="12" t="s">
        <v>394</v>
      </c>
      <c r="DE21" s="12" t="s">
        <v>396</v>
      </c>
      <c r="DF21" s="12" t="s">
        <v>396</v>
      </c>
      <c r="DG21" s="12" t="s">
        <v>394</v>
      </c>
      <c r="DH21" s="12" t="s">
        <v>394</v>
      </c>
      <c r="DI21" s="12" t="s">
        <v>396</v>
      </c>
      <c r="DJ21" s="12" t="s">
        <v>396</v>
      </c>
      <c r="DK21" s="12" t="s">
        <v>394</v>
      </c>
      <c r="DL21" s="12" t="s">
        <v>394</v>
      </c>
      <c r="DM21" s="12" t="s">
        <v>394</v>
      </c>
      <c r="DN21" s="12" t="s">
        <v>396</v>
      </c>
      <c r="DO21" s="12" t="s">
        <v>396</v>
      </c>
      <c r="DP21" s="12" t="s">
        <v>396</v>
      </c>
      <c r="DQ21" s="12" t="s">
        <v>396</v>
      </c>
      <c r="DR21" s="12" t="s">
        <v>396</v>
      </c>
      <c r="DS21" s="12"/>
      <c r="DT21" s="12"/>
      <c r="DU21" s="12"/>
      <c r="DV21" s="12"/>
    </row>
    <row r="22" spans="1:126" x14ac:dyDescent="0.15">
      <c r="A22" s="2" t="s">
        <v>539</v>
      </c>
      <c r="B22" s="7" t="s">
        <v>540</v>
      </c>
      <c r="C22" s="2" t="s">
        <v>541</v>
      </c>
      <c r="D22" s="41">
        <v>33.351126999999998</v>
      </c>
      <c r="E22" s="2">
        <v>43.516294000000002</v>
      </c>
      <c r="F22" s="8" t="s">
        <v>193</v>
      </c>
      <c r="G22" s="9" t="s">
        <v>194</v>
      </c>
      <c r="H22" s="9" t="s">
        <v>510</v>
      </c>
      <c r="I22" s="9" t="s">
        <v>542</v>
      </c>
      <c r="J22" s="10"/>
      <c r="K22" s="8"/>
      <c r="L22" s="11" t="s">
        <v>390</v>
      </c>
      <c r="M22" s="9" t="s">
        <v>447</v>
      </c>
      <c r="N22" s="23" t="s">
        <v>543</v>
      </c>
      <c r="O22" s="23" t="s">
        <v>544</v>
      </c>
      <c r="P22" s="23" t="s">
        <v>394</v>
      </c>
      <c r="Q22" s="2" t="s">
        <v>394</v>
      </c>
      <c r="R22" s="2">
        <v>2</v>
      </c>
      <c r="S22" s="2">
        <v>0</v>
      </c>
      <c r="T22" s="10" t="s">
        <v>545</v>
      </c>
      <c r="U22" s="9" t="s">
        <v>198</v>
      </c>
      <c r="V22" s="2">
        <v>105</v>
      </c>
      <c r="W22" s="2">
        <v>145</v>
      </c>
      <c r="X22" s="2">
        <v>250</v>
      </c>
      <c r="Y22" s="2" t="s">
        <v>394</v>
      </c>
      <c r="Z22" s="2" t="s">
        <v>394</v>
      </c>
      <c r="AA22" s="2">
        <v>0</v>
      </c>
      <c r="AB22" s="2">
        <v>250</v>
      </c>
      <c r="AC22" s="31">
        <v>1</v>
      </c>
      <c r="AD22" s="31">
        <v>0</v>
      </c>
      <c r="AE22" s="31">
        <v>0</v>
      </c>
      <c r="AF22" s="31">
        <v>0</v>
      </c>
      <c r="AG22" s="31">
        <v>0</v>
      </c>
      <c r="AH22" s="31">
        <v>0</v>
      </c>
      <c r="AI22" s="31" t="s">
        <v>46</v>
      </c>
      <c r="AJ22" s="31">
        <v>105</v>
      </c>
      <c r="AK22" s="31">
        <v>34</v>
      </c>
      <c r="AL22" s="31">
        <v>38</v>
      </c>
      <c r="AM22" s="31">
        <v>99</v>
      </c>
      <c r="AN22" s="31">
        <v>120</v>
      </c>
      <c r="AO22" s="31">
        <v>122</v>
      </c>
      <c r="AP22" s="36">
        <v>119</v>
      </c>
      <c r="AQ22" s="31">
        <v>15</v>
      </c>
      <c r="AR22" s="31">
        <v>18</v>
      </c>
      <c r="AS22" s="31">
        <v>565</v>
      </c>
      <c r="AT22" s="23" t="s">
        <v>394</v>
      </c>
      <c r="AU22" s="31">
        <v>8</v>
      </c>
      <c r="AV22" s="31">
        <v>0</v>
      </c>
      <c r="AW22" s="36">
        <v>0</v>
      </c>
      <c r="AX22" s="36">
        <v>14</v>
      </c>
      <c r="AY22" s="36">
        <v>3</v>
      </c>
      <c r="AZ22" s="36">
        <v>30</v>
      </c>
      <c r="BA22" s="36">
        <v>33</v>
      </c>
      <c r="BB22" s="36">
        <v>33</v>
      </c>
      <c r="BC22" s="36">
        <v>8</v>
      </c>
      <c r="BD22" s="37" t="s">
        <v>536</v>
      </c>
      <c r="BE22" s="37" t="s">
        <v>405</v>
      </c>
      <c r="BF22" s="37" t="s">
        <v>405</v>
      </c>
      <c r="BG22" s="37" t="s">
        <v>405</v>
      </c>
      <c r="BH22" s="31" t="s">
        <v>405</v>
      </c>
      <c r="BI22" s="31" t="s">
        <v>405</v>
      </c>
      <c r="BJ22" s="31" t="s">
        <v>405</v>
      </c>
      <c r="BK22" s="31" t="s">
        <v>405</v>
      </c>
      <c r="BL22" s="31" t="s">
        <v>405</v>
      </c>
      <c r="BM22" s="31" t="s">
        <v>405</v>
      </c>
      <c r="BN22" s="31" t="s">
        <v>546</v>
      </c>
      <c r="BO22" s="31">
        <v>20</v>
      </c>
      <c r="BP22" s="31" t="s">
        <v>230</v>
      </c>
      <c r="BQ22" s="31">
        <v>12</v>
      </c>
      <c r="BR22" s="31">
        <v>0</v>
      </c>
      <c r="BS22" s="31">
        <v>18</v>
      </c>
      <c r="BT22" s="31">
        <v>18</v>
      </c>
      <c r="BU22" s="31">
        <v>0</v>
      </c>
      <c r="BV22" s="31">
        <v>12</v>
      </c>
      <c r="BW22" s="31">
        <v>12</v>
      </c>
      <c r="BX22" s="31">
        <v>4</v>
      </c>
      <c r="BY22" s="37" t="s">
        <v>396</v>
      </c>
      <c r="BZ22" s="31"/>
      <c r="CA22" s="31" t="s">
        <v>394</v>
      </c>
      <c r="CB22" s="31" t="s">
        <v>396</v>
      </c>
      <c r="CC22" s="31" t="s">
        <v>396</v>
      </c>
      <c r="CD22" s="31" t="s">
        <v>526</v>
      </c>
      <c r="CE22" s="31" t="s">
        <v>394</v>
      </c>
      <c r="CF22" s="38" t="s">
        <v>128</v>
      </c>
      <c r="CG22" s="31" t="s">
        <v>415</v>
      </c>
      <c r="CH22" s="38" t="s">
        <v>401</v>
      </c>
      <c r="CI22" s="38" t="s">
        <v>427</v>
      </c>
      <c r="CJ22" s="37" t="s">
        <v>394</v>
      </c>
      <c r="CK22" s="37" t="s">
        <v>394</v>
      </c>
      <c r="CL22" s="37" t="s">
        <v>394</v>
      </c>
      <c r="CM22" s="38" t="s">
        <v>46</v>
      </c>
      <c r="CN22" s="31" t="s">
        <v>396</v>
      </c>
      <c r="CO22" s="31" t="s">
        <v>537</v>
      </c>
      <c r="CP22" s="39" t="s">
        <v>396</v>
      </c>
      <c r="CQ22" s="31" t="s">
        <v>394</v>
      </c>
      <c r="CR22" s="31" t="s">
        <v>396</v>
      </c>
      <c r="CS22" s="31" t="s">
        <v>396</v>
      </c>
      <c r="CT22" s="31" t="s">
        <v>46</v>
      </c>
      <c r="CU22" s="38" t="s">
        <v>46</v>
      </c>
      <c r="CV22" s="50" t="s">
        <v>46</v>
      </c>
      <c r="CW22" s="50" t="s">
        <v>46</v>
      </c>
      <c r="CX22" s="37" t="s">
        <v>538</v>
      </c>
      <c r="CY22" s="38" t="s">
        <v>396</v>
      </c>
      <c r="CZ22" s="31" t="s">
        <v>46</v>
      </c>
      <c r="DA22" s="31" t="s">
        <v>46</v>
      </c>
      <c r="DB22" s="31" t="s">
        <v>394</v>
      </c>
      <c r="DC22" s="31" t="s">
        <v>394</v>
      </c>
      <c r="DD22" s="31" t="s">
        <v>394</v>
      </c>
      <c r="DE22" s="31" t="s">
        <v>396</v>
      </c>
      <c r="DF22" s="31" t="s">
        <v>394</v>
      </c>
      <c r="DG22" s="31" t="s">
        <v>394</v>
      </c>
      <c r="DH22" s="31" t="s">
        <v>394</v>
      </c>
      <c r="DI22" s="31" t="s">
        <v>394</v>
      </c>
      <c r="DJ22" s="31" t="s">
        <v>394</v>
      </c>
      <c r="DK22" s="31" t="s">
        <v>394</v>
      </c>
      <c r="DL22" s="31" t="s">
        <v>394</v>
      </c>
      <c r="DM22" s="31" t="s">
        <v>394</v>
      </c>
      <c r="DN22" s="31" t="s">
        <v>396</v>
      </c>
      <c r="DO22" s="31" t="s">
        <v>394</v>
      </c>
      <c r="DP22" s="31" t="s">
        <v>396</v>
      </c>
      <c r="DQ22" s="31" t="s">
        <v>396</v>
      </c>
      <c r="DR22" s="31" t="s">
        <v>396</v>
      </c>
      <c r="DS22" s="31"/>
      <c r="DT22" s="31"/>
      <c r="DU22" s="31"/>
      <c r="DV22" s="31"/>
    </row>
    <row r="23" spans="1:126" s="22" customFormat="1" x14ac:dyDescent="0.15">
      <c r="A23" s="12" t="s">
        <v>547</v>
      </c>
      <c r="B23" s="13" t="s">
        <v>548</v>
      </c>
      <c r="C23" s="12"/>
      <c r="D23" s="42">
        <v>35.876513000000003</v>
      </c>
      <c r="E23" s="12">
        <v>43.793532999999996</v>
      </c>
      <c r="F23" s="14" t="s">
        <v>461</v>
      </c>
      <c r="G23" s="15" t="s">
        <v>194</v>
      </c>
      <c r="H23" s="15"/>
      <c r="I23" s="15" t="s">
        <v>549</v>
      </c>
      <c r="J23" s="16" t="s">
        <v>549</v>
      </c>
      <c r="K23" s="14"/>
      <c r="L23" s="17" t="s">
        <v>550</v>
      </c>
      <c r="M23" s="15" t="s">
        <v>551</v>
      </c>
      <c r="N23" s="22" t="s">
        <v>552</v>
      </c>
      <c r="O23" s="22" t="s">
        <v>553</v>
      </c>
      <c r="P23" s="22" t="s">
        <v>394</v>
      </c>
      <c r="Q23" s="12" t="s">
        <v>394</v>
      </c>
      <c r="R23" s="12">
        <v>2</v>
      </c>
      <c r="S23" s="12">
        <v>0</v>
      </c>
      <c r="T23" s="16" t="s">
        <v>554</v>
      </c>
      <c r="U23" s="15" t="s">
        <v>252</v>
      </c>
      <c r="V23" s="12">
        <v>614</v>
      </c>
      <c r="W23" s="12">
        <v>0</v>
      </c>
      <c r="X23" s="12">
        <v>614</v>
      </c>
      <c r="Y23" s="12" t="s">
        <v>394</v>
      </c>
      <c r="Z23" s="12" t="s">
        <v>394</v>
      </c>
      <c r="AA23" s="12">
        <v>0</v>
      </c>
      <c r="AB23" s="12">
        <v>614</v>
      </c>
      <c r="AC23" s="12">
        <v>0</v>
      </c>
      <c r="AD23" s="12">
        <v>0</v>
      </c>
      <c r="AE23" s="12">
        <v>0</v>
      </c>
      <c r="AF23" s="12">
        <v>0</v>
      </c>
      <c r="AG23" s="12">
        <v>1</v>
      </c>
      <c r="AH23" s="12">
        <v>0</v>
      </c>
      <c r="AI23" s="12" t="s">
        <v>46</v>
      </c>
      <c r="AJ23" s="12">
        <v>620</v>
      </c>
      <c r="AK23" s="12">
        <v>343</v>
      </c>
      <c r="AL23" s="12">
        <v>346</v>
      </c>
      <c r="AM23" s="12">
        <v>763</v>
      </c>
      <c r="AN23" s="12">
        <v>687</v>
      </c>
      <c r="AO23" s="12">
        <v>708</v>
      </c>
      <c r="AP23" s="18">
        <v>732</v>
      </c>
      <c r="AQ23" s="12">
        <v>21</v>
      </c>
      <c r="AR23" s="12">
        <v>46</v>
      </c>
      <c r="AS23" s="12">
        <v>3646</v>
      </c>
      <c r="AT23" s="22" t="s">
        <v>394</v>
      </c>
      <c r="AU23" s="12">
        <v>65</v>
      </c>
      <c r="AV23" s="12">
        <v>0</v>
      </c>
      <c r="AW23" s="18">
        <v>168</v>
      </c>
      <c r="AX23" s="18">
        <v>62</v>
      </c>
      <c r="AY23" s="18">
        <v>14</v>
      </c>
      <c r="AZ23" s="18">
        <v>12</v>
      </c>
      <c r="BA23" s="18">
        <v>187</v>
      </c>
      <c r="BB23" s="18">
        <v>15</v>
      </c>
      <c r="BC23" s="18">
        <v>15</v>
      </c>
      <c r="BD23" s="19" t="s">
        <v>555</v>
      </c>
      <c r="BE23" s="19" t="s">
        <v>405</v>
      </c>
      <c r="BF23" s="19" t="s">
        <v>405</v>
      </c>
      <c r="BG23" s="19" t="s">
        <v>93</v>
      </c>
      <c r="BH23" s="12" t="s">
        <v>93</v>
      </c>
      <c r="BI23" s="12" t="s">
        <v>93</v>
      </c>
      <c r="BJ23" s="12" t="s">
        <v>93</v>
      </c>
      <c r="BK23" s="12" t="s">
        <v>411</v>
      </c>
      <c r="BL23" s="12" t="s">
        <v>411</v>
      </c>
      <c r="BM23" s="12" t="s">
        <v>93</v>
      </c>
      <c r="BN23" s="12" t="s">
        <v>556</v>
      </c>
      <c r="BO23" s="12">
        <v>40</v>
      </c>
      <c r="BP23" s="12" t="s">
        <v>557</v>
      </c>
      <c r="BQ23" s="12">
        <v>36</v>
      </c>
      <c r="BR23" s="12">
        <v>72</v>
      </c>
      <c r="BS23" s="12">
        <v>36</v>
      </c>
      <c r="BT23" s="12">
        <v>36</v>
      </c>
      <c r="BU23" s="12">
        <v>72</v>
      </c>
      <c r="BV23" s="12">
        <v>36</v>
      </c>
      <c r="BW23" s="12">
        <v>36</v>
      </c>
      <c r="BX23" s="12">
        <v>160</v>
      </c>
      <c r="BY23" s="19" t="s">
        <v>394</v>
      </c>
      <c r="BZ23" s="12" t="s">
        <v>394</v>
      </c>
      <c r="CA23" s="12" t="s">
        <v>394</v>
      </c>
      <c r="CB23" s="12" t="s">
        <v>394</v>
      </c>
      <c r="CC23" s="12" t="s">
        <v>396</v>
      </c>
      <c r="CD23" s="12" t="s">
        <v>558</v>
      </c>
      <c r="CE23" s="12" t="s">
        <v>394</v>
      </c>
      <c r="CF23" s="20" t="s">
        <v>128</v>
      </c>
      <c r="CG23" s="12" t="s">
        <v>415</v>
      </c>
      <c r="CH23" s="20" t="s">
        <v>401</v>
      </c>
      <c r="CI23" s="20" t="s">
        <v>427</v>
      </c>
      <c r="CJ23" s="19" t="s">
        <v>394</v>
      </c>
      <c r="CK23" s="19" t="s">
        <v>394</v>
      </c>
      <c r="CL23" s="19" t="s">
        <v>394</v>
      </c>
      <c r="CM23" s="20" t="s">
        <v>46</v>
      </c>
      <c r="CN23" s="12" t="s">
        <v>396</v>
      </c>
      <c r="CO23" s="12" t="s">
        <v>559</v>
      </c>
      <c r="CP23" s="21" t="s">
        <v>396</v>
      </c>
      <c r="CQ23" s="12" t="s">
        <v>394</v>
      </c>
      <c r="CR23" s="12" t="s">
        <v>396</v>
      </c>
      <c r="CS23" s="12" t="s">
        <v>396</v>
      </c>
      <c r="CT23" s="12" t="s">
        <v>46</v>
      </c>
      <c r="CU23" s="20" t="s">
        <v>46</v>
      </c>
      <c r="CV23" s="51" t="s">
        <v>46</v>
      </c>
      <c r="CW23" s="51" t="s">
        <v>46</v>
      </c>
      <c r="CX23" s="19" t="s">
        <v>457</v>
      </c>
      <c r="CY23" s="20" t="s">
        <v>396</v>
      </c>
      <c r="CZ23" s="12" t="s">
        <v>46</v>
      </c>
      <c r="DA23" s="12"/>
      <c r="DB23" s="12" t="s">
        <v>394</v>
      </c>
      <c r="DC23" s="12" t="s">
        <v>394</v>
      </c>
      <c r="DD23" s="12" t="s">
        <v>396</v>
      </c>
      <c r="DE23" s="12" t="s">
        <v>396</v>
      </c>
      <c r="DF23" s="12" t="s">
        <v>394</v>
      </c>
      <c r="DG23" s="12" t="s">
        <v>394</v>
      </c>
      <c r="DH23" s="12" t="s">
        <v>396</v>
      </c>
      <c r="DI23" s="12" t="s">
        <v>394</v>
      </c>
      <c r="DJ23" s="12" t="s">
        <v>394</v>
      </c>
      <c r="DK23" s="12" t="s">
        <v>394</v>
      </c>
      <c r="DL23" s="12" t="s">
        <v>394</v>
      </c>
      <c r="DM23" s="12" t="s">
        <v>394</v>
      </c>
      <c r="DN23" s="12" t="s">
        <v>396</v>
      </c>
      <c r="DO23" s="12" t="s">
        <v>394</v>
      </c>
      <c r="DP23" s="12" t="s">
        <v>396</v>
      </c>
      <c r="DQ23" s="12" t="s">
        <v>396</v>
      </c>
      <c r="DR23" s="12" t="s">
        <v>394</v>
      </c>
      <c r="DS23" s="12"/>
      <c r="DT23" s="12"/>
      <c r="DU23" s="12"/>
      <c r="DV23" s="12"/>
    </row>
    <row r="24" spans="1:126" x14ac:dyDescent="0.15">
      <c r="A24" s="2" t="s">
        <v>560</v>
      </c>
      <c r="B24" s="7" t="s">
        <v>561</v>
      </c>
      <c r="C24" s="2" t="s">
        <v>562</v>
      </c>
      <c r="D24" s="41">
        <v>33.362859999999998</v>
      </c>
      <c r="E24" s="2">
        <v>44.662640000000003</v>
      </c>
      <c r="F24" s="8" t="s">
        <v>563</v>
      </c>
      <c r="G24" s="9" t="s">
        <v>194</v>
      </c>
      <c r="H24" s="9"/>
      <c r="I24" s="9" t="s">
        <v>564</v>
      </c>
      <c r="J24" s="10" t="s">
        <v>564</v>
      </c>
      <c r="K24" s="8"/>
      <c r="L24" s="11" t="s">
        <v>390</v>
      </c>
      <c r="M24" s="9" t="s">
        <v>311</v>
      </c>
      <c r="N24" s="23" t="s">
        <v>565</v>
      </c>
      <c r="O24" s="23" t="s">
        <v>566</v>
      </c>
      <c r="P24" s="23" t="s">
        <v>394</v>
      </c>
      <c r="Q24" s="2" t="s">
        <v>394</v>
      </c>
      <c r="R24" s="2">
        <v>6</v>
      </c>
      <c r="S24" s="2">
        <v>1</v>
      </c>
      <c r="T24" s="10" t="s">
        <v>535</v>
      </c>
      <c r="U24" s="9" t="s">
        <v>252</v>
      </c>
      <c r="V24" s="2">
        <v>400</v>
      </c>
      <c r="W24" s="2">
        <v>400</v>
      </c>
      <c r="X24" s="2">
        <v>800</v>
      </c>
      <c r="Y24" s="2" t="s">
        <v>394</v>
      </c>
      <c r="Z24" s="2" t="s">
        <v>396</v>
      </c>
      <c r="AA24" s="2">
        <v>0</v>
      </c>
      <c r="AB24" s="2">
        <v>0</v>
      </c>
      <c r="AC24" s="31">
        <v>400</v>
      </c>
      <c r="AD24" s="31">
        <v>0</v>
      </c>
      <c r="AE24" s="31">
        <v>0</v>
      </c>
      <c r="AF24" s="31">
        <v>0</v>
      </c>
      <c r="AG24" s="31">
        <v>0</v>
      </c>
      <c r="AH24" s="31">
        <v>0</v>
      </c>
      <c r="AI24" s="31" t="s">
        <v>411</v>
      </c>
      <c r="AJ24" s="31">
        <v>641</v>
      </c>
      <c r="AK24" s="31">
        <v>320</v>
      </c>
      <c r="AL24" s="31">
        <v>354</v>
      </c>
      <c r="AM24" s="31">
        <v>373</v>
      </c>
      <c r="AN24" s="31">
        <v>382</v>
      </c>
      <c r="AO24" s="31">
        <v>690</v>
      </c>
      <c r="AP24" s="36">
        <v>703</v>
      </c>
      <c r="AQ24" s="31">
        <v>19</v>
      </c>
      <c r="AR24" s="31">
        <v>16</v>
      </c>
      <c r="AS24" s="31">
        <v>2857</v>
      </c>
      <c r="AT24" s="23" t="s">
        <v>394</v>
      </c>
      <c r="AU24" s="31">
        <v>21</v>
      </c>
      <c r="AV24" s="31">
        <v>1</v>
      </c>
      <c r="AW24" s="36">
        <v>42</v>
      </c>
      <c r="AX24" s="36">
        <v>6</v>
      </c>
      <c r="AY24" s="36">
        <v>2</v>
      </c>
      <c r="AZ24" s="36">
        <v>62</v>
      </c>
      <c r="BA24" s="36">
        <v>432</v>
      </c>
      <c r="BB24" s="36">
        <v>2</v>
      </c>
      <c r="BC24" s="36">
        <v>35</v>
      </c>
      <c r="BD24" s="37" t="s">
        <v>567</v>
      </c>
      <c r="BE24" s="37" t="s">
        <v>411</v>
      </c>
      <c r="BF24" s="37" t="s">
        <v>411</v>
      </c>
      <c r="BG24" s="37" t="s">
        <v>93</v>
      </c>
      <c r="BH24" s="31" t="s">
        <v>93</v>
      </c>
      <c r="BI24" s="31" t="s">
        <v>93</v>
      </c>
      <c r="BJ24" s="31" t="s">
        <v>93</v>
      </c>
      <c r="BK24" s="31" t="s">
        <v>46</v>
      </c>
      <c r="BL24" s="31" t="s">
        <v>93</v>
      </c>
      <c r="BM24" s="31" t="s">
        <v>46</v>
      </c>
      <c r="BN24" s="31"/>
      <c r="BO24" s="31">
        <v>60</v>
      </c>
      <c r="BP24" s="31" t="s">
        <v>414</v>
      </c>
      <c r="BQ24" s="31">
        <v>400</v>
      </c>
      <c r="BR24" s="31">
        <v>400</v>
      </c>
      <c r="BS24" s="31">
        <v>400</v>
      </c>
      <c r="BT24" s="31">
        <v>400</v>
      </c>
      <c r="BU24" s="31">
        <v>400</v>
      </c>
      <c r="BV24" s="31">
        <v>400</v>
      </c>
      <c r="BW24" s="31">
        <v>400</v>
      </c>
      <c r="BX24" s="31">
        <v>400</v>
      </c>
      <c r="BY24" s="37" t="s">
        <v>394</v>
      </c>
      <c r="BZ24" s="31" t="s">
        <v>394</v>
      </c>
      <c r="CA24" s="31" t="s">
        <v>394</v>
      </c>
      <c r="CB24" s="31" t="s">
        <v>394</v>
      </c>
      <c r="CC24" s="31" t="s">
        <v>396</v>
      </c>
      <c r="CD24" s="31" t="s">
        <v>399</v>
      </c>
      <c r="CE24" s="31" t="s">
        <v>394</v>
      </c>
      <c r="CF24" s="38" t="s">
        <v>128</v>
      </c>
      <c r="CG24" s="31" t="s">
        <v>415</v>
      </c>
      <c r="CH24" s="38" t="s">
        <v>401</v>
      </c>
      <c r="CI24" s="38" t="s">
        <v>427</v>
      </c>
      <c r="CJ24" s="37" t="s">
        <v>394</v>
      </c>
      <c r="CK24" s="37" t="s">
        <v>394</v>
      </c>
      <c r="CL24" s="37" t="s">
        <v>394</v>
      </c>
      <c r="CM24" s="38" t="s">
        <v>405</v>
      </c>
      <c r="CN24" s="31" t="s">
        <v>396</v>
      </c>
      <c r="CO24" s="31" t="s">
        <v>568</v>
      </c>
      <c r="CP24" s="39" t="s">
        <v>396</v>
      </c>
      <c r="CQ24" s="31" t="s">
        <v>394</v>
      </c>
      <c r="CR24" s="31" t="s">
        <v>394</v>
      </c>
      <c r="CS24" s="31" t="s">
        <v>394</v>
      </c>
      <c r="CT24" s="31" t="s">
        <v>93</v>
      </c>
      <c r="CU24" s="38" t="s">
        <v>411</v>
      </c>
      <c r="CV24" s="50" t="s">
        <v>93</v>
      </c>
      <c r="CW24" s="50" t="s">
        <v>411</v>
      </c>
      <c r="CX24" s="37" t="s">
        <v>569</v>
      </c>
      <c r="CY24" s="38" t="s">
        <v>396</v>
      </c>
      <c r="CZ24" s="31" t="s">
        <v>46</v>
      </c>
      <c r="DA24" s="31" t="s">
        <v>46</v>
      </c>
      <c r="DB24" s="31" t="s">
        <v>394</v>
      </c>
      <c r="DC24" s="31" t="s">
        <v>396</v>
      </c>
      <c r="DD24" s="31" t="s">
        <v>396</v>
      </c>
      <c r="DE24" s="31" t="s">
        <v>394</v>
      </c>
      <c r="DF24" s="31" t="s">
        <v>394</v>
      </c>
      <c r="DG24" s="31" t="s">
        <v>394</v>
      </c>
      <c r="DH24" s="31" t="s">
        <v>394</v>
      </c>
      <c r="DI24" s="31" t="s">
        <v>394</v>
      </c>
      <c r="DJ24" s="31" t="s">
        <v>396</v>
      </c>
      <c r="DK24" s="31" t="s">
        <v>394</v>
      </c>
      <c r="DL24" s="31" t="s">
        <v>394</v>
      </c>
      <c r="DM24" s="31" t="s">
        <v>394</v>
      </c>
      <c r="DN24" s="31" t="s">
        <v>396</v>
      </c>
      <c r="DO24" s="31" t="s">
        <v>396</v>
      </c>
      <c r="DP24" s="31" t="s">
        <v>396</v>
      </c>
      <c r="DQ24" s="31" t="s">
        <v>396</v>
      </c>
      <c r="DR24" s="31" t="s">
        <v>394</v>
      </c>
      <c r="DS24" s="31"/>
      <c r="DT24" s="31"/>
      <c r="DU24" s="31"/>
      <c r="DV24" s="31"/>
    </row>
    <row r="25" spans="1:126" s="22" customFormat="1" x14ac:dyDescent="0.15">
      <c r="A25" s="12" t="s">
        <v>376</v>
      </c>
      <c r="B25" s="13" t="s">
        <v>570</v>
      </c>
      <c r="C25" s="12"/>
      <c r="D25" s="42">
        <v>37.177999999999997</v>
      </c>
      <c r="E25" s="12">
        <v>42.667999999999999</v>
      </c>
      <c r="F25" s="14" t="s">
        <v>308</v>
      </c>
      <c r="G25" s="15" t="s">
        <v>194</v>
      </c>
      <c r="H25" s="15"/>
      <c r="I25" s="15" t="s">
        <v>377</v>
      </c>
      <c r="J25" s="16" t="s">
        <v>377</v>
      </c>
      <c r="K25" s="14"/>
      <c r="L25" s="17" t="s">
        <v>390</v>
      </c>
      <c r="M25" s="15" t="s">
        <v>79</v>
      </c>
      <c r="N25" s="22" t="s">
        <v>571</v>
      </c>
      <c r="O25" s="22" t="s">
        <v>572</v>
      </c>
      <c r="P25" s="22" t="s">
        <v>394</v>
      </c>
      <c r="Q25" s="12" t="s">
        <v>394</v>
      </c>
      <c r="R25" s="12">
        <v>9</v>
      </c>
      <c r="S25" s="12">
        <v>4</v>
      </c>
      <c r="T25" s="16" t="s">
        <v>573</v>
      </c>
      <c r="U25" s="15" t="s">
        <v>310</v>
      </c>
      <c r="V25" s="12">
        <v>5000</v>
      </c>
      <c r="W25" s="12">
        <v>0</v>
      </c>
      <c r="X25" s="12">
        <v>5000</v>
      </c>
      <c r="Y25" s="12" t="s">
        <v>394</v>
      </c>
      <c r="Z25" s="12" t="s">
        <v>396</v>
      </c>
      <c r="AA25" s="12">
        <v>5000</v>
      </c>
      <c r="AB25" s="12">
        <v>0</v>
      </c>
      <c r="AC25" s="12">
        <v>0</v>
      </c>
      <c r="AD25" s="12">
        <v>0</v>
      </c>
      <c r="AE25" s="12">
        <v>0</v>
      </c>
      <c r="AF25" s="12">
        <v>0</v>
      </c>
      <c r="AG25" s="12">
        <v>0</v>
      </c>
      <c r="AH25" s="12">
        <v>0</v>
      </c>
      <c r="AI25" s="12" t="s">
        <v>405</v>
      </c>
      <c r="AJ25" s="12">
        <v>4826</v>
      </c>
      <c r="AK25" s="12">
        <v>1548</v>
      </c>
      <c r="AL25" s="12">
        <v>1659</v>
      </c>
      <c r="AM25" s="12">
        <v>4604</v>
      </c>
      <c r="AN25" s="12">
        <v>4367</v>
      </c>
      <c r="AO25" s="12">
        <v>6520</v>
      </c>
      <c r="AP25" s="18">
        <v>6524</v>
      </c>
      <c r="AQ25" s="12">
        <v>661</v>
      </c>
      <c r="AR25" s="12">
        <v>637</v>
      </c>
      <c r="AS25" s="12">
        <v>26520</v>
      </c>
      <c r="AT25" s="22" t="s">
        <v>394</v>
      </c>
      <c r="AU25" s="12">
        <v>682</v>
      </c>
      <c r="AV25" s="12">
        <v>32</v>
      </c>
      <c r="AW25" s="18">
        <v>29</v>
      </c>
      <c r="AX25" s="18">
        <v>388</v>
      </c>
      <c r="AY25" s="18">
        <v>5</v>
      </c>
      <c r="AZ25" s="18">
        <v>348</v>
      </c>
      <c r="BA25" s="18">
        <v>540</v>
      </c>
      <c r="BB25" s="18">
        <v>0</v>
      </c>
      <c r="BC25" s="18">
        <v>606</v>
      </c>
      <c r="BD25" s="19" t="s">
        <v>385</v>
      </c>
      <c r="BE25" s="19" t="s">
        <v>93</v>
      </c>
      <c r="BF25" s="19" t="s">
        <v>405</v>
      </c>
      <c r="BG25" s="19" t="s">
        <v>93</v>
      </c>
      <c r="BH25" s="12" t="s">
        <v>93</v>
      </c>
      <c r="BI25" s="12" t="s">
        <v>46</v>
      </c>
      <c r="BJ25" s="12" t="s">
        <v>46</v>
      </c>
      <c r="BK25" s="12" t="s">
        <v>46</v>
      </c>
      <c r="BL25" s="12" t="s">
        <v>46</v>
      </c>
      <c r="BM25" s="12" t="s">
        <v>46</v>
      </c>
      <c r="BN25" s="12"/>
      <c r="BO25" s="12">
        <v>80</v>
      </c>
      <c r="BP25" s="12" t="s">
        <v>50</v>
      </c>
      <c r="BQ25" s="12">
        <v>0</v>
      </c>
      <c r="BR25" s="12">
        <v>0</v>
      </c>
      <c r="BS25" s="12">
        <v>0</v>
      </c>
      <c r="BT25" s="12">
        <v>0</v>
      </c>
      <c r="BU25" s="12">
        <v>0</v>
      </c>
      <c r="BV25" s="12">
        <v>0</v>
      </c>
      <c r="BW25" s="12">
        <v>0</v>
      </c>
      <c r="BX25" s="12">
        <v>0</v>
      </c>
      <c r="BY25" s="19" t="s">
        <v>394</v>
      </c>
      <c r="BZ25" s="12" t="s">
        <v>394</v>
      </c>
      <c r="CA25" s="12" t="s">
        <v>394</v>
      </c>
      <c r="CB25" s="12" t="s">
        <v>394</v>
      </c>
      <c r="CC25" s="12" t="s">
        <v>394</v>
      </c>
      <c r="CD25" s="12" t="s">
        <v>485</v>
      </c>
      <c r="CE25" s="12" t="s">
        <v>394</v>
      </c>
      <c r="CF25" s="20" t="s">
        <v>128</v>
      </c>
      <c r="CG25" s="12" t="s">
        <v>400</v>
      </c>
      <c r="CH25" s="20" t="s">
        <v>401</v>
      </c>
      <c r="CI25" s="20" t="s">
        <v>396</v>
      </c>
      <c r="CJ25" s="19" t="s">
        <v>394</v>
      </c>
      <c r="CK25" s="19" t="s">
        <v>394</v>
      </c>
      <c r="CL25" s="19" t="s">
        <v>394</v>
      </c>
      <c r="CM25" s="20" t="s">
        <v>46</v>
      </c>
      <c r="CN25" s="12" t="s">
        <v>396</v>
      </c>
      <c r="CO25" s="12" t="s">
        <v>574</v>
      </c>
      <c r="CP25" s="21" t="s">
        <v>394</v>
      </c>
      <c r="CQ25" s="12" t="s">
        <v>394</v>
      </c>
      <c r="CR25" s="12" t="s">
        <v>394</v>
      </c>
      <c r="CS25" s="12" t="s">
        <v>394</v>
      </c>
      <c r="CT25" s="12" t="s">
        <v>411</v>
      </c>
      <c r="CU25" s="20" t="s">
        <v>93</v>
      </c>
      <c r="CV25" s="51" t="s">
        <v>411</v>
      </c>
      <c r="CW25" s="51" t="s">
        <v>411</v>
      </c>
      <c r="CX25" s="19" t="s">
        <v>481</v>
      </c>
      <c r="CY25" s="20" t="s">
        <v>394</v>
      </c>
      <c r="CZ25" s="12" t="s">
        <v>405</v>
      </c>
      <c r="DA25" s="12"/>
      <c r="DB25" s="12" t="s">
        <v>394</v>
      </c>
      <c r="DC25" s="12" t="s">
        <v>394</v>
      </c>
      <c r="DD25" s="12" t="s">
        <v>394</v>
      </c>
      <c r="DE25" s="12" t="s">
        <v>394</v>
      </c>
      <c r="DF25" s="12" t="s">
        <v>394</v>
      </c>
      <c r="DG25" s="12" t="s">
        <v>394</v>
      </c>
      <c r="DH25" s="12" t="s">
        <v>396</v>
      </c>
      <c r="DI25" s="12" t="s">
        <v>394</v>
      </c>
      <c r="DJ25" s="12" t="s">
        <v>394</v>
      </c>
      <c r="DK25" s="12" t="s">
        <v>394</v>
      </c>
      <c r="DL25" s="12" t="s">
        <v>396</v>
      </c>
      <c r="DM25" s="12" t="s">
        <v>394</v>
      </c>
      <c r="DN25" s="12" t="s">
        <v>396</v>
      </c>
      <c r="DO25" s="12" t="s">
        <v>394</v>
      </c>
      <c r="DP25" s="12" t="s">
        <v>394</v>
      </c>
      <c r="DQ25" s="12" t="s">
        <v>396</v>
      </c>
      <c r="DR25" s="12" t="s">
        <v>396</v>
      </c>
      <c r="DS25" s="12"/>
      <c r="DT25" s="12"/>
      <c r="DU25" s="12"/>
      <c r="DV25" s="12"/>
    </row>
    <row r="26" spans="1:126" ht="26" x14ac:dyDescent="0.15">
      <c r="A26" s="2" t="s">
        <v>373</v>
      </c>
      <c r="B26" s="7" t="s">
        <v>374</v>
      </c>
      <c r="C26" s="2" t="s">
        <v>575</v>
      </c>
      <c r="D26" s="41">
        <v>36.49315</v>
      </c>
      <c r="E26" s="2">
        <v>43.567169999999997</v>
      </c>
      <c r="F26" s="8" t="s">
        <v>27</v>
      </c>
      <c r="G26" s="9" t="s">
        <v>194</v>
      </c>
      <c r="H26" s="9"/>
      <c r="I26" s="9" t="s">
        <v>375</v>
      </c>
      <c r="J26" s="10" t="s">
        <v>375</v>
      </c>
      <c r="K26" s="8"/>
      <c r="L26" s="11" t="s">
        <v>441</v>
      </c>
      <c r="M26" s="9" t="s">
        <v>79</v>
      </c>
      <c r="N26" s="23" t="s">
        <v>576</v>
      </c>
      <c r="O26" s="23" t="s">
        <v>443</v>
      </c>
      <c r="P26" s="23" t="s">
        <v>394</v>
      </c>
      <c r="Q26" s="2" t="s">
        <v>394</v>
      </c>
      <c r="R26" s="2">
        <v>6</v>
      </c>
      <c r="S26" s="2">
        <v>2</v>
      </c>
      <c r="T26" s="10" t="s">
        <v>577</v>
      </c>
      <c r="U26" s="9" t="s">
        <v>310</v>
      </c>
      <c r="V26" s="2">
        <v>2895</v>
      </c>
      <c r="W26" s="2">
        <v>3</v>
      </c>
      <c r="X26" s="2">
        <v>2898</v>
      </c>
      <c r="Y26" s="2" t="s">
        <v>394</v>
      </c>
      <c r="Z26" s="2" t="s">
        <v>396</v>
      </c>
      <c r="AA26" s="2">
        <v>2898</v>
      </c>
      <c r="AB26" s="2">
        <v>0</v>
      </c>
      <c r="AC26" s="31">
        <v>0</v>
      </c>
      <c r="AD26" s="31">
        <v>0</v>
      </c>
      <c r="AE26" s="31">
        <v>2</v>
      </c>
      <c r="AF26" s="31">
        <v>0</v>
      </c>
      <c r="AG26" s="31">
        <v>0</v>
      </c>
      <c r="AH26" s="31">
        <v>2</v>
      </c>
      <c r="AI26" s="31" t="s">
        <v>46</v>
      </c>
      <c r="AJ26" s="31">
        <v>2377</v>
      </c>
      <c r="AK26" s="31">
        <v>1073</v>
      </c>
      <c r="AL26" s="31">
        <v>976</v>
      </c>
      <c r="AM26" s="31">
        <v>2211</v>
      </c>
      <c r="AN26" s="31">
        <v>2080</v>
      </c>
      <c r="AO26" s="31">
        <v>2504</v>
      </c>
      <c r="AP26" s="36">
        <v>2545</v>
      </c>
      <c r="AQ26" s="31">
        <v>129</v>
      </c>
      <c r="AR26" s="31">
        <v>204</v>
      </c>
      <c r="AS26" s="31">
        <v>11722</v>
      </c>
      <c r="AT26" s="23" t="s">
        <v>394</v>
      </c>
      <c r="AU26" s="31">
        <v>500</v>
      </c>
      <c r="AV26" s="31">
        <v>26</v>
      </c>
      <c r="AW26" s="36">
        <v>194</v>
      </c>
      <c r="AX26" s="36">
        <v>117</v>
      </c>
      <c r="AY26" s="36">
        <v>36</v>
      </c>
      <c r="AZ26" s="36">
        <v>460</v>
      </c>
      <c r="BA26" s="36">
        <v>321</v>
      </c>
      <c r="BB26" s="36">
        <v>0</v>
      </c>
      <c r="BC26" s="36">
        <v>216</v>
      </c>
      <c r="BD26" s="37" t="s">
        <v>578</v>
      </c>
      <c r="BE26" s="37" t="s">
        <v>93</v>
      </c>
      <c r="BF26" s="37" t="s">
        <v>93</v>
      </c>
      <c r="BG26" s="37" t="s">
        <v>93</v>
      </c>
      <c r="BH26" s="31" t="s">
        <v>46</v>
      </c>
      <c r="BI26" s="31" t="s">
        <v>46</v>
      </c>
      <c r="BJ26" s="31" t="s">
        <v>405</v>
      </c>
      <c r="BK26" s="31" t="s">
        <v>46</v>
      </c>
      <c r="BL26" s="31" t="s">
        <v>46</v>
      </c>
      <c r="BM26" s="31" t="s">
        <v>46</v>
      </c>
      <c r="BN26" s="31"/>
      <c r="BO26" s="31">
        <v>100</v>
      </c>
      <c r="BP26" s="31" t="s">
        <v>579</v>
      </c>
      <c r="BQ26" s="31">
        <v>5769</v>
      </c>
      <c r="BR26" s="31">
        <v>2898</v>
      </c>
      <c r="BS26" s="31">
        <v>0</v>
      </c>
      <c r="BT26" s="31">
        <v>0</v>
      </c>
      <c r="BU26" s="31">
        <v>2898</v>
      </c>
      <c r="BV26" s="31">
        <v>0</v>
      </c>
      <c r="BW26" s="31">
        <v>0</v>
      </c>
      <c r="BX26" s="31">
        <v>2377</v>
      </c>
      <c r="BY26" s="37" t="s">
        <v>394</v>
      </c>
      <c r="BZ26" s="31" t="s">
        <v>394</v>
      </c>
      <c r="CA26" s="31" t="s">
        <v>396</v>
      </c>
      <c r="CB26" s="31" t="s">
        <v>394</v>
      </c>
      <c r="CC26" s="31" t="s">
        <v>394</v>
      </c>
      <c r="CD26" s="31" t="s">
        <v>485</v>
      </c>
      <c r="CE26" s="31" t="s">
        <v>394</v>
      </c>
      <c r="CF26" s="38" t="s">
        <v>128</v>
      </c>
      <c r="CG26" s="31" t="s">
        <v>415</v>
      </c>
      <c r="CH26" s="38" t="s">
        <v>401</v>
      </c>
      <c r="CI26" s="38" t="s">
        <v>427</v>
      </c>
      <c r="CJ26" s="37" t="s">
        <v>394</v>
      </c>
      <c r="CK26" s="37" t="s">
        <v>394</v>
      </c>
      <c r="CL26" s="37" t="s">
        <v>394</v>
      </c>
      <c r="CM26" s="38" t="s">
        <v>46</v>
      </c>
      <c r="CN26" s="31" t="s">
        <v>428</v>
      </c>
      <c r="CO26" s="31" t="s">
        <v>580</v>
      </c>
      <c r="CP26" s="39" t="s">
        <v>396</v>
      </c>
      <c r="CQ26" s="31" t="s">
        <v>394</v>
      </c>
      <c r="CR26" s="31" t="s">
        <v>394</v>
      </c>
      <c r="CS26" s="31" t="s">
        <v>394</v>
      </c>
      <c r="CT26" s="31" t="s">
        <v>93</v>
      </c>
      <c r="CU26" s="38" t="s">
        <v>405</v>
      </c>
      <c r="CV26" s="50" t="s">
        <v>93</v>
      </c>
      <c r="CW26" s="50" t="s">
        <v>405</v>
      </c>
      <c r="CX26" s="37" t="s">
        <v>581</v>
      </c>
      <c r="CY26" s="38" t="s">
        <v>394</v>
      </c>
      <c r="CZ26" s="31" t="s">
        <v>405</v>
      </c>
      <c r="DA26" s="31" t="s">
        <v>405</v>
      </c>
      <c r="DB26" s="31" t="s">
        <v>394</v>
      </c>
      <c r="DC26" s="31" t="s">
        <v>394</v>
      </c>
      <c r="DD26" s="31" t="s">
        <v>394</v>
      </c>
      <c r="DE26" s="31" t="s">
        <v>394</v>
      </c>
      <c r="DF26" s="31" t="s">
        <v>394</v>
      </c>
      <c r="DG26" s="31" t="s">
        <v>394</v>
      </c>
      <c r="DH26" s="31" t="s">
        <v>394</v>
      </c>
      <c r="DI26" s="31" t="s">
        <v>394</v>
      </c>
      <c r="DJ26" s="31" t="s">
        <v>394</v>
      </c>
      <c r="DK26" s="31" t="s">
        <v>394</v>
      </c>
      <c r="DL26" s="31" t="s">
        <v>396</v>
      </c>
      <c r="DM26" s="31" t="s">
        <v>394</v>
      </c>
      <c r="DN26" s="31" t="s">
        <v>396</v>
      </c>
      <c r="DO26" s="31" t="s">
        <v>394</v>
      </c>
      <c r="DP26" s="31" t="s">
        <v>394</v>
      </c>
      <c r="DQ26" s="31" t="s">
        <v>396</v>
      </c>
      <c r="DR26" s="31" t="s">
        <v>394</v>
      </c>
      <c r="DS26" s="31"/>
      <c r="DT26" s="31"/>
      <c r="DU26" s="31"/>
      <c r="DV26" s="31"/>
    </row>
    <row r="27" spans="1:126" s="22" customFormat="1" x14ac:dyDescent="0.15">
      <c r="A27" s="12" t="s">
        <v>297</v>
      </c>
      <c r="B27" s="13" t="s">
        <v>293</v>
      </c>
      <c r="C27" s="12">
        <v>19</v>
      </c>
      <c r="D27" s="42">
        <v>33.257415000000002</v>
      </c>
      <c r="E27" s="12">
        <v>43.585470000000001</v>
      </c>
      <c r="F27" s="14" t="s">
        <v>193</v>
      </c>
      <c r="G27" s="15" t="s">
        <v>194</v>
      </c>
      <c r="H27" s="15" t="s">
        <v>275</v>
      </c>
      <c r="I27" s="15" t="s">
        <v>298</v>
      </c>
      <c r="J27" s="16" t="s">
        <v>197</v>
      </c>
      <c r="K27" s="14"/>
      <c r="L27" s="17" t="s">
        <v>482</v>
      </c>
      <c r="M27" s="15" t="s">
        <v>401</v>
      </c>
      <c r="N27" s="22" t="s">
        <v>582</v>
      </c>
      <c r="O27" s="22">
        <v>7817259410</v>
      </c>
      <c r="P27" s="22" t="s">
        <v>394</v>
      </c>
      <c r="Q27" s="12" t="s">
        <v>396</v>
      </c>
      <c r="R27" s="12">
        <v>0</v>
      </c>
      <c r="S27" s="12">
        <v>0</v>
      </c>
      <c r="T27" s="16" t="s">
        <v>444</v>
      </c>
      <c r="U27" s="15" t="s">
        <v>198</v>
      </c>
      <c r="V27" s="12">
        <v>85</v>
      </c>
      <c r="W27" s="12">
        <v>0</v>
      </c>
      <c r="X27" s="12">
        <v>85</v>
      </c>
      <c r="Y27" s="12" t="s">
        <v>394</v>
      </c>
      <c r="Z27" s="12" t="s">
        <v>396</v>
      </c>
      <c r="AA27" s="12">
        <v>0</v>
      </c>
      <c r="AB27" s="12">
        <v>85</v>
      </c>
      <c r="AC27" s="12">
        <v>0</v>
      </c>
      <c r="AD27" s="12">
        <v>0</v>
      </c>
      <c r="AE27" s="12">
        <v>0</v>
      </c>
      <c r="AF27" s="12">
        <v>0</v>
      </c>
      <c r="AG27" s="12">
        <v>0</v>
      </c>
      <c r="AH27" s="12">
        <v>0</v>
      </c>
      <c r="AI27" s="12" t="s">
        <v>405</v>
      </c>
      <c r="AJ27" s="12">
        <v>85</v>
      </c>
      <c r="AK27" s="12">
        <v>40</v>
      </c>
      <c r="AL27" s="12">
        <v>55</v>
      </c>
      <c r="AM27" s="12">
        <v>60</v>
      </c>
      <c r="AN27" s="12">
        <v>75</v>
      </c>
      <c r="AO27" s="12">
        <v>102</v>
      </c>
      <c r="AP27" s="18">
        <v>118</v>
      </c>
      <c r="AQ27" s="12">
        <v>25</v>
      </c>
      <c r="AR27" s="12">
        <v>45</v>
      </c>
      <c r="AS27" s="12">
        <v>520</v>
      </c>
      <c r="AT27" s="22" t="s">
        <v>394</v>
      </c>
      <c r="AU27" s="12">
        <v>40</v>
      </c>
      <c r="AV27" s="12">
        <v>0</v>
      </c>
      <c r="AW27" s="18">
        <v>0</v>
      </c>
      <c r="AX27" s="18">
        <v>30</v>
      </c>
      <c r="AY27" s="18">
        <v>15</v>
      </c>
      <c r="AZ27" s="18">
        <v>20</v>
      </c>
      <c r="BA27" s="18">
        <v>17</v>
      </c>
      <c r="BB27" s="18">
        <v>0</v>
      </c>
      <c r="BC27" s="18">
        <v>19</v>
      </c>
      <c r="BD27" s="19" t="s">
        <v>583</v>
      </c>
      <c r="BE27" s="19" t="s">
        <v>405</v>
      </c>
      <c r="BF27" s="19" t="s">
        <v>405</v>
      </c>
      <c r="BG27" s="19" t="s">
        <v>405</v>
      </c>
      <c r="BH27" s="12" t="s">
        <v>405</v>
      </c>
      <c r="BI27" s="12" t="s">
        <v>405</v>
      </c>
      <c r="BJ27" s="12" t="s">
        <v>405</v>
      </c>
      <c r="BK27" s="12" t="s">
        <v>405</v>
      </c>
      <c r="BL27" s="12" t="s">
        <v>405</v>
      </c>
      <c r="BM27" s="12" t="s">
        <v>405</v>
      </c>
      <c r="BN27" s="12"/>
      <c r="BO27" s="12">
        <v>20</v>
      </c>
      <c r="BP27" s="12" t="s">
        <v>557</v>
      </c>
      <c r="BQ27" s="12">
        <v>20</v>
      </c>
      <c r="BR27" s="12">
        <v>10</v>
      </c>
      <c r="BS27" s="12">
        <v>3</v>
      </c>
      <c r="BT27" s="12">
        <v>7</v>
      </c>
      <c r="BU27" s="12">
        <v>0</v>
      </c>
      <c r="BV27" s="12">
        <v>0</v>
      </c>
      <c r="BW27" s="12">
        <v>0</v>
      </c>
      <c r="BX27" s="12">
        <v>0</v>
      </c>
      <c r="BY27" s="19" t="s">
        <v>394</v>
      </c>
      <c r="BZ27" s="12" t="s">
        <v>394</v>
      </c>
      <c r="CA27" s="12" t="s">
        <v>394</v>
      </c>
      <c r="CB27" s="12" t="s">
        <v>394</v>
      </c>
      <c r="CC27" s="12" t="s">
        <v>394</v>
      </c>
      <c r="CD27" s="12" t="s">
        <v>526</v>
      </c>
      <c r="CE27" s="12" t="s">
        <v>394</v>
      </c>
      <c r="CF27" s="20" t="s">
        <v>129</v>
      </c>
      <c r="CG27" s="12" t="s">
        <v>584</v>
      </c>
      <c r="CH27" s="20" t="s">
        <v>401</v>
      </c>
      <c r="CI27" s="20" t="s">
        <v>427</v>
      </c>
      <c r="CJ27" s="19" t="s">
        <v>394</v>
      </c>
      <c r="CK27" s="19" t="s">
        <v>394</v>
      </c>
      <c r="CL27" s="19" t="s">
        <v>394</v>
      </c>
      <c r="CM27" s="20" t="s">
        <v>46</v>
      </c>
      <c r="CN27" s="12" t="s">
        <v>396</v>
      </c>
      <c r="CO27" s="12" t="s">
        <v>444</v>
      </c>
      <c r="CP27" s="21" t="s">
        <v>396</v>
      </c>
      <c r="CQ27" s="12" t="s">
        <v>394</v>
      </c>
      <c r="CR27" s="12" t="s">
        <v>396</v>
      </c>
      <c r="CS27" s="12" t="s">
        <v>396</v>
      </c>
      <c r="CT27" s="12" t="s">
        <v>46</v>
      </c>
      <c r="CU27" s="20" t="s">
        <v>46</v>
      </c>
      <c r="CV27" s="51" t="s">
        <v>46</v>
      </c>
      <c r="CW27" s="51" t="s">
        <v>46</v>
      </c>
      <c r="CX27" s="19" t="s">
        <v>457</v>
      </c>
      <c r="CY27" s="20" t="s">
        <v>396</v>
      </c>
      <c r="CZ27" s="12" t="s">
        <v>46</v>
      </c>
      <c r="DA27" s="12"/>
      <c r="DB27" s="12" t="s">
        <v>394</v>
      </c>
      <c r="DC27" s="12" t="s">
        <v>394</v>
      </c>
      <c r="DD27" s="12" t="s">
        <v>394</v>
      </c>
      <c r="DE27" s="12" t="s">
        <v>394</v>
      </c>
      <c r="DF27" s="12" t="s">
        <v>394</v>
      </c>
      <c r="DG27" s="12" t="s">
        <v>394</v>
      </c>
      <c r="DH27" s="12" t="s">
        <v>394</v>
      </c>
      <c r="DI27" s="12" t="s">
        <v>394</v>
      </c>
      <c r="DJ27" s="12" t="s">
        <v>394</v>
      </c>
      <c r="DK27" s="12" t="s">
        <v>394</v>
      </c>
      <c r="DL27" s="12" t="s">
        <v>394</v>
      </c>
      <c r="DM27" s="12" t="s">
        <v>394</v>
      </c>
      <c r="DN27" s="12" t="s">
        <v>396</v>
      </c>
      <c r="DO27" s="12" t="s">
        <v>394</v>
      </c>
      <c r="DP27" s="12" t="s">
        <v>396</v>
      </c>
      <c r="DQ27" s="12" t="s">
        <v>396</v>
      </c>
      <c r="DR27" s="12" t="s">
        <v>396</v>
      </c>
      <c r="DS27" s="12"/>
      <c r="DT27" s="12"/>
      <c r="DU27" s="12"/>
      <c r="DV27" s="12"/>
    </row>
    <row r="28" spans="1:126" x14ac:dyDescent="0.15">
      <c r="A28" s="2" t="s">
        <v>508</v>
      </c>
      <c r="B28" s="7" t="s">
        <v>585</v>
      </c>
      <c r="C28" s="2"/>
      <c r="D28" s="41">
        <v>33.343819000000003</v>
      </c>
      <c r="E28" s="2">
        <v>43.504708000000001</v>
      </c>
      <c r="F28" s="8" t="s">
        <v>193</v>
      </c>
      <c r="G28" s="9" t="s">
        <v>194</v>
      </c>
      <c r="H28" s="9" t="s">
        <v>510</v>
      </c>
      <c r="I28" s="9" t="s">
        <v>586</v>
      </c>
      <c r="J28" s="10"/>
      <c r="K28" s="8"/>
      <c r="L28" s="11" t="s">
        <v>390</v>
      </c>
      <c r="M28" s="9" t="s">
        <v>362</v>
      </c>
      <c r="N28" s="23" t="s">
        <v>587</v>
      </c>
      <c r="O28" s="23" t="s">
        <v>588</v>
      </c>
      <c r="P28" s="23" t="s">
        <v>394</v>
      </c>
      <c r="Q28" s="2" t="s">
        <v>394</v>
      </c>
      <c r="R28" s="2">
        <v>30</v>
      </c>
      <c r="S28" s="2">
        <v>2</v>
      </c>
      <c r="T28" s="10" t="s">
        <v>434</v>
      </c>
      <c r="U28" s="9" t="s">
        <v>222</v>
      </c>
      <c r="V28" s="2">
        <v>195</v>
      </c>
      <c r="W28" s="2">
        <v>55</v>
      </c>
      <c r="X28" s="2">
        <v>250</v>
      </c>
      <c r="Y28" s="2" t="s">
        <v>394</v>
      </c>
      <c r="Z28" s="2" t="s">
        <v>396</v>
      </c>
      <c r="AA28" s="2">
        <v>250</v>
      </c>
      <c r="AB28" s="2">
        <v>0</v>
      </c>
      <c r="AC28" s="31">
        <v>0</v>
      </c>
      <c r="AD28" s="31">
        <v>0</v>
      </c>
      <c r="AE28" s="31">
        <v>0</v>
      </c>
      <c r="AF28" s="31">
        <v>0</v>
      </c>
      <c r="AG28" s="31">
        <v>0</v>
      </c>
      <c r="AH28" s="31">
        <v>0</v>
      </c>
      <c r="AI28" s="31" t="s">
        <v>405</v>
      </c>
      <c r="AJ28" s="31">
        <v>195</v>
      </c>
      <c r="AK28" s="31">
        <v>59</v>
      </c>
      <c r="AL28" s="31">
        <v>77</v>
      </c>
      <c r="AM28" s="31">
        <v>192</v>
      </c>
      <c r="AN28" s="31">
        <v>181</v>
      </c>
      <c r="AO28" s="31">
        <v>181</v>
      </c>
      <c r="AP28" s="36">
        <v>185</v>
      </c>
      <c r="AQ28" s="31">
        <v>33</v>
      </c>
      <c r="AR28" s="31">
        <v>27</v>
      </c>
      <c r="AS28" s="31">
        <v>935</v>
      </c>
      <c r="AT28" s="23" t="s">
        <v>394</v>
      </c>
      <c r="AU28" s="31">
        <v>28</v>
      </c>
      <c r="AV28" s="31">
        <v>0</v>
      </c>
      <c r="AW28" s="36">
        <v>4</v>
      </c>
      <c r="AX28" s="36">
        <v>17</v>
      </c>
      <c r="AY28" s="36">
        <v>7</v>
      </c>
      <c r="AZ28" s="36">
        <v>59</v>
      </c>
      <c r="BA28" s="36">
        <v>34</v>
      </c>
      <c r="BB28" s="36">
        <v>5</v>
      </c>
      <c r="BC28" s="36">
        <v>30</v>
      </c>
      <c r="BD28" s="37" t="s">
        <v>589</v>
      </c>
      <c r="BE28" s="37" t="s">
        <v>405</v>
      </c>
      <c r="BF28" s="37" t="s">
        <v>405</v>
      </c>
      <c r="BG28" s="37" t="s">
        <v>93</v>
      </c>
      <c r="BH28" s="31" t="s">
        <v>93</v>
      </c>
      <c r="BI28" s="31" t="s">
        <v>93</v>
      </c>
      <c r="BJ28" s="31" t="s">
        <v>46</v>
      </c>
      <c r="BK28" s="31" t="s">
        <v>46</v>
      </c>
      <c r="BL28" s="31" t="s">
        <v>46</v>
      </c>
      <c r="BM28" s="31" t="s">
        <v>46</v>
      </c>
      <c r="BN28" s="31"/>
      <c r="BO28" s="31">
        <v>20</v>
      </c>
      <c r="BP28" s="31" t="s">
        <v>230</v>
      </c>
      <c r="BQ28" s="31">
        <v>2</v>
      </c>
      <c r="BR28" s="31">
        <v>85</v>
      </c>
      <c r="BS28" s="31">
        <v>34</v>
      </c>
      <c r="BT28" s="31">
        <v>51</v>
      </c>
      <c r="BU28" s="31">
        <v>85</v>
      </c>
      <c r="BV28" s="31">
        <v>34</v>
      </c>
      <c r="BW28" s="31">
        <v>51</v>
      </c>
      <c r="BX28" s="31">
        <v>0</v>
      </c>
      <c r="BY28" s="37" t="s">
        <v>394</v>
      </c>
      <c r="BZ28" s="31" t="s">
        <v>394</v>
      </c>
      <c r="CA28" s="31" t="s">
        <v>394</v>
      </c>
      <c r="CB28" s="31" t="s">
        <v>394</v>
      </c>
      <c r="CC28" s="31" t="s">
        <v>396</v>
      </c>
      <c r="CD28" s="31" t="s">
        <v>526</v>
      </c>
      <c r="CE28" s="31" t="s">
        <v>396</v>
      </c>
      <c r="CF28" s="38" t="s">
        <v>128</v>
      </c>
      <c r="CG28" s="31" t="s">
        <v>590</v>
      </c>
      <c r="CH28" s="38" t="s">
        <v>401</v>
      </c>
      <c r="CI28" s="38" t="s">
        <v>427</v>
      </c>
      <c r="CJ28" s="37" t="s">
        <v>394</v>
      </c>
      <c r="CK28" s="37" t="s">
        <v>394</v>
      </c>
      <c r="CL28" s="37" t="s">
        <v>394</v>
      </c>
      <c r="CM28" s="38" t="s">
        <v>46</v>
      </c>
      <c r="CN28" s="31" t="s">
        <v>396</v>
      </c>
      <c r="CO28" s="31" t="s">
        <v>591</v>
      </c>
      <c r="CP28" s="39" t="s">
        <v>396</v>
      </c>
      <c r="CQ28" s="31" t="s">
        <v>394</v>
      </c>
      <c r="CR28" s="31" t="s">
        <v>394</v>
      </c>
      <c r="CS28" s="31" t="s">
        <v>396</v>
      </c>
      <c r="CT28" s="31" t="s">
        <v>93</v>
      </c>
      <c r="CU28" s="38" t="s">
        <v>46</v>
      </c>
      <c r="CV28" s="50" t="s">
        <v>93</v>
      </c>
      <c r="CW28" s="50" t="s">
        <v>46</v>
      </c>
      <c r="CX28" s="37" t="s">
        <v>457</v>
      </c>
      <c r="CY28" s="38" t="s">
        <v>396</v>
      </c>
      <c r="CZ28" s="31" t="s">
        <v>46</v>
      </c>
      <c r="DA28" s="31"/>
      <c r="DB28" s="31" t="s">
        <v>396</v>
      </c>
      <c r="DC28" s="31" t="s">
        <v>396</v>
      </c>
      <c r="DD28" s="31" t="s">
        <v>394</v>
      </c>
      <c r="DE28" s="31" t="s">
        <v>394</v>
      </c>
      <c r="DF28" s="31" t="s">
        <v>396</v>
      </c>
      <c r="DG28" s="31" t="s">
        <v>394</v>
      </c>
      <c r="DH28" s="31" t="s">
        <v>394</v>
      </c>
      <c r="DI28" s="31" t="s">
        <v>396</v>
      </c>
      <c r="DJ28" s="31" t="s">
        <v>396</v>
      </c>
      <c r="DK28" s="31" t="s">
        <v>396</v>
      </c>
      <c r="DL28" s="31" t="s">
        <v>396</v>
      </c>
      <c r="DM28" s="31" t="s">
        <v>394</v>
      </c>
      <c r="DN28" s="31" t="s">
        <v>396</v>
      </c>
      <c r="DO28" s="31" t="s">
        <v>394</v>
      </c>
      <c r="DP28" s="31" t="s">
        <v>396</v>
      </c>
      <c r="DQ28" s="31" t="s">
        <v>396</v>
      </c>
      <c r="DR28" s="31" t="s">
        <v>396</v>
      </c>
      <c r="DS28" s="31"/>
      <c r="DT28" s="31"/>
      <c r="DU28" s="31"/>
      <c r="DV28" s="31"/>
    </row>
    <row r="29" spans="1:126" s="22" customFormat="1" x14ac:dyDescent="0.15">
      <c r="A29" s="12" t="s">
        <v>592</v>
      </c>
      <c r="B29" s="13" t="s">
        <v>593</v>
      </c>
      <c r="C29" s="12" t="s">
        <v>594</v>
      </c>
      <c r="D29" s="42">
        <v>34.655804000000003</v>
      </c>
      <c r="E29" s="12">
        <v>43.669235999999998</v>
      </c>
      <c r="F29" s="14" t="s">
        <v>595</v>
      </c>
      <c r="G29" s="15" t="s">
        <v>491</v>
      </c>
      <c r="H29" s="15"/>
      <c r="I29" s="15" t="s">
        <v>596</v>
      </c>
      <c r="J29" s="16" t="s">
        <v>596</v>
      </c>
      <c r="K29" s="14"/>
      <c r="L29" s="17" t="s">
        <v>390</v>
      </c>
      <c r="M29" s="15" t="s">
        <v>597</v>
      </c>
      <c r="N29" s="22" t="s">
        <v>598</v>
      </c>
      <c r="O29" s="22" t="s">
        <v>599</v>
      </c>
      <c r="P29" s="22" t="s">
        <v>394</v>
      </c>
      <c r="Q29" s="12" t="s">
        <v>394</v>
      </c>
      <c r="R29" s="12">
        <v>7</v>
      </c>
      <c r="S29" s="12">
        <v>0</v>
      </c>
      <c r="T29" s="16" t="s">
        <v>465</v>
      </c>
      <c r="U29" s="15" t="s">
        <v>222</v>
      </c>
      <c r="V29" s="12">
        <v>620</v>
      </c>
      <c r="W29" s="12">
        <v>0</v>
      </c>
      <c r="X29" s="12">
        <v>620</v>
      </c>
      <c r="Y29" s="12" t="s">
        <v>394</v>
      </c>
      <c r="Z29" s="12" t="s">
        <v>396</v>
      </c>
      <c r="AA29" s="12">
        <v>0</v>
      </c>
      <c r="AB29" s="12">
        <v>0</v>
      </c>
      <c r="AC29" s="12">
        <v>0</v>
      </c>
      <c r="AD29" s="12">
        <v>1</v>
      </c>
      <c r="AE29" s="12">
        <v>512</v>
      </c>
      <c r="AF29" s="12">
        <v>108</v>
      </c>
      <c r="AG29" s="12">
        <v>0</v>
      </c>
      <c r="AH29" s="12">
        <v>0</v>
      </c>
      <c r="AI29" s="12" t="s">
        <v>93</v>
      </c>
      <c r="AJ29" s="12">
        <v>1800</v>
      </c>
      <c r="AK29" s="12">
        <v>654</v>
      </c>
      <c r="AL29" s="12">
        <v>651</v>
      </c>
      <c r="AM29" s="12">
        <v>1083</v>
      </c>
      <c r="AN29" s="12">
        <v>965</v>
      </c>
      <c r="AO29" s="12">
        <v>0</v>
      </c>
      <c r="AP29" s="18">
        <v>0</v>
      </c>
      <c r="AQ29" s="12">
        <v>0</v>
      </c>
      <c r="AR29" s="12">
        <v>0</v>
      </c>
      <c r="AS29" s="12">
        <v>3353</v>
      </c>
      <c r="AT29" s="22" t="s">
        <v>394</v>
      </c>
      <c r="AU29" s="12">
        <v>0</v>
      </c>
      <c r="AV29" s="12">
        <v>0</v>
      </c>
      <c r="AW29" s="18">
        <v>0</v>
      </c>
      <c r="AX29" s="18">
        <v>0</v>
      </c>
      <c r="AY29" s="18">
        <v>0</v>
      </c>
      <c r="AZ29" s="18">
        <v>215</v>
      </c>
      <c r="BA29" s="18">
        <v>0</v>
      </c>
      <c r="BB29" s="18">
        <v>0</v>
      </c>
      <c r="BC29" s="18">
        <v>250</v>
      </c>
      <c r="BD29" s="19" t="s">
        <v>600</v>
      </c>
      <c r="BE29" s="19" t="s">
        <v>411</v>
      </c>
      <c r="BF29" s="19" t="s">
        <v>411</v>
      </c>
      <c r="BG29" s="19" t="s">
        <v>93</v>
      </c>
      <c r="BH29" s="12" t="s">
        <v>405</v>
      </c>
      <c r="BI29" s="12" t="s">
        <v>46</v>
      </c>
      <c r="BJ29" s="12" t="s">
        <v>405</v>
      </c>
      <c r="BK29" s="12" t="s">
        <v>405</v>
      </c>
      <c r="BL29" s="12" t="s">
        <v>46</v>
      </c>
      <c r="BM29" s="12" t="s">
        <v>46</v>
      </c>
      <c r="BN29" s="12"/>
      <c r="BO29" s="12">
        <v>7</v>
      </c>
      <c r="BP29" s="12" t="s">
        <v>601</v>
      </c>
      <c r="BQ29" s="12">
        <v>101</v>
      </c>
      <c r="BR29" s="12">
        <v>127</v>
      </c>
      <c r="BS29" s="12">
        <v>21</v>
      </c>
      <c r="BT29" s="12">
        <v>26</v>
      </c>
      <c r="BU29" s="12">
        <v>58</v>
      </c>
      <c r="BV29" s="12">
        <v>0</v>
      </c>
      <c r="BW29" s="12">
        <v>0</v>
      </c>
      <c r="BX29" s="12">
        <v>110</v>
      </c>
      <c r="BY29" s="19" t="s">
        <v>394</v>
      </c>
      <c r="BZ29" s="12" t="s">
        <v>394</v>
      </c>
      <c r="CA29" s="12" t="s">
        <v>394</v>
      </c>
      <c r="CB29" s="12" t="s">
        <v>396</v>
      </c>
      <c r="CC29" s="12" t="s">
        <v>396</v>
      </c>
      <c r="CD29" s="12" t="s">
        <v>602</v>
      </c>
      <c r="CE29" s="12" t="s">
        <v>396</v>
      </c>
      <c r="CF29" s="20" t="s">
        <v>128</v>
      </c>
      <c r="CG29" s="12" t="s">
        <v>415</v>
      </c>
      <c r="CH29" s="20" t="s">
        <v>401</v>
      </c>
      <c r="CI29" s="20" t="s">
        <v>427</v>
      </c>
      <c r="CJ29" s="19" t="s">
        <v>394</v>
      </c>
      <c r="CK29" s="19" t="s">
        <v>394</v>
      </c>
      <c r="CL29" s="19" t="s">
        <v>394</v>
      </c>
      <c r="CM29" s="20" t="s">
        <v>405</v>
      </c>
      <c r="CN29" s="12" t="s">
        <v>396</v>
      </c>
      <c r="CO29" s="12" t="s">
        <v>603</v>
      </c>
      <c r="CP29" s="21" t="s">
        <v>396</v>
      </c>
      <c r="CQ29" s="12" t="s">
        <v>394</v>
      </c>
      <c r="CR29" s="12" t="s">
        <v>394</v>
      </c>
      <c r="CS29" s="12" t="s">
        <v>394</v>
      </c>
      <c r="CT29" s="12" t="s">
        <v>93</v>
      </c>
      <c r="CU29" s="20" t="s">
        <v>93</v>
      </c>
      <c r="CV29" s="51" t="s">
        <v>93</v>
      </c>
      <c r="CW29" s="51" t="s">
        <v>411</v>
      </c>
      <c r="CX29" s="19" t="s">
        <v>604</v>
      </c>
      <c r="CY29" s="20" t="s">
        <v>396</v>
      </c>
      <c r="CZ29" s="12" t="s">
        <v>46</v>
      </c>
      <c r="DA29" s="12"/>
      <c r="DB29" s="12" t="s">
        <v>394</v>
      </c>
      <c r="DC29" s="12" t="s">
        <v>394</v>
      </c>
      <c r="DD29" s="12" t="s">
        <v>394</v>
      </c>
      <c r="DE29" s="12" t="s">
        <v>394</v>
      </c>
      <c r="DF29" s="12" t="s">
        <v>394</v>
      </c>
      <c r="DG29" s="12" t="s">
        <v>394</v>
      </c>
      <c r="DH29" s="12" t="s">
        <v>394</v>
      </c>
      <c r="DI29" s="12" t="s">
        <v>394</v>
      </c>
      <c r="DJ29" s="12" t="s">
        <v>396</v>
      </c>
      <c r="DK29" s="12" t="s">
        <v>394</v>
      </c>
      <c r="DL29" s="12" t="s">
        <v>396</v>
      </c>
      <c r="DM29" s="12" t="s">
        <v>394</v>
      </c>
      <c r="DN29" s="12" t="s">
        <v>396</v>
      </c>
      <c r="DO29" s="12" t="s">
        <v>394</v>
      </c>
      <c r="DP29" s="12" t="s">
        <v>396</v>
      </c>
      <c r="DQ29" s="12" t="s">
        <v>396</v>
      </c>
      <c r="DR29" s="12" t="s">
        <v>396</v>
      </c>
      <c r="DS29" s="12"/>
      <c r="DT29" s="12"/>
      <c r="DU29" s="12"/>
      <c r="DV29" s="12"/>
    </row>
    <row r="30" spans="1:126" x14ac:dyDescent="0.15">
      <c r="A30" s="2" t="s">
        <v>29</v>
      </c>
      <c r="B30" s="7" t="s">
        <v>605</v>
      </c>
      <c r="C30" s="2"/>
      <c r="D30" s="41">
        <v>35.765756799999998</v>
      </c>
      <c r="E30" s="2">
        <v>43.2669712</v>
      </c>
      <c r="F30" s="8" t="s">
        <v>27</v>
      </c>
      <c r="G30" s="9" t="s">
        <v>194</v>
      </c>
      <c r="H30" s="9"/>
      <c r="I30" s="9" t="s">
        <v>30</v>
      </c>
      <c r="J30" s="10" t="s">
        <v>30</v>
      </c>
      <c r="K30" s="8"/>
      <c r="L30" s="11" t="s">
        <v>390</v>
      </c>
      <c r="M30" s="9" t="s">
        <v>447</v>
      </c>
      <c r="N30" s="23" t="s">
        <v>606</v>
      </c>
      <c r="O30" s="23" t="s">
        <v>607</v>
      </c>
      <c r="P30" s="23" t="s">
        <v>394</v>
      </c>
      <c r="Q30" s="2" t="s">
        <v>394</v>
      </c>
      <c r="R30" s="2">
        <v>15</v>
      </c>
      <c r="S30" s="2">
        <v>7</v>
      </c>
      <c r="T30" s="10" t="s">
        <v>608</v>
      </c>
      <c r="U30" s="9" t="s">
        <v>222</v>
      </c>
      <c r="V30" s="2">
        <v>3960</v>
      </c>
      <c r="W30" s="2">
        <v>0</v>
      </c>
      <c r="X30" s="2">
        <v>3960</v>
      </c>
      <c r="Y30" s="2" t="s">
        <v>394</v>
      </c>
      <c r="Z30" s="2" t="s">
        <v>394</v>
      </c>
      <c r="AA30" s="2">
        <v>3960</v>
      </c>
      <c r="AB30" s="2">
        <v>0</v>
      </c>
      <c r="AC30" s="31">
        <v>0</v>
      </c>
      <c r="AD30" s="31">
        <v>0</v>
      </c>
      <c r="AE30" s="31">
        <v>0</v>
      </c>
      <c r="AF30" s="31">
        <v>0</v>
      </c>
      <c r="AG30" s="31">
        <v>4</v>
      </c>
      <c r="AH30" s="31">
        <v>0</v>
      </c>
      <c r="AI30" s="31" t="s">
        <v>405</v>
      </c>
      <c r="AJ30" s="31">
        <v>3600</v>
      </c>
      <c r="AK30" s="31">
        <v>2271</v>
      </c>
      <c r="AL30" s="31">
        <v>2271</v>
      </c>
      <c r="AM30" s="31">
        <v>3715</v>
      </c>
      <c r="AN30" s="31">
        <v>3715</v>
      </c>
      <c r="AO30" s="31">
        <v>3922</v>
      </c>
      <c r="AP30" s="36">
        <v>3922</v>
      </c>
      <c r="AQ30" s="31">
        <v>413</v>
      </c>
      <c r="AR30" s="31">
        <v>413</v>
      </c>
      <c r="AS30" s="31">
        <v>20642</v>
      </c>
      <c r="AT30" s="23" t="s">
        <v>394</v>
      </c>
      <c r="AU30" s="31">
        <v>1044</v>
      </c>
      <c r="AV30" s="31">
        <v>47</v>
      </c>
      <c r="AW30" s="36">
        <v>270</v>
      </c>
      <c r="AX30" s="36">
        <v>308</v>
      </c>
      <c r="AY30" s="36">
        <v>113</v>
      </c>
      <c r="AZ30" s="36">
        <v>1259</v>
      </c>
      <c r="BA30" s="36">
        <v>530</v>
      </c>
      <c r="BB30" s="36">
        <v>261</v>
      </c>
      <c r="BC30" s="36">
        <v>500</v>
      </c>
      <c r="BD30" s="37" t="s">
        <v>81</v>
      </c>
      <c r="BE30" s="37" t="s">
        <v>93</v>
      </c>
      <c r="BF30" s="37" t="s">
        <v>93</v>
      </c>
      <c r="BG30" s="37" t="s">
        <v>93</v>
      </c>
      <c r="BH30" s="31" t="s">
        <v>93</v>
      </c>
      <c r="BI30" s="31" t="s">
        <v>93</v>
      </c>
      <c r="BJ30" s="31" t="s">
        <v>93</v>
      </c>
      <c r="BK30" s="31" t="s">
        <v>411</v>
      </c>
      <c r="BL30" s="31" t="s">
        <v>405</v>
      </c>
      <c r="BM30" s="31" t="s">
        <v>405</v>
      </c>
      <c r="BN30" s="31" t="s">
        <v>609</v>
      </c>
      <c r="BO30" s="31">
        <v>27</v>
      </c>
      <c r="BP30" s="31" t="s">
        <v>51</v>
      </c>
      <c r="BQ30" s="31">
        <v>408</v>
      </c>
      <c r="BR30" s="31">
        <v>0</v>
      </c>
      <c r="BS30" s="31">
        <v>198</v>
      </c>
      <c r="BT30" s="31">
        <v>198</v>
      </c>
      <c r="BU30" s="31">
        <v>0</v>
      </c>
      <c r="BV30" s="31">
        <v>198</v>
      </c>
      <c r="BW30" s="31">
        <v>198</v>
      </c>
      <c r="BX30" s="31">
        <v>396</v>
      </c>
      <c r="BY30" s="37" t="s">
        <v>394</v>
      </c>
      <c r="BZ30" s="31" t="s">
        <v>394</v>
      </c>
      <c r="CA30" s="31" t="s">
        <v>394</v>
      </c>
      <c r="CB30" s="31" t="s">
        <v>394</v>
      </c>
      <c r="CC30" s="31" t="s">
        <v>394</v>
      </c>
      <c r="CD30" s="31" t="s">
        <v>526</v>
      </c>
      <c r="CE30" s="31" t="s">
        <v>396</v>
      </c>
      <c r="CF30" s="38" t="s">
        <v>128</v>
      </c>
      <c r="CG30" s="31" t="s">
        <v>415</v>
      </c>
      <c r="CH30" s="38" t="s">
        <v>610</v>
      </c>
      <c r="CI30" s="38" t="s">
        <v>427</v>
      </c>
      <c r="CJ30" s="37" t="s">
        <v>394</v>
      </c>
      <c r="CK30" s="37" t="s">
        <v>396</v>
      </c>
      <c r="CL30" s="37" t="s">
        <v>394</v>
      </c>
      <c r="CM30" s="38" t="s">
        <v>46</v>
      </c>
      <c r="CN30" s="31" t="s">
        <v>394</v>
      </c>
      <c r="CO30" s="31" t="s">
        <v>611</v>
      </c>
      <c r="CP30" s="39" t="s">
        <v>396</v>
      </c>
      <c r="CQ30" s="31" t="s">
        <v>394</v>
      </c>
      <c r="CR30" s="31" t="s">
        <v>396</v>
      </c>
      <c r="CS30" s="31" t="s">
        <v>396</v>
      </c>
      <c r="CT30" s="31" t="s">
        <v>46</v>
      </c>
      <c r="CU30" s="38" t="s">
        <v>46</v>
      </c>
      <c r="CV30" s="50" t="s">
        <v>46</v>
      </c>
      <c r="CW30" s="50" t="s">
        <v>46</v>
      </c>
      <c r="CX30" s="37" t="s">
        <v>457</v>
      </c>
      <c r="CY30" s="38" t="s">
        <v>394</v>
      </c>
      <c r="CZ30" s="31" t="s">
        <v>46</v>
      </c>
      <c r="DA30" s="31" t="s">
        <v>46</v>
      </c>
      <c r="DB30" s="31" t="s">
        <v>394</v>
      </c>
      <c r="DC30" s="31" t="s">
        <v>394</v>
      </c>
      <c r="DD30" s="31" t="s">
        <v>394</v>
      </c>
      <c r="DE30" s="31" t="s">
        <v>394</v>
      </c>
      <c r="DF30" s="31" t="s">
        <v>394</v>
      </c>
      <c r="DG30" s="31" t="s">
        <v>394</v>
      </c>
      <c r="DH30" s="31" t="s">
        <v>394</v>
      </c>
      <c r="DI30" s="31" t="s">
        <v>394</v>
      </c>
      <c r="DJ30" s="31" t="s">
        <v>394</v>
      </c>
      <c r="DK30" s="31" t="s">
        <v>394</v>
      </c>
      <c r="DL30" s="31" t="s">
        <v>396</v>
      </c>
      <c r="DM30" s="31" t="s">
        <v>394</v>
      </c>
      <c r="DN30" s="31" t="s">
        <v>396</v>
      </c>
      <c r="DO30" s="31" t="s">
        <v>394</v>
      </c>
      <c r="DP30" s="31" t="s">
        <v>396</v>
      </c>
      <c r="DQ30" s="31" t="s">
        <v>394</v>
      </c>
      <c r="DR30" s="31" t="s">
        <v>396</v>
      </c>
      <c r="DS30" s="31"/>
      <c r="DT30" s="31"/>
      <c r="DU30" s="31"/>
      <c r="DV30" s="31"/>
    </row>
    <row r="31" spans="1:126" s="22" customFormat="1" x14ac:dyDescent="0.15">
      <c r="A31" s="12" t="s">
        <v>319</v>
      </c>
      <c r="B31" s="13" t="s">
        <v>320</v>
      </c>
      <c r="C31" s="12"/>
      <c r="D31" s="42">
        <v>32.145173</v>
      </c>
      <c r="E31" s="12">
        <v>44.329607000000003</v>
      </c>
      <c r="F31" s="14" t="s">
        <v>321</v>
      </c>
      <c r="G31" s="15" t="s">
        <v>194</v>
      </c>
      <c r="H31" s="15"/>
      <c r="I31" s="15" t="s">
        <v>322</v>
      </c>
      <c r="J31" s="16" t="s">
        <v>322</v>
      </c>
      <c r="K31" s="14"/>
      <c r="L31" s="17" t="s">
        <v>612</v>
      </c>
      <c r="M31" s="15" t="s">
        <v>613</v>
      </c>
      <c r="N31" s="22" t="s">
        <v>320</v>
      </c>
      <c r="O31" s="22">
        <v>7801958472</v>
      </c>
      <c r="P31" s="22" t="s">
        <v>394</v>
      </c>
      <c r="Q31" s="12" t="s">
        <v>396</v>
      </c>
      <c r="R31" s="12">
        <v>1</v>
      </c>
      <c r="S31" s="12">
        <v>0</v>
      </c>
      <c r="T31" s="16" t="s">
        <v>444</v>
      </c>
      <c r="U31" s="15" t="s">
        <v>222</v>
      </c>
      <c r="V31" s="12">
        <v>94</v>
      </c>
      <c r="W31" s="12">
        <v>6</v>
      </c>
      <c r="X31" s="12">
        <v>100</v>
      </c>
      <c r="Y31" s="12" t="s">
        <v>394</v>
      </c>
      <c r="Z31" s="12" t="s">
        <v>394</v>
      </c>
      <c r="AA31" s="12">
        <v>0</v>
      </c>
      <c r="AB31" s="12">
        <v>100</v>
      </c>
      <c r="AC31" s="12">
        <v>0</v>
      </c>
      <c r="AD31" s="12">
        <v>0</v>
      </c>
      <c r="AE31" s="12">
        <v>0</v>
      </c>
      <c r="AF31" s="12">
        <v>0</v>
      </c>
      <c r="AG31" s="12">
        <v>0</v>
      </c>
      <c r="AH31" s="12">
        <v>0</v>
      </c>
      <c r="AI31" s="12" t="s">
        <v>405</v>
      </c>
      <c r="AJ31" s="12">
        <v>83</v>
      </c>
      <c r="AK31" s="12">
        <v>34</v>
      </c>
      <c r="AL31" s="12">
        <v>49</v>
      </c>
      <c r="AM31" s="12">
        <v>60</v>
      </c>
      <c r="AN31" s="12">
        <v>67</v>
      </c>
      <c r="AO31" s="12">
        <v>133</v>
      </c>
      <c r="AP31" s="18">
        <v>154</v>
      </c>
      <c r="AQ31" s="12">
        <v>4</v>
      </c>
      <c r="AR31" s="12">
        <v>6</v>
      </c>
      <c r="AS31" s="12">
        <v>507</v>
      </c>
      <c r="AT31" s="22" t="s">
        <v>394</v>
      </c>
      <c r="AU31" s="12">
        <v>3</v>
      </c>
      <c r="AV31" s="12">
        <v>0</v>
      </c>
      <c r="AW31" s="18">
        <v>0</v>
      </c>
      <c r="AX31" s="18">
        <v>2</v>
      </c>
      <c r="AY31" s="18">
        <v>1</v>
      </c>
      <c r="AZ31" s="18">
        <v>4</v>
      </c>
      <c r="BA31" s="18">
        <v>7</v>
      </c>
      <c r="BB31" s="18">
        <v>3</v>
      </c>
      <c r="BC31" s="18">
        <v>2</v>
      </c>
      <c r="BD31" s="19" t="s">
        <v>614</v>
      </c>
      <c r="BE31" s="19" t="s">
        <v>46</v>
      </c>
      <c r="BF31" s="19" t="s">
        <v>46</v>
      </c>
      <c r="BG31" s="19" t="s">
        <v>46</v>
      </c>
      <c r="BH31" s="12" t="s">
        <v>46</v>
      </c>
      <c r="BI31" s="12" t="s">
        <v>46</v>
      </c>
      <c r="BJ31" s="12" t="s">
        <v>46</v>
      </c>
      <c r="BK31" s="12" t="s">
        <v>46</v>
      </c>
      <c r="BL31" s="12" t="s">
        <v>46</v>
      </c>
      <c r="BM31" s="12" t="s">
        <v>46</v>
      </c>
      <c r="BN31" s="12"/>
      <c r="BO31" s="12">
        <v>14</v>
      </c>
      <c r="BP31" s="12" t="s">
        <v>557</v>
      </c>
      <c r="BQ31" s="12">
        <v>0</v>
      </c>
      <c r="BR31" s="12">
        <v>24</v>
      </c>
      <c r="BS31" s="12">
        <v>12</v>
      </c>
      <c r="BT31" s="12">
        <v>12</v>
      </c>
      <c r="BU31" s="12">
        <v>24</v>
      </c>
      <c r="BV31" s="12">
        <v>12</v>
      </c>
      <c r="BW31" s="12">
        <v>12</v>
      </c>
      <c r="BX31" s="12">
        <v>24</v>
      </c>
      <c r="BY31" s="19" t="s">
        <v>396</v>
      </c>
      <c r="BZ31" s="12"/>
      <c r="CA31" s="12" t="s">
        <v>394</v>
      </c>
      <c r="CB31" s="12" t="s">
        <v>396</v>
      </c>
      <c r="CC31" s="12" t="s">
        <v>396</v>
      </c>
      <c r="CD31" s="12" t="s">
        <v>558</v>
      </c>
      <c r="CE31" s="12" t="s">
        <v>394</v>
      </c>
      <c r="CF31" s="20" t="s">
        <v>128</v>
      </c>
      <c r="CG31" s="12" t="s">
        <v>415</v>
      </c>
      <c r="CH31" s="20" t="s">
        <v>615</v>
      </c>
      <c r="CI31" s="20" t="s">
        <v>427</v>
      </c>
      <c r="CJ31" s="19" t="s">
        <v>394</v>
      </c>
      <c r="CK31" s="19" t="s">
        <v>394</v>
      </c>
      <c r="CL31" s="19" t="s">
        <v>394</v>
      </c>
      <c r="CM31" s="20" t="s">
        <v>46</v>
      </c>
      <c r="CN31" s="12" t="s">
        <v>396</v>
      </c>
      <c r="CO31" s="12" t="s">
        <v>444</v>
      </c>
      <c r="CP31" s="21" t="s">
        <v>396</v>
      </c>
      <c r="CQ31" s="12" t="s">
        <v>394</v>
      </c>
      <c r="CR31" s="12" t="s">
        <v>394</v>
      </c>
      <c r="CS31" s="12" t="s">
        <v>396</v>
      </c>
      <c r="CT31" s="12" t="s">
        <v>405</v>
      </c>
      <c r="CU31" s="20" t="s">
        <v>46</v>
      </c>
      <c r="CV31" s="51" t="s">
        <v>46</v>
      </c>
      <c r="CW31" s="51" t="s">
        <v>46</v>
      </c>
      <c r="CX31" s="19" t="s">
        <v>616</v>
      </c>
      <c r="CY31" s="20" t="s">
        <v>396</v>
      </c>
      <c r="CZ31" s="12" t="s">
        <v>46</v>
      </c>
      <c r="DA31" s="12"/>
      <c r="DB31" s="12" t="s">
        <v>394</v>
      </c>
      <c r="DC31" s="12" t="s">
        <v>394</v>
      </c>
      <c r="DD31" s="12" t="s">
        <v>394</v>
      </c>
      <c r="DE31" s="12" t="s">
        <v>394</v>
      </c>
      <c r="DF31" s="12" t="s">
        <v>394</v>
      </c>
      <c r="DG31" s="12" t="s">
        <v>394</v>
      </c>
      <c r="DH31" s="12" t="s">
        <v>394</v>
      </c>
      <c r="DI31" s="12" t="s">
        <v>394</v>
      </c>
      <c r="DJ31" s="12" t="s">
        <v>394</v>
      </c>
      <c r="DK31" s="12" t="s">
        <v>396</v>
      </c>
      <c r="DL31" s="12" t="s">
        <v>396</v>
      </c>
      <c r="DM31" s="12" t="s">
        <v>394</v>
      </c>
      <c r="DN31" s="12" t="s">
        <v>396</v>
      </c>
      <c r="DO31" s="12" t="s">
        <v>394</v>
      </c>
      <c r="DP31" s="12" t="s">
        <v>394</v>
      </c>
      <c r="DQ31" s="12" t="s">
        <v>394</v>
      </c>
      <c r="DR31" s="12" t="s">
        <v>394</v>
      </c>
      <c r="DS31" s="12"/>
      <c r="DT31" s="12"/>
      <c r="DU31" s="12"/>
      <c r="DV31" s="12"/>
    </row>
    <row r="32" spans="1:126" ht="26" x14ac:dyDescent="0.15">
      <c r="A32" s="2" t="s">
        <v>360</v>
      </c>
      <c r="B32" s="7" t="s">
        <v>344</v>
      </c>
      <c r="C32" s="2" t="s">
        <v>362</v>
      </c>
      <c r="D32" s="41">
        <v>35.293098000000001</v>
      </c>
      <c r="E32" s="2">
        <v>44.575558999999998</v>
      </c>
      <c r="F32" s="8" t="s">
        <v>345</v>
      </c>
      <c r="G32" s="9" t="s">
        <v>194</v>
      </c>
      <c r="H32" s="9"/>
      <c r="I32" s="9" t="s">
        <v>361</v>
      </c>
      <c r="J32" s="10" t="s">
        <v>361</v>
      </c>
      <c r="K32" s="8"/>
      <c r="L32" s="11" t="s">
        <v>441</v>
      </c>
      <c r="M32" s="9" t="s">
        <v>617</v>
      </c>
      <c r="N32" s="23" t="s">
        <v>618</v>
      </c>
      <c r="O32" s="23" t="s">
        <v>619</v>
      </c>
      <c r="P32" s="23" t="s">
        <v>394</v>
      </c>
      <c r="Q32" s="2" t="s">
        <v>394</v>
      </c>
      <c r="R32" s="2">
        <v>21</v>
      </c>
      <c r="S32" s="2">
        <v>4</v>
      </c>
      <c r="T32" s="10" t="s">
        <v>620</v>
      </c>
      <c r="U32" s="9" t="s">
        <v>222</v>
      </c>
      <c r="V32" s="2">
        <v>1992</v>
      </c>
      <c r="W32" s="2">
        <v>0</v>
      </c>
      <c r="X32" s="2">
        <v>1992</v>
      </c>
      <c r="Y32" s="2" t="s">
        <v>394</v>
      </c>
      <c r="Z32" s="2" t="s">
        <v>396</v>
      </c>
      <c r="AA32" s="2">
        <v>1782</v>
      </c>
      <c r="AB32" s="2">
        <v>192</v>
      </c>
      <c r="AC32" s="31">
        <v>18</v>
      </c>
      <c r="AD32" s="31">
        <v>0</v>
      </c>
      <c r="AE32" s="31">
        <v>0</v>
      </c>
      <c r="AF32" s="31">
        <v>0</v>
      </c>
      <c r="AG32" s="31">
        <v>0</v>
      </c>
      <c r="AH32" s="31">
        <v>0</v>
      </c>
      <c r="AI32" s="31" t="s">
        <v>46</v>
      </c>
      <c r="AJ32" s="31">
        <v>1697</v>
      </c>
      <c r="AK32" s="31">
        <v>950</v>
      </c>
      <c r="AL32" s="31">
        <v>960</v>
      </c>
      <c r="AM32" s="31">
        <v>1999</v>
      </c>
      <c r="AN32" s="31">
        <v>1857</v>
      </c>
      <c r="AO32" s="31">
        <v>1953</v>
      </c>
      <c r="AP32" s="36">
        <v>2148</v>
      </c>
      <c r="AQ32" s="31">
        <v>56</v>
      </c>
      <c r="AR32" s="31">
        <v>117</v>
      </c>
      <c r="AS32" s="31">
        <v>10040</v>
      </c>
      <c r="AT32" s="23" t="s">
        <v>394</v>
      </c>
      <c r="AU32" s="31">
        <v>129</v>
      </c>
      <c r="AV32" s="31">
        <v>0</v>
      </c>
      <c r="AW32" s="36">
        <v>463</v>
      </c>
      <c r="AX32" s="36">
        <v>7</v>
      </c>
      <c r="AY32" s="36">
        <v>5</v>
      </c>
      <c r="AZ32" s="36">
        <v>175</v>
      </c>
      <c r="BA32" s="36">
        <v>180</v>
      </c>
      <c r="BB32" s="36">
        <v>34</v>
      </c>
      <c r="BC32" s="36">
        <v>132</v>
      </c>
      <c r="BD32" s="37" t="s">
        <v>454</v>
      </c>
      <c r="BE32" s="37" t="s">
        <v>93</v>
      </c>
      <c r="BF32" s="37" t="s">
        <v>93</v>
      </c>
      <c r="BG32" s="37" t="s">
        <v>93</v>
      </c>
      <c r="BH32" s="31" t="s">
        <v>93</v>
      </c>
      <c r="BI32" s="31" t="s">
        <v>93</v>
      </c>
      <c r="BJ32" s="31" t="s">
        <v>93</v>
      </c>
      <c r="BK32" s="31" t="s">
        <v>46</v>
      </c>
      <c r="BL32" s="31" t="s">
        <v>46</v>
      </c>
      <c r="BM32" s="31" t="s">
        <v>93</v>
      </c>
      <c r="BN32" s="31" t="s">
        <v>436</v>
      </c>
      <c r="BO32" s="31">
        <v>35</v>
      </c>
      <c r="BP32" s="31" t="s">
        <v>446</v>
      </c>
      <c r="BQ32" s="31">
        <v>2100</v>
      </c>
      <c r="BR32" s="31">
        <v>0</v>
      </c>
      <c r="BS32" s="31">
        <v>224</v>
      </c>
      <c r="BT32" s="31">
        <v>215</v>
      </c>
      <c r="BU32" s="31">
        <v>0</v>
      </c>
      <c r="BV32" s="31">
        <v>224</v>
      </c>
      <c r="BW32" s="31">
        <v>215</v>
      </c>
      <c r="BX32" s="31">
        <v>508</v>
      </c>
      <c r="BY32" s="37" t="s">
        <v>394</v>
      </c>
      <c r="BZ32" s="31" t="s">
        <v>394</v>
      </c>
      <c r="CA32" s="31" t="s">
        <v>394</v>
      </c>
      <c r="CB32" s="31" t="s">
        <v>394</v>
      </c>
      <c r="CC32" s="31" t="s">
        <v>396</v>
      </c>
      <c r="CD32" s="31" t="s">
        <v>526</v>
      </c>
      <c r="CE32" s="31" t="s">
        <v>394</v>
      </c>
      <c r="CF32" s="38" t="s">
        <v>128</v>
      </c>
      <c r="CG32" s="31" t="s">
        <v>415</v>
      </c>
      <c r="CH32" s="38" t="s">
        <v>401</v>
      </c>
      <c r="CI32" s="38" t="s">
        <v>402</v>
      </c>
      <c r="CJ32" s="37" t="s">
        <v>394</v>
      </c>
      <c r="CK32" s="37" t="s">
        <v>394</v>
      </c>
      <c r="CL32" s="37" t="s">
        <v>394</v>
      </c>
      <c r="CM32" s="38" t="s">
        <v>46</v>
      </c>
      <c r="CN32" s="31" t="s">
        <v>396</v>
      </c>
      <c r="CO32" s="31" t="s">
        <v>621</v>
      </c>
      <c r="CP32" s="39" t="s">
        <v>396</v>
      </c>
      <c r="CQ32" s="31" t="s">
        <v>394</v>
      </c>
      <c r="CR32" s="31" t="s">
        <v>394</v>
      </c>
      <c r="CS32" s="31" t="s">
        <v>394</v>
      </c>
      <c r="CT32" s="31" t="s">
        <v>93</v>
      </c>
      <c r="CU32" s="38" t="s">
        <v>411</v>
      </c>
      <c r="CV32" s="50" t="s">
        <v>93</v>
      </c>
      <c r="CW32" s="50" t="s">
        <v>411</v>
      </c>
      <c r="CX32" s="37" t="s">
        <v>622</v>
      </c>
      <c r="CY32" s="38" t="s">
        <v>396</v>
      </c>
      <c r="CZ32" s="31" t="s">
        <v>46</v>
      </c>
      <c r="DA32" s="31" t="s">
        <v>405</v>
      </c>
      <c r="DB32" s="31" t="s">
        <v>394</v>
      </c>
      <c r="DC32" s="31" t="s">
        <v>394</v>
      </c>
      <c r="DD32" s="31" t="s">
        <v>394</v>
      </c>
      <c r="DE32" s="31" t="s">
        <v>394</v>
      </c>
      <c r="DF32" s="31" t="s">
        <v>394</v>
      </c>
      <c r="DG32" s="31" t="s">
        <v>394</v>
      </c>
      <c r="DH32" s="31" t="s">
        <v>394</v>
      </c>
      <c r="DI32" s="31" t="s">
        <v>394</v>
      </c>
      <c r="DJ32" s="31" t="s">
        <v>394</v>
      </c>
      <c r="DK32" s="31" t="s">
        <v>394</v>
      </c>
      <c r="DL32" s="31" t="s">
        <v>394</v>
      </c>
      <c r="DM32" s="31" t="s">
        <v>394</v>
      </c>
      <c r="DN32" s="31" t="s">
        <v>396</v>
      </c>
      <c r="DO32" s="31" t="s">
        <v>394</v>
      </c>
      <c r="DP32" s="31" t="s">
        <v>394</v>
      </c>
      <c r="DQ32" s="31" t="s">
        <v>396</v>
      </c>
      <c r="DR32" s="31" t="s">
        <v>396</v>
      </c>
      <c r="DS32" s="31"/>
      <c r="DT32" s="31"/>
      <c r="DU32" s="31"/>
      <c r="DV32" s="31"/>
    </row>
    <row r="33" spans="1:126" s="22" customFormat="1" ht="26" x14ac:dyDescent="0.15">
      <c r="A33" s="12" t="s">
        <v>366</v>
      </c>
      <c r="B33" s="13" t="s">
        <v>344</v>
      </c>
      <c r="C33" s="12" t="s">
        <v>436</v>
      </c>
      <c r="D33" s="42">
        <v>35.3282247</v>
      </c>
      <c r="E33" s="12">
        <v>44.530544300000003</v>
      </c>
      <c r="F33" s="14" t="s">
        <v>345</v>
      </c>
      <c r="G33" s="15" t="s">
        <v>194</v>
      </c>
      <c r="H33" s="15"/>
      <c r="I33" s="15" t="s">
        <v>367</v>
      </c>
      <c r="J33" s="16" t="s">
        <v>367</v>
      </c>
      <c r="K33" s="14"/>
      <c r="L33" s="17" t="s">
        <v>441</v>
      </c>
      <c r="M33" s="15" t="s">
        <v>617</v>
      </c>
      <c r="N33" s="22" t="s">
        <v>344</v>
      </c>
      <c r="O33" s="22" t="s">
        <v>623</v>
      </c>
      <c r="P33" s="22" t="s">
        <v>394</v>
      </c>
      <c r="Q33" s="12" t="s">
        <v>394</v>
      </c>
      <c r="R33" s="12">
        <v>17</v>
      </c>
      <c r="S33" s="12">
        <v>4</v>
      </c>
      <c r="T33" s="16" t="s">
        <v>620</v>
      </c>
      <c r="U33" s="15" t="s">
        <v>222</v>
      </c>
      <c r="V33" s="12">
        <v>2265</v>
      </c>
      <c r="W33" s="12">
        <v>0</v>
      </c>
      <c r="X33" s="12">
        <v>2265</v>
      </c>
      <c r="Y33" s="12" t="s">
        <v>394</v>
      </c>
      <c r="Z33" s="12" t="s">
        <v>396</v>
      </c>
      <c r="AA33" s="12">
        <v>2005</v>
      </c>
      <c r="AB33" s="12">
        <v>287</v>
      </c>
      <c r="AC33" s="12">
        <v>0</v>
      </c>
      <c r="AD33" s="12">
        <v>0</v>
      </c>
      <c r="AE33" s="12">
        <v>0</v>
      </c>
      <c r="AF33" s="12">
        <v>0</v>
      </c>
      <c r="AG33" s="12">
        <v>0</v>
      </c>
      <c r="AH33" s="12">
        <v>0</v>
      </c>
      <c r="AI33" s="12" t="s">
        <v>46</v>
      </c>
      <c r="AJ33" s="12">
        <v>1975</v>
      </c>
      <c r="AK33" s="12">
        <v>1151</v>
      </c>
      <c r="AL33" s="12">
        <v>1062</v>
      </c>
      <c r="AM33" s="12">
        <v>2118</v>
      </c>
      <c r="AN33" s="12">
        <v>1927</v>
      </c>
      <c r="AO33" s="12">
        <v>1797</v>
      </c>
      <c r="AP33" s="18">
        <v>2342</v>
      </c>
      <c r="AQ33" s="12">
        <v>88</v>
      </c>
      <c r="AR33" s="12">
        <v>156</v>
      </c>
      <c r="AS33" s="12">
        <v>10641</v>
      </c>
      <c r="AT33" s="22" t="s">
        <v>394</v>
      </c>
      <c r="AU33" s="12">
        <v>267</v>
      </c>
      <c r="AV33" s="12">
        <v>0</v>
      </c>
      <c r="AW33" s="18">
        <v>952</v>
      </c>
      <c r="AX33" s="18">
        <v>225</v>
      </c>
      <c r="AY33" s="18">
        <v>74</v>
      </c>
      <c r="AZ33" s="18">
        <v>564</v>
      </c>
      <c r="BA33" s="18">
        <v>148</v>
      </c>
      <c r="BB33" s="18">
        <v>45</v>
      </c>
      <c r="BC33" s="18">
        <v>179</v>
      </c>
      <c r="BD33" s="19" t="s">
        <v>624</v>
      </c>
      <c r="BE33" s="19" t="s">
        <v>46</v>
      </c>
      <c r="BF33" s="19" t="s">
        <v>46</v>
      </c>
      <c r="BG33" s="19" t="s">
        <v>46</v>
      </c>
      <c r="BH33" s="12" t="s">
        <v>46</v>
      </c>
      <c r="BI33" s="12" t="s">
        <v>93</v>
      </c>
      <c r="BJ33" s="12" t="s">
        <v>46</v>
      </c>
      <c r="BK33" s="12" t="s">
        <v>46</v>
      </c>
      <c r="BL33" s="12" t="s">
        <v>46</v>
      </c>
      <c r="BM33" s="12" t="s">
        <v>46</v>
      </c>
      <c r="BN33" s="12"/>
      <c r="BO33" s="12">
        <v>45</v>
      </c>
      <c r="BP33" s="12" t="s">
        <v>446</v>
      </c>
      <c r="BQ33" s="12">
        <v>3006</v>
      </c>
      <c r="BR33" s="12">
        <v>0</v>
      </c>
      <c r="BS33" s="12">
        <v>246</v>
      </c>
      <c r="BT33" s="12">
        <v>246</v>
      </c>
      <c r="BU33" s="12">
        <v>0</v>
      </c>
      <c r="BV33" s="12">
        <v>246</v>
      </c>
      <c r="BW33" s="12">
        <v>246</v>
      </c>
      <c r="BX33" s="12">
        <v>220</v>
      </c>
      <c r="BY33" s="19" t="s">
        <v>394</v>
      </c>
      <c r="BZ33" s="12" t="s">
        <v>394</v>
      </c>
      <c r="CA33" s="12" t="s">
        <v>396</v>
      </c>
      <c r="CB33" s="12" t="s">
        <v>394</v>
      </c>
      <c r="CC33" s="12" t="s">
        <v>394</v>
      </c>
      <c r="CD33" s="12" t="s">
        <v>625</v>
      </c>
      <c r="CE33" s="12" t="s">
        <v>394</v>
      </c>
      <c r="CF33" s="20" t="s">
        <v>128</v>
      </c>
      <c r="CG33" s="12" t="s">
        <v>415</v>
      </c>
      <c r="CH33" s="20" t="s">
        <v>401</v>
      </c>
      <c r="CI33" s="20" t="s">
        <v>427</v>
      </c>
      <c r="CJ33" s="19" t="s">
        <v>394</v>
      </c>
      <c r="CK33" s="19" t="s">
        <v>394</v>
      </c>
      <c r="CL33" s="19" t="s">
        <v>394</v>
      </c>
      <c r="CM33" s="20" t="s">
        <v>46</v>
      </c>
      <c r="CN33" s="12" t="s">
        <v>396</v>
      </c>
      <c r="CO33" s="12" t="s">
        <v>621</v>
      </c>
      <c r="CP33" s="21" t="s">
        <v>396</v>
      </c>
      <c r="CQ33" s="12" t="s">
        <v>394</v>
      </c>
      <c r="CR33" s="12" t="s">
        <v>394</v>
      </c>
      <c r="CS33" s="12" t="s">
        <v>394</v>
      </c>
      <c r="CT33" s="12" t="s">
        <v>93</v>
      </c>
      <c r="CU33" s="20" t="s">
        <v>93</v>
      </c>
      <c r="CV33" s="51" t="s">
        <v>411</v>
      </c>
      <c r="CW33" s="51" t="s">
        <v>411</v>
      </c>
      <c r="CX33" s="19" t="s">
        <v>626</v>
      </c>
      <c r="CY33" s="20" t="s">
        <v>396</v>
      </c>
      <c r="CZ33" s="12" t="s">
        <v>46</v>
      </c>
      <c r="DA33" s="12" t="s">
        <v>46</v>
      </c>
      <c r="DB33" s="12" t="s">
        <v>394</v>
      </c>
      <c r="DC33" s="12" t="s">
        <v>394</v>
      </c>
      <c r="DD33" s="12" t="s">
        <v>394</v>
      </c>
      <c r="DE33" s="12" t="s">
        <v>394</v>
      </c>
      <c r="DF33" s="12" t="s">
        <v>394</v>
      </c>
      <c r="DG33" s="12" t="s">
        <v>394</v>
      </c>
      <c r="DH33" s="12" t="s">
        <v>394</v>
      </c>
      <c r="DI33" s="12" t="s">
        <v>394</v>
      </c>
      <c r="DJ33" s="12" t="s">
        <v>394</v>
      </c>
      <c r="DK33" s="12" t="s">
        <v>394</v>
      </c>
      <c r="DL33" s="12" t="s">
        <v>396</v>
      </c>
      <c r="DM33" s="12" t="s">
        <v>394</v>
      </c>
      <c r="DN33" s="12" t="s">
        <v>396</v>
      </c>
      <c r="DO33" s="12" t="s">
        <v>394</v>
      </c>
      <c r="DP33" s="12" t="s">
        <v>394</v>
      </c>
      <c r="DQ33" s="12" t="s">
        <v>396</v>
      </c>
      <c r="DR33" s="12" t="s">
        <v>396</v>
      </c>
      <c r="DS33" s="12"/>
      <c r="DT33" s="12"/>
      <c r="DU33" s="12"/>
      <c r="DV33" s="12"/>
    </row>
    <row r="34" spans="1:126" ht="26" x14ac:dyDescent="0.15">
      <c r="A34" s="2" t="s">
        <v>358</v>
      </c>
      <c r="B34" s="7" t="s">
        <v>344</v>
      </c>
      <c r="C34" s="2" t="s">
        <v>362</v>
      </c>
      <c r="D34" s="41">
        <v>35.234349999999999</v>
      </c>
      <c r="E34" s="2">
        <v>44.380960000000002</v>
      </c>
      <c r="F34" s="8" t="s">
        <v>345</v>
      </c>
      <c r="G34" s="9" t="s">
        <v>194</v>
      </c>
      <c r="H34" s="9"/>
      <c r="I34" s="9" t="s">
        <v>359</v>
      </c>
      <c r="J34" s="10" t="s">
        <v>359</v>
      </c>
      <c r="K34" s="8"/>
      <c r="L34" s="11" t="s">
        <v>441</v>
      </c>
      <c r="M34" s="9" t="s">
        <v>617</v>
      </c>
      <c r="N34" s="23" t="s">
        <v>627</v>
      </c>
      <c r="O34" s="23" t="s">
        <v>628</v>
      </c>
      <c r="P34" s="23" t="s">
        <v>394</v>
      </c>
      <c r="Q34" s="2" t="s">
        <v>394</v>
      </c>
      <c r="R34" s="2">
        <v>24</v>
      </c>
      <c r="S34" s="2">
        <v>2</v>
      </c>
      <c r="T34" s="10" t="s">
        <v>620</v>
      </c>
      <c r="U34" s="9" t="s">
        <v>222</v>
      </c>
      <c r="V34" s="2">
        <v>1723</v>
      </c>
      <c r="W34" s="2">
        <v>169</v>
      </c>
      <c r="X34" s="2">
        <v>1892</v>
      </c>
      <c r="Y34" s="2" t="s">
        <v>394</v>
      </c>
      <c r="Z34" s="2" t="s">
        <v>396</v>
      </c>
      <c r="AA34" s="2">
        <v>1600</v>
      </c>
      <c r="AB34" s="2">
        <v>137</v>
      </c>
      <c r="AC34" s="31">
        <v>155</v>
      </c>
      <c r="AD34" s="31">
        <v>0</v>
      </c>
      <c r="AE34" s="31">
        <v>0</v>
      </c>
      <c r="AF34" s="31">
        <v>0</v>
      </c>
      <c r="AG34" s="31">
        <v>0</v>
      </c>
      <c r="AH34" s="31">
        <v>0</v>
      </c>
      <c r="AI34" s="31" t="s">
        <v>46</v>
      </c>
      <c r="AJ34" s="31">
        <v>1695</v>
      </c>
      <c r="AK34" s="31">
        <v>921</v>
      </c>
      <c r="AL34" s="31">
        <v>935</v>
      </c>
      <c r="AM34" s="31">
        <v>1857</v>
      </c>
      <c r="AN34" s="31">
        <v>1832</v>
      </c>
      <c r="AO34" s="31">
        <v>1324</v>
      </c>
      <c r="AP34" s="36">
        <v>1998</v>
      </c>
      <c r="AQ34" s="31">
        <v>61</v>
      </c>
      <c r="AR34" s="31">
        <v>135</v>
      </c>
      <c r="AS34" s="31">
        <v>9063</v>
      </c>
      <c r="AT34" s="23" t="s">
        <v>394</v>
      </c>
      <c r="AU34" s="31">
        <v>45</v>
      </c>
      <c r="AV34" s="31">
        <v>0</v>
      </c>
      <c r="AW34" s="36">
        <v>175</v>
      </c>
      <c r="AX34" s="36">
        <v>36</v>
      </c>
      <c r="AY34" s="36">
        <v>18</v>
      </c>
      <c r="AZ34" s="36">
        <v>257</v>
      </c>
      <c r="BA34" s="36">
        <v>30</v>
      </c>
      <c r="BB34" s="36">
        <v>4</v>
      </c>
      <c r="BC34" s="36">
        <v>50</v>
      </c>
      <c r="BD34" s="37" t="s">
        <v>629</v>
      </c>
      <c r="BE34" s="37" t="s">
        <v>411</v>
      </c>
      <c r="BF34" s="37" t="s">
        <v>46</v>
      </c>
      <c r="BG34" s="37" t="s">
        <v>93</v>
      </c>
      <c r="BH34" s="31" t="s">
        <v>93</v>
      </c>
      <c r="BI34" s="31" t="s">
        <v>93</v>
      </c>
      <c r="BJ34" s="31" t="s">
        <v>93</v>
      </c>
      <c r="BK34" s="31" t="s">
        <v>93</v>
      </c>
      <c r="BL34" s="31" t="s">
        <v>93</v>
      </c>
      <c r="BM34" s="31" t="s">
        <v>93</v>
      </c>
      <c r="BN34" s="31" t="s">
        <v>630</v>
      </c>
      <c r="BO34" s="31">
        <v>31</v>
      </c>
      <c r="BP34" s="31" t="s">
        <v>496</v>
      </c>
      <c r="BQ34" s="31">
        <v>1304</v>
      </c>
      <c r="BR34" s="31">
        <v>0</v>
      </c>
      <c r="BS34" s="31">
        <v>206</v>
      </c>
      <c r="BT34" s="31">
        <v>203</v>
      </c>
      <c r="BU34" s="31">
        <v>0</v>
      </c>
      <c r="BV34" s="31">
        <v>206</v>
      </c>
      <c r="BW34" s="31">
        <v>203</v>
      </c>
      <c r="BX34" s="31">
        <v>200</v>
      </c>
      <c r="BY34" s="37" t="s">
        <v>394</v>
      </c>
      <c r="BZ34" s="31" t="s">
        <v>394</v>
      </c>
      <c r="CA34" s="31" t="s">
        <v>394</v>
      </c>
      <c r="CB34" s="31" t="s">
        <v>396</v>
      </c>
      <c r="CC34" s="31" t="s">
        <v>394</v>
      </c>
      <c r="CD34" s="31" t="s">
        <v>526</v>
      </c>
      <c r="CE34" s="31" t="s">
        <v>394</v>
      </c>
      <c r="CF34" s="38" t="s">
        <v>128</v>
      </c>
      <c r="CG34" s="31" t="s">
        <v>415</v>
      </c>
      <c r="CH34" s="38" t="s">
        <v>401</v>
      </c>
      <c r="CI34" s="38" t="s">
        <v>396</v>
      </c>
      <c r="CJ34" s="37" t="s">
        <v>394</v>
      </c>
      <c r="CK34" s="37" t="s">
        <v>396</v>
      </c>
      <c r="CL34" s="37" t="s">
        <v>394</v>
      </c>
      <c r="CM34" s="38" t="s">
        <v>405</v>
      </c>
      <c r="CN34" s="31" t="s">
        <v>396</v>
      </c>
      <c r="CO34" s="31" t="s">
        <v>631</v>
      </c>
      <c r="CP34" s="39" t="s">
        <v>396</v>
      </c>
      <c r="CQ34" s="31" t="s">
        <v>394</v>
      </c>
      <c r="CR34" s="31" t="s">
        <v>394</v>
      </c>
      <c r="CS34" s="31" t="s">
        <v>394</v>
      </c>
      <c r="CT34" s="31" t="s">
        <v>93</v>
      </c>
      <c r="CU34" s="38" t="s">
        <v>411</v>
      </c>
      <c r="CV34" s="50" t="s">
        <v>93</v>
      </c>
      <c r="CW34" s="50" t="s">
        <v>405</v>
      </c>
      <c r="CX34" s="37" t="s">
        <v>632</v>
      </c>
      <c r="CY34" s="38" t="s">
        <v>396</v>
      </c>
      <c r="CZ34" s="31" t="s">
        <v>46</v>
      </c>
      <c r="DA34" s="31"/>
      <c r="DB34" s="31" t="s">
        <v>394</v>
      </c>
      <c r="DC34" s="31" t="s">
        <v>394</v>
      </c>
      <c r="DD34" s="31" t="s">
        <v>394</v>
      </c>
      <c r="DE34" s="31" t="s">
        <v>394</v>
      </c>
      <c r="DF34" s="31" t="s">
        <v>394</v>
      </c>
      <c r="DG34" s="31" t="s">
        <v>394</v>
      </c>
      <c r="DH34" s="31" t="s">
        <v>394</v>
      </c>
      <c r="DI34" s="31" t="s">
        <v>394</v>
      </c>
      <c r="DJ34" s="31" t="s">
        <v>394</v>
      </c>
      <c r="DK34" s="31" t="s">
        <v>394</v>
      </c>
      <c r="DL34" s="31" t="s">
        <v>394</v>
      </c>
      <c r="DM34" s="31" t="s">
        <v>394</v>
      </c>
      <c r="DN34" s="31" t="s">
        <v>396</v>
      </c>
      <c r="DO34" s="31" t="s">
        <v>394</v>
      </c>
      <c r="DP34" s="31" t="s">
        <v>396</v>
      </c>
      <c r="DQ34" s="31" t="s">
        <v>396</v>
      </c>
      <c r="DR34" s="31" t="s">
        <v>396</v>
      </c>
      <c r="DS34" s="31"/>
      <c r="DT34" s="31"/>
      <c r="DU34" s="31"/>
      <c r="DV34" s="31"/>
    </row>
    <row r="35" spans="1:126" s="22" customFormat="1" ht="26" x14ac:dyDescent="0.15">
      <c r="A35" s="12" t="s">
        <v>633</v>
      </c>
      <c r="B35" s="13" t="s">
        <v>344</v>
      </c>
      <c r="C35" s="12"/>
      <c r="D35" s="42">
        <v>35.329312000000002</v>
      </c>
      <c r="E35" s="12">
        <v>44.527721999999997</v>
      </c>
      <c r="F35" s="14" t="s">
        <v>345</v>
      </c>
      <c r="G35" s="15" t="s">
        <v>194</v>
      </c>
      <c r="H35" s="15"/>
      <c r="I35" s="15" t="s">
        <v>634</v>
      </c>
      <c r="J35" s="16" t="s">
        <v>634</v>
      </c>
      <c r="K35" s="14"/>
      <c r="L35" s="17" t="s">
        <v>441</v>
      </c>
      <c r="M35" s="15" t="s">
        <v>362</v>
      </c>
      <c r="N35" s="22" t="s">
        <v>344</v>
      </c>
      <c r="O35" s="22" t="s">
        <v>623</v>
      </c>
      <c r="P35" s="22" t="s">
        <v>394</v>
      </c>
      <c r="Q35" s="12" t="s">
        <v>394</v>
      </c>
      <c r="R35" s="12">
        <v>20</v>
      </c>
      <c r="S35" s="12">
        <v>2</v>
      </c>
      <c r="T35" s="16" t="s">
        <v>444</v>
      </c>
      <c r="U35" s="15" t="s">
        <v>222</v>
      </c>
      <c r="V35" s="12">
        <v>917</v>
      </c>
      <c r="W35" s="12">
        <v>5</v>
      </c>
      <c r="X35" s="12">
        <v>922</v>
      </c>
      <c r="Y35" s="12" t="s">
        <v>394</v>
      </c>
      <c r="Z35" s="12" t="s">
        <v>396</v>
      </c>
      <c r="AA35" s="12">
        <v>922</v>
      </c>
      <c r="AB35" s="12">
        <v>0</v>
      </c>
      <c r="AC35" s="12">
        <v>0</v>
      </c>
      <c r="AD35" s="12">
        <v>0</v>
      </c>
      <c r="AE35" s="12">
        <v>0</v>
      </c>
      <c r="AF35" s="12">
        <v>0</v>
      </c>
      <c r="AG35" s="12">
        <v>0</v>
      </c>
      <c r="AH35" s="12">
        <v>0</v>
      </c>
      <c r="AI35" s="12" t="s">
        <v>46</v>
      </c>
      <c r="AJ35" s="12">
        <v>792</v>
      </c>
      <c r="AK35" s="12">
        <v>458</v>
      </c>
      <c r="AL35" s="12">
        <v>399</v>
      </c>
      <c r="AM35" s="12">
        <v>972</v>
      </c>
      <c r="AN35" s="12">
        <v>985</v>
      </c>
      <c r="AO35" s="12">
        <v>672</v>
      </c>
      <c r="AP35" s="18">
        <v>987</v>
      </c>
      <c r="AQ35" s="12">
        <v>17</v>
      </c>
      <c r="AR35" s="12">
        <v>48</v>
      </c>
      <c r="AS35" s="12">
        <v>4538</v>
      </c>
      <c r="AT35" s="22" t="s">
        <v>394</v>
      </c>
      <c r="AU35" s="12">
        <v>192</v>
      </c>
      <c r="AV35" s="12">
        <v>0</v>
      </c>
      <c r="AW35" s="18">
        <v>382</v>
      </c>
      <c r="AX35" s="18">
        <v>27</v>
      </c>
      <c r="AY35" s="18">
        <v>2</v>
      </c>
      <c r="AZ35" s="18">
        <v>100</v>
      </c>
      <c r="BA35" s="18">
        <v>36</v>
      </c>
      <c r="BB35" s="18">
        <v>13</v>
      </c>
      <c r="BC35" s="18">
        <v>84</v>
      </c>
      <c r="BD35" s="19" t="s">
        <v>635</v>
      </c>
      <c r="BE35" s="19" t="s">
        <v>405</v>
      </c>
      <c r="BF35" s="19" t="s">
        <v>405</v>
      </c>
      <c r="BG35" s="19" t="s">
        <v>93</v>
      </c>
      <c r="BH35" s="12" t="s">
        <v>93</v>
      </c>
      <c r="BI35" s="12" t="s">
        <v>93</v>
      </c>
      <c r="BJ35" s="12" t="s">
        <v>93</v>
      </c>
      <c r="BK35" s="12" t="s">
        <v>93</v>
      </c>
      <c r="BL35" s="12" t="s">
        <v>405</v>
      </c>
      <c r="BM35" s="12" t="s">
        <v>93</v>
      </c>
      <c r="BN35" s="12"/>
      <c r="BO35" s="12">
        <v>40</v>
      </c>
      <c r="BP35" s="12" t="s">
        <v>446</v>
      </c>
      <c r="BQ35" s="12">
        <v>465</v>
      </c>
      <c r="BR35" s="12">
        <v>0</v>
      </c>
      <c r="BS35" s="12">
        <v>113</v>
      </c>
      <c r="BT35" s="12">
        <v>117</v>
      </c>
      <c r="BU35" s="12">
        <v>0</v>
      </c>
      <c r="BV35" s="12">
        <v>113</v>
      </c>
      <c r="BW35" s="12">
        <v>117</v>
      </c>
      <c r="BX35" s="12">
        <v>112</v>
      </c>
      <c r="BY35" s="19" t="s">
        <v>394</v>
      </c>
      <c r="BZ35" s="12" t="s">
        <v>394</v>
      </c>
      <c r="CA35" s="12" t="s">
        <v>394</v>
      </c>
      <c r="CB35" s="12" t="s">
        <v>394</v>
      </c>
      <c r="CC35" s="12" t="s">
        <v>396</v>
      </c>
      <c r="CD35" s="12" t="s">
        <v>558</v>
      </c>
      <c r="CE35" s="12" t="s">
        <v>394</v>
      </c>
      <c r="CF35" s="20" t="s">
        <v>128</v>
      </c>
      <c r="CG35" s="12" t="s">
        <v>415</v>
      </c>
      <c r="CH35" s="20" t="s">
        <v>401</v>
      </c>
      <c r="CI35" s="20" t="s">
        <v>402</v>
      </c>
      <c r="CJ35" s="19" t="s">
        <v>394</v>
      </c>
      <c r="CK35" s="19" t="s">
        <v>396</v>
      </c>
      <c r="CL35" s="19" t="s">
        <v>394</v>
      </c>
      <c r="CM35" s="20" t="s">
        <v>411</v>
      </c>
      <c r="CN35" s="12" t="s">
        <v>396</v>
      </c>
      <c r="CO35" s="12" t="s">
        <v>636</v>
      </c>
      <c r="CP35" s="21" t="s">
        <v>396</v>
      </c>
      <c r="CQ35" s="12" t="s">
        <v>394</v>
      </c>
      <c r="CR35" s="12" t="s">
        <v>394</v>
      </c>
      <c r="CS35" s="12" t="s">
        <v>394</v>
      </c>
      <c r="CT35" s="12" t="s">
        <v>93</v>
      </c>
      <c r="CU35" s="20" t="s">
        <v>93</v>
      </c>
      <c r="CV35" s="51" t="s">
        <v>93</v>
      </c>
      <c r="CW35" s="51" t="s">
        <v>93</v>
      </c>
      <c r="CX35" s="19" t="s">
        <v>637</v>
      </c>
      <c r="CY35" s="20" t="s">
        <v>396</v>
      </c>
      <c r="CZ35" s="12" t="s">
        <v>46</v>
      </c>
      <c r="DA35" s="12"/>
      <c r="DB35" s="12" t="s">
        <v>394</v>
      </c>
      <c r="DC35" s="12" t="s">
        <v>396</v>
      </c>
      <c r="DD35" s="12" t="s">
        <v>396</v>
      </c>
      <c r="DE35" s="12" t="s">
        <v>394</v>
      </c>
      <c r="DF35" s="12" t="s">
        <v>394</v>
      </c>
      <c r="DG35" s="12" t="s">
        <v>394</v>
      </c>
      <c r="DH35" s="12" t="s">
        <v>394</v>
      </c>
      <c r="DI35" s="12" t="s">
        <v>394</v>
      </c>
      <c r="DJ35" s="12" t="s">
        <v>394</v>
      </c>
      <c r="DK35" s="12" t="s">
        <v>396</v>
      </c>
      <c r="DL35" s="12" t="s">
        <v>394</v>
      </c>
      <c r="DM35" s="12" t="s">
        <v>394</v>
      </c>
      <c r="DN35" s="12" t="s">
        <v>396</v>
      </c>
      <c r="DO35" s="12" t="s">
        <v>394</v>
      </c>
      <c r="DP35" s="12" t="s">
        <v>396</v>
      </c>
      <c r="DQ35" s="12" t="s">
        <v>396</v>
      </c>
      <c r="DR35" s="12" t="s">
        <v>396</v>
      </c>
      <c r="DS35" s="12"/>
      <c r="DT35" s="12"/>
      <c r="DU35" s="12"/>
      <c r="DV35" s="12"/>
    </row>
    <row r="36" spans="1:126" x14ac:dyDescent="0.15">
      <c r="A36" s="2" t="s">
        <v>638</v>
      </c>
      <c r="B36" s="7" t="s">
        <v>639</v>
      </c>
      <c r="C36" s="2"/>
      <c r="D36" s="41">
        <v>35.882911999999997</v>
      </c>
      <c r="E36" s="2">
        <v>43.808180999999998</v>
      </c>
      <c r="F36" s="8" t="s">
        <v>461</v>
      </c>
      <c r="G36" s="9" t="s">
        <v>194</v>
      </c>
      <c r="H36" s="9"/>
      <c r="I36" s="9" t="s">
        <v>640</v>
      </c>
      <c r="J36" s="10" t="s">
        <v>640</v>
      </c>
      <c r="K36" s="8"/>
      <c r="L36" s="11" t="s">
        <v>390</v>
      </c>
      <c r="M36" s="9" t="s">
        <v>641</v>
      </c>
      <c r="N36" s="23" t="s">
        <v>642</v>
      </c>
      <c r="O36" s="23" t="s">
        <v>643</v>
      </c>
      <c r="P36" s="23" t="s">
        <v>394</v>
      </c>
      <c r="Q36" s="2" t="s">
        <v>394</v>
      </c>
      <c r="R36" s="2">
        <v>13</v>
      </c>
      <c r="S36" s="2">
        <v>5</v>
      </c>
      <c r="T36" s="10" t="s">
        <v>608</v>
      </c>
      <c r="U36" s="9" t="s">
        <v>252</v>
      </c>
      <c r="V36" s="2">
        <v>2324</v>
      </c>
      <c r="W36" s="2">
        <v>90</v>
      </c>
      <c r="X36" s="2">
        <v>2414</v>
      </c>
      <c r="Y36" s="2" t="s">
        <v>394</v>
      </c>
      <c r="Z36" s="2" t="s">
        <v>394</v>
      </c>
      <c r="AA36" s="2">
        <v>0</v>
      </c>
      <c r="AB36" s="2">
        <v>614</v>
      </c>
      <c r="AC36" s="31">
        <v>0</v>
      </c>
      <c r="AD36" s="31">
        <v>0</v>
      </c>
      <c r="AE36" s="31">
        <v>1800</v>
      </c>
      <c r="AF36" s="31">
        <v>3</v>
      </c>
      <c r="AG36" s="31">
        <v>0</v>
      </c>
      <c r="AH36" s="31">
        <v>0</v>
      </c>
      <c r="AI36" s="31" t="s">
        <v>46</v>
      </c>
      <c r="AJ36" s="31">
        <v>2273</v>
      </c>
      <c r="AK36" s="31">
        <v>1266</v>
      </c>
      <c r="AL36" s="31">
        <v>1301</v>
      </c>
      <c r="AM36" s="31">
        <v>2314</v>
      </c>
      <c r="AN36" s="31">
        <v>2209</v>
      </c>
      <c r="AO36" s="31">
        <v>2422</v>
      </c>
      <c r="AP36" s="36">
        <v>2663</v>
      </c>
      <c r="AQ36" s="31">
        <v>129</v>
      </c>
      <c r="AR36" s="31">
        <v>203</v>
      </c>
      <c r="AS36" s="31">
        <v>12507</v>
      </c>
      <c r="AT36" s="23" t="s">
        <v>394</v>
      </c>
      <c r="AU36" s="31">
        <v>295</v>
      </c>
      <c r="AV36" s="31">
        <v>0</v>
      </c>
      <c r="AW36" s="36">
        <v>524</v>
      </c>
      <c r="AX36" s="36">
        <v>137</v>
      </c>
      <c r="AY36" s="36">
        <v>33</v>
      </c>
      <c r="AZ36" s="36">
        <v>43</v>
      </c>
      <c r="BA36" s="36">
        <v>409</v>
      </c>
      <c r="BB36" s="36">
        <v>0</v>
      </c>
      <c r="BC36" s="36">
        <v>170</v>
      </c>
      <c r="BD36" s="37" t="s">
        <v>644</v>
      </c>
      <c r="BE36" s="37" t="s">
        <v>93</v>
      </c>
      <c r="BF36" s="37" t="s">
        <v>93</v>
      </c>
      <c r="BG36" s="37" t="s">
        <v>93</v>
      </c>
      <c r="BH36" s="31" t="s">
        <v>93</v>
      </c>
      <c r="BI36" s="31" t="s">
        <v>93</v>
      </c>
      <c r="BJ36" s="31" t="s">
        <v>93</v>
      </c>
      <c r="BK36" s="31" t="s">
        <v>93</v>
      </c>
      <c r="BL36" s="31" t="s">
        <v>93</v>
      </c>
      <c r="BM36" s="31" t="s">
        <v>93</v>
      </c>
      <c r="BN36" s="31"/>
      <c r="BO36" s="31">
        <v>35</v>
      </c>
      <c r="BP36" s="31" t="s">
        <v>645</v>
      </c>
      <c r="BQ36" s="31">
        <v>1871</v>
      </c>
      <c r="BR36" s="31">
        <v>1800</v>
      </c>
      <c r="BS36" s="31">
        <v>140</v>
      </c>
      <c r="BT36" s="31">
        <v>140</v>
      </c>
      <c r="BU36" s="31">
        <v>1800</v>
      </c>
      <c r="BV36" s="31">
        <v>140</v>
      </c>
      <c r="BW36" s="31">
        <v>140</v>
      </c>
      <c r="BX36" s="31">
        <v>1450</v>
      </c>
      <c r="BY36" s="37" t="s">
        <v>394</v>
      </c>
      <c r="BZ36" s="31" t="s">
        <v>394</v>
      </c>
      <c r="CA36" s="31" t="s">
        <v>394</v>
      </c>
      <c r="CB36" s="31" t="s">
        <v>394</v>
      </c>
      <c r="CC36" s="31" t="s">
        <v>394</v>
      </c>
      <c r="CD36" s="31" t="s">
        <v>526</v>
      </c>
      <c r="CE36" s="31" t="s">
        <v>394</v>
      </c>
      <c r="CF36" s="38" t="s">
        <v>128</v>
      </c>
      <c r="CG36" s="31" t="s">
        <v>415</v>
      </c>
      <c r="CH36" s="38" t="s">
        <v>401</v>
      </c>
      <c r="CI36" s="38" t="s">
        <v>427</v>
      </c>
      <c r="CJ36" s="37" t="s">
        <v>394</v>
      </c>
      <c r="CK36" s="37" t="s">
        <v>394</v>
      </c>
      <c r="CL36" s="37" t="s">
        <v>394</v>
      </c>
      <c r="CM36" s="38" t="s">
        <v>46</v>
      </c>
      <c r="CN36" s="31" t="s">
        <v>396</v>
      </c>
      <c r="CO36" s="31" t="s">
        <v>646</v>
      </c>
      <c r="CP36" s="39" t="s">
        <v>396</v>
      </c>
      <c r="CQ36" s="31" t="s">
        <v>394</v>
      </c>
      <c r="CR36" s="31" t="s">
        <v>394</v>
      </c>
      <c r="CS36" s="31" t="s">
        <v>394</v>
      </c>
      <c r="CT36" s="31" t="s">
        <v>93</v>
      </c>
      <c r="CU36" s="38" t="s">
        <v>93</v>
      </c>
      <c r="CV36" s="50" t="s">
        <v>93</v>
      </c>
      <c r="CW36" s="50" t="s">
        <v>411</v>
      </c>
      <c r="CX36" s="37" t="s">
        <v>481</v>
      </c>
      <c r="CY36" s="38" t="s">
        <v>394</v>
      </c>
      <c r="CZ36" s="31" t="s">
        <v>405</v>
      </c>
      <c r="DA36" s="31"/>
      <c r="DB36" s="31" t="s">
        <v>394</v>
      </c>
      <c r="DC36" s="31" t="s">
        <v>394</v>
      </c>
      <c r="DD36" s="31" t="s">
        <v>394</v>
      </c>
      <c r="DE36" s="31" t="s">
        <v>394</v>
      </c>
      <c r="DF36" s="31" t="s">
        <v>394</v>
      </c>
      <c r="DG36" s="31" t="s">
        <v>394</v>
      </c>
      <c r="DH36" s="31" t="s">
        <v>394</v>
      </c>
      <c r="DI36" s="31" t="s">
        <v>394</v>
      </c>
      <c r="DJ36" s="31" t="s">
        <v>394</v>
      </c>
      <c r="DK36" s="31" t="s">
        <v>394</v>
      </c>
      <c r="DL36" s="31" t="s">
        <v>394</v>
      </c>
      <c r="DM36" s="31" t="s">
        <v>394</v>
      </c>
      <c r="DN36" s="31" t="s">
        <v>396</v>
      </c>
      <c r="DO36" s="31" t="s">
        <v>394</v>
      </c>
      <c r="DP36" s="31" t="s">
        <v>396</v>
      </c>
      <c r="DQ36" s="31" t="s">
        <v>396</v>
      </c>
      <c r="DR36" s="31" t="s">
        <v>394</v>
      </c>
      <c r="DS36" s="31"/>
      <c r="DT36" s="31"/>
      <c r="DU36" s="31"/>
      <c r="DV36" s="31"/>
    </row>
    <row r="37" spans="1:126" s="22" customFormat="1" x14ac:dyDescent="0.15">
      <c r="A37" s="12" t="s">
        <v>266</v>
      </c>
      <c r="B37" s="13" t="s">
        <v>647</v>
      </c>
      <c r="C37" s="12" t="s">
        <v>648</v>
      </c>
      <c r="D37" s="42">
        <v>33.144226000000003</v>
      </c>
      <c r="E37" s="12">
        <v>43.845495999999997</v>
      </c>
      <c r="F37" s="14" t="s">
        <v>193</v>
      </c>
      <c r="G37" s="15" t="s">
        <v>194</v>
      </c>
      <c r="H37" s="15" t="s">
        <v>227</v>
      </c>
      <c r="I37" s="15" t="s">
        <v>267</v>
      </c>
      <c r="J37" s="16" t="s">
        <v>229</v>
      </c>
      <c r="K37" s="14"/>
      <c r="L37" s="17" t="s">
        <v>612</v>
      </c>
      <c r="M37" s="15" t="s">
        <v>311</v>
      </c>
      <c r="N37" s="22" t="s">
        <v>649</v>
      </c>
      <c r="O37" s="22" t="s">
        <v>650</v>
      </c>
      <c r="P37" s="22" t="s">
        <v>394</v>
      </c>
      <c r="Q37" s="12" t="s">
        <v>394</v>
      </c>
      <c r="R37" s="12">
        <v>3</v>
      </c>
      <c r="S37" s="12">
        <v>0</v>
      </c>
      <c r="T37" s="16" t="s">
        <v>651</v>
      </c>
      <c r="U37" s="15" t="s">
        <v>198</v>
      </c>
      <c r="V37" s="12">
        <v>285</v>
      </c>
      <c r="W37" s="12">
        <v>0</v>
      </c>
      <c r="X37" s="12">
        <v>285</v>
      </c>
      <c r="Y37" s="12" t="s">
        <v>394</v>
      </c>
      <c r="Z37" s="12" t="s">
        <v>396</v>
      </c>
      <c r="AA37" s="12">
        <v>0</v>
      </c>
      <c r="AB37" s="12">
        <v>285</v>
      </c>
      <c r="AC37" s="12">
        <v>0</v>
      </c>
      <c r="AD37" s="12">
        <v>0</v>
      </c>
      <c r="AE37" s="12">
        <v>0</v>
      </c>
      <c r="AF37" s="12">
        <v>0</v>
      </c>
      <c r="AG37" s="12">
        <v>0</v>
      </c>
      <c r="AH37" s="12">
        <v>0</v>
      </c>
      <c r="AI37" s="12" t="s">
        <v>411</v>
      </c>
      <c r="AJ37" s="12">
        <v>400</v>
      </c>
      <c r="AK37" s="12">
        <v>200</v>
      </c>
      <c r="AL37" s="12">
        <v>300</v>
      </c>
      <c r="AM37" s="12">
        <v>150</v>
      </c>
      <c r="AN37" s="12">
        <v>250</v>
      </c>
      <c r="AO37" s="12">
        <v>770</v>
      </c>
      <c r="AP37" s="18">
        <v>780</v>
      </c>
      <c r="AQ37" s="12">
        <v>50</v>
      </c>
      <c r="AR37" s="12">
        <v>100</v>
      </c>
      <c r="AS37" s="12">
        <v>2600</v>
      </c>
      <c r="AT37" s="22" t="s">
        <v>394</v>
      </c>
      <c r="AU37" s="12">
        <v>200</v>
      </c>
      <c r="AV37" s="12">
        <v>0</v>
      </c>
      <c r="AW37" s="18">
        <v>5</v>
      </c>
      <c r="AX37" s="18">
        <v>18</v>
      </c>
      <c r="AY37" s="18">
        <v>18</v>
      </c>
      <c r="AZ37" s="18">
        <v>75</v>
      </c>
      <c r="BA37" s="18">
        <v>25</v>
      </c>
      <c r="BB37" s="18">
        <v>0</v>
      </c>
      <c r="BC37" s="18">
        <v>108</v>
      </c>
      <c r="BD37" s="19" t="s">
        <v>652</v>
      </c>
      <c r="BE37" s="19" t="s">
        <v>46</v>
      </c>
      <c r="BF37" s="19" t="s">
        <v>46</v>
      </c>
      <c r="BG37" s="19" t="s">
        <v>46</v>
      </c>
      <c r="BH37" s="12" t="s">
        <v>405</v>
      </c>
      <c r="BI37" s="12" t="s">
        <v>46</v>
      </c>
      <c r="BJ37" s="12" t="s">
        <v>405</v>
      </c>
      <c r="BK37" s="12" t="s">
        <v>411</v>
      </c>
      <c r="BL37" s="12" t="s">
        <v>46</v>
      </c>
      <c r="BM37" s="12" t="s">
        <v>46</v>
      </c>
      <c r="BN37" s="12"/>
      <c r="BO37" s="12">
        <v>35</v>
      </c>
      <c r="BP37" s="12" t="s">
        <v>653</v>
      </c>
      <c r="BQ37" s="12">
        <v>34</v>
      </c>
      <c r="BR37" s="12">
        <v>0</v>
      </c>
      <c r="BS37" s="12">
        <v>13</v>
      </c>
      <c r="BT37" s="12">
        <v>13</v>
      </c>
      <c r="BU37" s="12">
        <v>0</v>
      </c>
      <c r="BV37" s="12">
        <v>8</v>
      </c>
      <c r="BW37" s="12">
        <v>8</v>
      </c>
      <c r="BX37" s="12">
        <v>0</v>
      </c>
      <c r="BY37" s="19" t="s">
        <v>394</v>
      </c>
      <c r="BZ37" s="12" t="s">
        <v>396</v>
      </c>
      <c r="CA37" s="12" t="s">
        <v>394</v>
      </c>
      <c r="CB37" s="12" t="s">
        <v>394</v>
      </c>
      <c r="CC37" s="12" t="s">
        <v>396</v>
      </c>
      <c r="CD37" s="12" t="s">
        <v>468</v>
      </c>
      <c r="CE37" s="12" t="s">
        <v>394</v>
      </c>
      <c r="CF37" s="20" t="s">
        <v>128</v>
      </c>
      <c r="CG37" s="12" t="s">
        <v>415</v>
      </c>
      <c r="CH37" s="20" t="s">
        <v>654</v>
      </c>
      <c r="CI37" s="20" t="s">
        <v>427</v>
      </c>
      <c r="CJ37" s="19" t="s">
        <v>394</v>
      </c>
      <c r="CK37" s="19" t="s">
        <v>394</v>
      </c>
      <c r="CL37" s="19" t="s">
        <v>394</v>
      </c>
      <c r="CM37" s="20" t="s">
        <v>46</v>
      </c>
      <c r="CN37" s="12" t="s">
        <v>396</v>
      </c>
      <c r="CO37" s="12" t="s">
        <v>655</v>
      </c>
      <c r="CP37" s="21" t="s">
        <v>396</v>
      </c>
      <c r="CQ37" s="12" t="s">
        <v>394</v>
      </c>
      <c r="CR37" s="12" t="s">
        <v>394</v>
      </c>
      <c r="CS37" s="12" t="s">
        <v>394</v>
      </c>
      <c r="CT37" s="12" t="s">
        <v>46</v>
      </c>
      <c r="CU37" s="20" t="s">
        <v>46</v>
      </c>
      <c r="CV37" s="51" t="s">
        <v>46</v>
      </c>
      <c r="CW37" s="51" t="s">
        <v>46</v>
      </c>
      <c r="CX37" s="19" t="s">
        <v>656</v>
      </c>
      <c r="CY37" s="20" t="s">
        <v>396</v>
      </c>
      <c r="CZ37" s="12" t="s">
        <v>46</v>
      </c>
      <c r="DA37" s="12" t="s">
        <v>46</v>
      </c>
      <c r="DB37" s="12" t="s">
        <v>394</v>
      </c>
      <c r="DC37" s="12" t="s">
        <v>396</v>
      </c>
      <c r="DD37" s="12" t="s">
        <v>394</v>
      </c>
      <c r="DE37" s="12" t="s">
        <v>394</v>
      </c>
      <c r="DF37" s="12" t="s">
        <v>396</v>
      </c>
      <c r="DG37" s="12" t="s">
        <v>394</v>
      </c>
      <c r="DH37" s="12" t="s">
        <v>394</v>
      </c>
      <c r="DI37" s="12" t="s">
        <v>396</v>
      </c>
      <c r="DJ37" s="12" t="s">
        <v>394</v>
      </c>
      <c r="DK37" s="12" t="s">
        <v>394</v>
      </c>
      <c r="DL37" s="12" t="s">
        <v>396</v>
      </c>
      <c r="DM37" s="12" t="s">
        <v>394</v>
      </c>
      <c r="DN37" s="12" t="s">
        <v>396</v>
      </c>
      <c r="DO37" s="12" t="s">
        <v>394</v>
      </c>
      <c r="DP37" s="12" t="s">
        <v>396</v>
      </c>
      <c r="DQ37" s="12" t="s">
        <v>396</v>
      </c>
      <c r="DR37" s="12" t="s">
        <v>396</v>
      </c>
      <c r="DS37" s="12"/>
      <c r="DT37" s="12"/>
      <c r="DU37" s="12"/>
      <c r="DV37" s="12"/>
    </row>
    <row r="38" spans="1:126" x14ac:dyDescent="0.15">
      <c r="A38" s="2" t="s">
        <v>657</v>
      </c>
      <c r="B38" s="7" t="s">
        <v>658</v>
      </c>
      <c r="C38" s="2"/>
      <c r="D38" s="41">
        <v>35.869562999999999</v>
      </c>
      <c r="E38" s="2">
        <v>43.813361999999998</v>
      </c>
      <c r="F38" s="8" t="s">
        <v>461</v>
      </c>
      <c r="G38" s="9" t="s">
        <v>194</v>
      </c>
      <c r="H38" s="9"/>
      <c r="I38" s="9" t="s">
        <v>659</v>
      </c>
      <c r="J38" s="10" t="s">
        <v>659</v>
      </c>
      <c r="K38" s="8"/>
      <c r="L38" s="11" t="s">
        <v>390</v>
      </c>
      <c r="M38" s="9" t="s">
        <v>641</v>
      </c>
      <c r="N38" s="23" t="s">
        <v>660</v>
      </c>
      <c r="O38" s="23" t="s">
        <v>661</v>
      </c>
      <c r="P38" s="23" t="s">
        <v>394</v>
      </c>
      <c r="Q38" s="2" t="s">
        <v>394</v>
      </c>
      <c r="R38" s="2">
        <v>11</v>
      </c>
      <c r="S38" s="2">
        <v>3</v>
      </c>
      <c r="T38" s="10" t="s">
        <v>662</v>
      </c>
      <c r="U38" s="9" t="s">
        <v>252</v>
      </c>
      <c r="V38" s="2">
        <v>346</v>
      </c>
      <c r="W38" s="2">
        <v>326</v>
      </c>
      <c r="X38" s="2">
        <v>672</v>
      </c>
      <c r="Y38" s="2" t="s">
        <v>394</v>
      </c>
      <c r="Z38" s="2" t="s">
        <v>396</v>
      </c>
      <c r="AA38" s="2">
        <v>0</v>
      </c>
      <c r="AB38" s="2">
        <v>672</v>
      </c>
      <c r="AC38" s="31">
        <v>0</v>
      </c>
      <c r="AD38" s="31">
        <v>0</v>
      </c>
      <c r="AE38" s="31">
        <v>0</v>
      </c>
      <c r="AF38" s="31">
        <v>0</v>
      </c>
      <c r="AG38" s="31">
        <v>0</v>
      </c>
      <c r="AH38" s="31">
        <v>0</v>
      </c>
      <c r="AI38" s="31" t="s">
        <v>46</v>
      </c>
      <c r="AJ38" s="31">
        <v>309</v>
      </c>
      <c r="AK38" s="31">
        <v>92</v>
      </c>
      <c r="AL38" s="31">
        <v>114</v>
      </c>
      <c r="AM38" s="31">
        <v>331</v>
      </c>
      <c r="AN38" s="31">
        <v>311</v>
      </c>
      <c r="AO38" s="31">
        <v>299</v>
      </c>
      <c r="AP38" s="36">
        <v>353</v>
      </c>
      <c r="AQ38" s="31">
        <v>13</v>
      </c>
      <c r="AR38" s="31">
        <v>33</v>
      </c>
      <c r="AS38" s="31">
        <v>1546</v>
      </c>
      <c r="AT38" s="23" t="s">
        <v>394</v>
      </c>
      <c r="AU38" s="31">
        <v>49</v>
      </c>
      <c r="AV38" s="31">
        <v>2</v>
      </c>
      <c r="AW38" s="36">
        <v>16</v>
      </c>
      <c r="AX38" s="36">
        <v>27</v>
      </c>
      <c r="AY38" s="36">
        <v>0</v>
      </c>
      <c r="AZ38" s="36">
        <v>26</v>
      </c>
      <c r="BA38" s="36">
        <v>48</v>
      </c>
      <c r="BB38" s="36">
        <v>46</v>
      </c>
      <c r="BC38" s="36">
        <v>49</v>
      </c>
      <c r="BD38" s="37" t="s">
        <v>383</v>
      </c>
      <c r="BE38" s="37" t="s">
        <v>93</v>
      </c>
      <c r="BF38" s="37" t="s">
        <v>93</v>
      </c>
      <c r="BG38" s="37" t="s">
        <v>93</v>
      </c>
      <c r="BH38" s="31" t="s">
        <v>93</v>
      </c>
      <c r="BI38" s="31" t="s">
        <v>93</v>
      </c>
      <c r="BJ38" s="31" t="s">
        <v>93</v>
      </c>
      <c r="BK38" s="31" t="s">
        <v>411</v>
      </c>
      <c r="BL38" s="31" t="s">
        <v>411</v>
      </c>
      <c r="BM38" s="31" t="s">
        <v>411</v>
      </c>
      <c r="BN38" s="31" t="s">
        <v>663</v>
      </c>
      <c r="BO38" s="31">
        <v>35</v>
      </c>
      <c r="BP38" s="31" t="s">
        <v>51</v>
      </c>
      <c r="BQ38" s="31">
        <v>200</v>
      </c>
      <c r="BR38" s="31">
        <v>0</v>
      </c>
      <c r="BS38" s="31">
        <v>82</v>
      </c>
      <c r="BT38" s="31">
        <v>88</v>
      </c>
      <c r="BU38" s="31">
        <v>0</v>
      </c>
      <c r="BV38" s="31">
        <v>80</v>
      </c>
      <c r="BW38" s="31">
        <v>74</v>
      </c>
      <c r="BX38" s="31">
        <v>0</v>
      </c>
      <c r="BY38" s="37" t="s">
        <v>394</v>
      </c>
      <c r="BZ38" s="31" t="s">
        <v>394</v>
      </c>
      <c r="CA38" s="31" t="s">
        <v>396</v>
      </c>
      <c r="CB38" s="31" t="s">
        <v>396</v>
      </c>
      <c r="CC38" s="31" t="s">
        <v>396</v>
      </c>
      <c r="CD38" s="31" t="s">
        <v>515</v>
      </c>
      <c r="CE38" s="31" t="s">
        <v>394</v>
      </c>
      <c r="CF38" s="38" t="s">
        <v>128</v>
      </c>
      <c r="CG38" s="31" t="s">
        <v>415</v>
      </c>
      <c r="CH38" s="38" t="s">
        <v>401</v>
      </c>
      <c r="CI38" s="38" t="s">
        <v>402</v>
      </c>
      <c r="CJ38" s="37" t="s">
        <v>394</v>
      </c>
      <c r="CK38" s="37" t="s">
        <v>394</v>
      </c>
      <c r="CL38" s="37" t="s">
        <v>394</v>
      </c>
      <c r="CM38" s="38" t="s">
        <v>405</v>
      </c>
      <c r="CN38" s="31" t="s">
        <v>396</v>
      </c>
      <c r="CO38" s="31" t="s">
        <v>664</v>
      </c>
      <c r="CP38" s="39" t="s">
        <v>396</v>
      </c>
      <c r="CQ38" s="31" t="s">
        <v>394</v>
      </c>
      <c r="CR38" s="31" t="s">
        <v>394</v>
      </c>
      <c r="CS38" s="31" t="s">
        <v>396</v>
      </c>
      <c r="CT38" s="31" t="s">
        <v>411</v>
      </c>
      <c r="CU38" s="38" t="s">
        <v>46</v>
      </c>
      <c r="CV38" s="50" t="s">
        <v>411</v>
      </c>
      <c r="CW38" s="50" t="s">
        <v>46</v>
      </c>
      <c r="CX38" s="37" t="s">
        <v>507</v>
      </c>
      <c r="CY38" s="38" t="s">
        <v>396</v>
      </c>
      <c r="CZ38" s="31" t="s">
        <v>46</v>
      </c>
      <c r="DA38" s="31"/>
      <c r="DB38" s="31" t="s">
        <v>394</v>
      </c>
      <c r="DC38" s="31" t="s">
        <v>394</v>
      </c>
      <c r="DD38" s="31" t="s">
        <v>394</v>
      </c>
      <c r="DE38" s="31" t="s">
        <v>394</v>
      </c>
      <c r="DF38" s="31" t="s">
        <v>396</v>
      </c>
      <c r="DG38" s="31" t="s">
        <v>394</v>
      </c>
      <c r="DH38" s="31" t="s">
        <v>394</v>
      </c>
      <c r="DI38" s="31" t="s">
        <v>394</v>
      </c>
      <c r="DJ38" s="31" t="s">
        <v>394</v>
      </c>
      <c r="DK38" s="31" t="s">
        <v>394</v>
      </c>
      <c r="DL38" s="31" t="s">
        <v>396</v>
      </c>
      <c r="DM38" s="31" t="s">
        <v>394</v>
      </c>
      <c r="DN38" s="31" t="s">
        <v>396</v>
      </c>
      <c r="DO38" s="31" t="s">
        <v>394</v>
      </c>
      <c r="DP38" s="31" t="s">
        <v>396</v>
      </c>
      <c r="DQ38" s="31" t="s">
        <v>396</v>
      </c>
      <c r="DR38" s="31" t="s">
        <v>396</v>
      </c>
      <c r="DS38" s="31"/>
      <c r="DT38" s="31"/>
      <c r="DU38" s="31"/>
      <c r="DV38" s="31"/>
    </row>
    <row r="39" spans="1:126" s="22" customFormat="1" x14ac:dyDescent="0.15">
      <c r="A39" s="12" t="s">
        <v>665</v>
      </c>
      <c r="B39" s="13" t="s">
        <v>666</v>
      </c>
      <c r="C39" s="12" t="s">
        <v>667</v>
      </c>
      <c r="D39" s="42">
        <v>33.138416999999997</v>
      </c>
      <c r="E39" s="12">
        <v>44.061777999999997</v>
      </c>
      <c r="F39" s="14" t="s">
        <v>563</v>
      </c>
      <c r="G39" s="15" t="s">
        <v>194</v>
      </c>
      <c r="H39" s="15"/>
      <c r="I39" s="15" t="s">
        <v>668</v>
      </c>
      <c r="J39" s="16" t="s">
        <v>668</v>
      </c>
      <c r="K39" s="14" t="s">
        <v>669</v>
      </c>
      <c r="L39" s="17" t="s">
        <v>390</v>
      </c>
      <c r="M39" s="15" t="s">
        <v>447</v>
      </c>
      <c r="N39" s="22" t="s">
        <v>670</v>
      </c>
      <c r="O39" s="22" t="s">
        <v>671</v>
      </c>
      <c r="P39" s="22" t="s">
        <v>394</v>
      </c>
      <c r="Q39" s="12" t="s">
        <v>394</v>
      </c>
      <c r="R39" s="12">
        <v>3</v>
      </c>
      <c r="S39" s="12">
        <v>2</v>
      </c>
      <c r="T39" s="16" t="s">
        <v>608</v>
      </c>
      <c r="U39" s="15" t="s">
        <v>198</v>
      </c>
      <c r="V39" s="12">
        <v>73</v>
      </c>
      <c r="W39" s="12">
        <v>12</v>
      </c>
      <c r="X39" s="12">
        <v>85</v>
      </c>
      <c r="Y39" s="12" t="s">
        <v>394</v>
      </c>
      <c r="Z39" s="12" t="s">
        <v>396</v>
      </c>
      <c r="AA39" s="12">
        <v>0</v>
      </c>
      <c r="AB39" s="12">
        <v>85</v>
      </c>
      <c r="AC39" s="12">
        <v>0</v>
      </c>
      <c r="AD39" s="12">
        <v>0</v>
      </c>
      <c r="AE39" s="12">
        <v>0</v>
      </c>
      <c r="AF39" s="12">
        <v>0</v>
      </c>
      <c r="AG39" s="12">
        <v>0</v>
      </c>
      <c r="AH39" s="12">
        <v>0</v>
      </c>
      <c r="AI39" s="12" t="s">
        <v>46</v>
      </c>
      <c r="AJ39" s="12">
        <v>74</v>
      </c>
      <c r="AK39" s="12">
        <v>11</v>
      </c>
      <c r="AL39" s="12">
        <v>22</v>
      </c>
      <c r="AM39" s="12">
        <v>45</v>
      </c>
      <c r="AN39" s="12">
        <v>46</v>
      </c>
      <c r="AO39" s="12">
        <v>50</v>
      </c>
      <c r="AP39" s="18">
        <v>48</v>
      </c>
      <c r="AQ39" s="12">
        <v>2</v>
      </c>
      <c r="AR39" s="12">
        <v>4</v>
      </c>
      <c r="AS39" s="12">
        <v>228</v>
      </c>
      <c r="AT39" s="22" t="s">
        <v>394</v>
      </c>
      <c r="AU39" s="12">
        <v>1</v>
      </c>
      <c r="AV39" s="12">
        <v>1</v>
      </c>
      <c r="AW39" s="18">
        <v>6</v>
      </c>
      <c r="AX39" s="18">
        <v>3</v>
      </c>
      <c r="AY39" s="18">
        <v>3</v>
      </c>
      <c r="AZ39" s="18">
        <v>12</v>
      </c>
      <c r="BA39" s="18">
        <v>9</v>
      </c>
      <c r="BB39" s="18">
        <v>2</v>
      </c>
      <c r="BC39" s="18">
        <v>1</v>
      </c>
      <c r="BD39" s="19" t="s">
        <v>672</v>
      </c>
      <c r="BE39" s="19" t="s">
        <v>46</v>
      </c>
      <c r="BF39" s="19" t="s">
        <v>46</v>
      </c>
      <c r="BG39" s="19" t="s">
        <v>46</v>
      </c>
      <c r="BH39" s="12" t="s">
        <v>46</v>
      </c>
      <c r="BI39" s="12" t="s">
        <v>46</v>
      </c>
      <c r="BJ39" s="12" t="s">
        <v>46</v>
      </c>
      <c r="BK39" s="12" t="s">
        <v>46</v>
      </c>
      <c r="BL39" s="12" t="s">
        <v>46</v>
      </c>
      <c r="BM39" s="12" t="s">
        <v>46</v>
      </c>
      <c r="BN39" s="12"/>
      <c r="BO39" s="12">
        <v>20</v>
      </c>
      <c r="BP39" s="12" t="s">
        <v>230</v>
      </c>
      <c r="BQ39" s="12">
        <v>2</v>
      </c>
      <c r="BR39" s="12">
        <v>12</v>
      </c>
      <c r="BS39" s="12">
        <v>6</v>
      </c>
      <c r="BT39" s="12">
        <v>6</v>
      </c>
      <c r="BU39" s="12">
        <v>11</v>
      </c>
      <c r="BV39" s="12">
        <v>6</v>
      </c>
      <c r="BW39" s="12">
        <v>6</v>
      </c>
      <c r="BX39" s="12">
        <v>0</v>
      </c>
      <c r="BY39" s="19" t="s">
        <v>394</v>
      </c>
      <c r="BZ39" s="12" t="s">
        <v>394</v>
      </c>
      <c r="CA39" s="12" t="s">
        <v>394</v>
      </c>
      <c r="CB39" s="12" t="s">
        <v>394</v>
      </c>
      <c r="CC39" s="12" t="s">
        <v>396</v>
      </c>
      <c r="CD39" s="12" t="s">
        <v>485</v>
      </c>
      <c r="CE39" s="12" t="s">
        <v>394</v>
      </c>
      <c r="CF39" s="20" t="s">
        <v>128</v>
      </c>
      <c r="CG39" s="12" t="s">
        <v>415</v>
      </c>
      <c r="CH39" s="20" t="s">
        <v>505</v>
      </c>
      <c r="CI39" s="20" t="s">
        <v>427</v>
      </c>
      <c r="CJ39" s="19" t="s">
        <v>394</v>
      </c>
      <c r="CK39" s="19" t="s">
        <v>394</v>
      </c>
      <c r="CL39" s="19" t="s">
        <v>394</v>
      </c>
      <c r="CM39" s="20" t="s">
        <v>46</v>
      </c>
      <c r="CN39" s="12" t="s">
        <v>396</v>
      </c>
      <c r="CO39" s="12" t="s">
        <v>673</v>
      </c>
      <c r="CP39" s="21" t="s">
        <v>396</v>
      </c>
      <c r="CQ39" s="12" t="s">
        <v>394</v>
      </c>
      <c r="CR39" s="12" t="s">
        <v>394</v>
      </c>
      <c r="CS39" s="12" t="s">
        <v>394</v>
      </c>
      <c r="CT39" s="12" t="s">
        <v>46</v>
      </c>
      <c r="CU39" s="20" t="s">
        <v>46</v>
      </c>
      <c r="CV39" s="51" t="s">
        <v>46</v>
      </c>
      <c r="CW39" s="51" t="s">
        <v>46</v>
      </c>
      <c r="CX39" s="19" t="s">
        <v>632</v>
      </c>
      <c r="CY39" s="20" t="s">
        <v>394</v>
      </c>
      <c r="CZ39" s="12" t="s">
        <v>405</v>
      </c>
      <c r="DA39" s="12"/>
      <c r="DB39" s="12" t="s">
        <v>394</v>
      </c>
      <c r="DC39" s="12" t="s">
        <v>394</v>
      </c>
      <c r="DD39" s="12" t="s">
        <v>396</v>
      </c>
      <c r="DE39" s="12" t="s">
        <v>396</v>
      </c>
      <c r="DF39" s="12" t="s">
        <v>394</v>
      </c>
      <c r="DG39" s="12" t="s">
        <v>394</v>
      </c>
      <c r="DH39" s="12" t="s">
        <v>394</v>
      </c>
      <c r="DI39" s="12" t="s">
        <v>394</v>
      </c>
      <c r="DJ39" s="12" t="s">
        <v>394</v>
      </c>
      <c r="DK39" s="12" t="s">
        <v>394</v>
      </c>
      <c r="DL39" s="12" t="s">
        <v>394</v>
      </c>
      <c r="DM39" s="12" t="s">
        <v>396</v>
      </c>
      <c r="DN39" s="12" t="s">
        <v>396</v>
      </c>
      <c r="DO39" s="12" t="s">
        <v>396</v>
      </c>
      <c r="DP39" s="12" t="s">
        <v>396</v>
      </c>
      <c r="DQ39" s="12" t="s">
        <v>396</v>
      </c>
      <c r="DR39" s="12" t="s">
        <v>396</v>
      </c>
      <c r="DS39" s="12"/>
      <c r="DT39" s="12"/>
      <c r="DU39" s="12"/>
      <c r="DV39" s="12"/>
    </row>
    <row r="40" spans="1:126" x14ac:dyDescent="0.15">
      <c r="A40" s="2" t="s">
        <v>199</v>
      </c>
      <c r="B40" s="7" t="s">
        <v>674</v>
      </c>
      <c r="C40" s="2" t="s">
        <v>675</v>
      </c>
      <c r="D40" s="41">
        <v>33.2420303956563</v>
      </c>
      <c r="E40" s="2">
        <v>43.576023065155297</v>
      </c>
      <c r="F40" s="8" t="s">
        <v>193</v>
      </c>
      <c r="G40" s="9" t="s">
        <v>194</v>
      </c>
      <c r="H40" s="9" t="s">
        <v>195</v>
      </c>
      <c r="I40" s="9" t="s">
        <v>202</v>
      </c>
      <c r="J40" s="10"/>
      <c r="K40" s="8"/>
      <c r="L40" s="11" t="s">
        <v>390</v>
      </c>
      <c r="M40" s="9" t="s">
        <v>401</v>
      </c>
      <c r="N40" s="23" t="s">
        <v>676</v>
      </c>
      <c r="O40" s="23" t="s">
        <v>677</v>
      </c>
      <c r="P40" s="23" t="s">
        <v>394</v>
      </c>
      <c r="Q40" s="2" t="s">
        <v>394</v>
      </c>
      <c r="R40" s="2">
        <v>2</v>
      </c>
      <c r="S40" s="2">
        <v>0</v>
      </c>
      <c r="T40" s="10" t="s">
        <v>678</v>
      </c>
      <c r="U40" s="9" t="s">
        <v>198</v>
      </c>
      <c r="V40" s="2">
        <v>65</v>
      </c>
      <c r="W40" s="2">
        <v>14</v>
      </c>
      <c r="X40" s="2">
        <v>79</v>
      </c>
      <c r="Y40" s="2" t="s">
        <v>394</v>
      </c>
      <c r="Z40" s="2" t="s">
        <v>396</v>
      </c>
      <c r="AA40" s="2">
        <v>0</v>
      </c>
      <c r="AB40" s="2">
        <v>65</v>
      </c>
      <c r="AC40" s="31">
        <v>0</v>
      </c>
      <c r="AD40" s="31">
        <v>0</v>
      </c>
      <c r="AE40" s="31">
        <v>0</v>
      </c>
      <c r="AF40" s="31">
        <v>0</v>
      </c>
      <c r="AG40" s="31">
        <v>0</v>
      </c>
      <c r="AH40" s="31">
        <v>0</v>
      </c>
      <c r="AI40" s="31" t="s">
        <v>46</v>
      </c>
      <c r="AJ40" s="31">
        <v>68</v>
      </c>
      <c r="AK40" s="31">
        <v>54</v>
      </c>
      <c r="AL40" s="31">
        <v>40</v>
      </c>
      <c r="AM40" s="31">
        <v>61</v>
      </c>
      <c r="AN40" s="31">
        <v>58</v>
      </c>
      <c r="AO40" s="31">
        <v>88</v>
      </c>
      <c r="AP40" s="36">
        <v>105</v>
      </c>
      <c r="AQ40" s="31">
        <v>10</v>
      </c>
      <c r="AR40" s="31">
        <v>9</v>
      </c>
      <c r="AS40" s="31">
        <v>425</v>
      </c>
      <c r="AT40" s="23" t="s">
        <v>394</v>
      </c>
      <c r="AU40" s="31">
        <v>53</v>
      </c>
      <c r="AV40" s="31">
        <v>0</v>
      </c>
      <c r="AW40" s="36">
        <v>5</v>
      </c>
      <c r="AX40" s="36">
        <v>5</v>
      </c>
      <c r="AY40" s="36">
        <v>4</v>
      </c>
      <c r="AZ40" s="36">
        <v>16</v>
      </c>
      <c r="BA40" s="36">
        <v>3</v>
      </c>
      <c r="BB40" s="36">
        <v>2</v>
      </c>
      <c r="BC40" s="36">
        <v>10</v>
      </c>
      <c r="BD40" s="37" t="s">
        <v>277</v>
      </c>
      <c r="BE40" s="37" t="s">
        <v>411</v>
      </c>
      <c r="BF40" s="37" t="s">
        <v>411</v>
      </c>
      <c r="BG40" s="37" t="s">
        <v>93</v>
      </c>
      <c r="BH40" s="31" t="s">
        <v>93</v>
      </c>
      <c r="BI40" s="31" t="s">
        <v>411</v>
      </c>
      <c r="BJ40" s="31" t="s">
        <v>411</v>
      </c>
      <c r="BK40" s="31" t="s">
        <v>405</v>
      </c>
      <c r="BL40" s="31" t="s">
        <v>405</v>
      </c>
      <c r="BM40" s="31" t="s">
        <v>405</v>
      </c>
      <c r="BN40" s="31" t="s">
        <v>679</v>
      </c>
      <c r="BO40" s="31">
        <v>40</v>
      </c>
      <c r="BP40" s="31" t="s">
        <v>51</v>
      </c>
      <c r="BQ40" s="31">
        <v>14</v>
      </c>
      <c r="BR40" s="31">
        <v>8</v>
      </c>
      <c r="BS40" s="31">
        <v>0</v>
      </c>
      <c r="BT40" s="31">
        <v>0</v>
      </c>
      <c r="BU40" s="31">
        <v>10</v>
      </c>
      <c r="BV40" s="31">
        <v>0</v>
      </c>
      <c r="BW40" s="31">
        <v>0</v>
      </c>
      <c r="BX40" s="31">
        <v>2</v>
      </c>
      <c r="BY40" s="37" t="s">
        <v>394</v>
      </c>
      <c r="BZ40" s="31" t="s">
        <v>396</v>
      </c>
      <c r="CA40" s="31" t="s">
        <v>394</v>
      </c>
      <c r="CB40" s="31" t="s">
        <v>396</v>
      </c>
      <c r="CC40" s="31" t="s">
        <v>394</v>
      </c>
      <c r="CD40" s="31" t="s">
        <v>680</v>
      </c>
      <c r="CE40" s="31" t="s">
        <v>394</v>
      </c>
      <c r="CF40" s="38" t="s">
        <v>128</v>
      </c>
      <c r="CG40" s="31" t="s">
        <v>415</v>
      </c>
      <c r="CH40" s="38" t="s">
        <v>401</v>
      </c>
      <c r="CI40" s="38" t="s">
        <v>427</v>
      </c>
      <c r="CJ40" s="37" t="s">
        <v>394</v>
      </c>
      <c r="CK40" s="37" t="s">
        <v>394</v>
      </c>
      <c r="CL40" s="37" t="s">
        <v>394</v>
      </c>
      <c r="CM40" s="38" t="s">
        <v>46</v>
      </c>
      <c r="CN40" s="31" t="s">
        <v>396</v>
      </c>
      <c r="CO40" s="31" t="s">
        <v>681</v>
      </c>
      <c r="CP40" s="39" t="s">
        <v>394</v>
      </c>
      <c r="CQ40" s="31" t="s">
        <v>394</v>
      </c>
      <c r="CR40" s="31" t="s">
        <v>394</v>
      </c>
      <c r="CS40" s="31" t="s">
        <v>394</v>
      </c>
      <c r="CT40" s="31" t="s">
        <v>411</v>
      </c>
      <c r="CU40" s="38" t="s">
        <v>411</v>
      </c>
      <c r="CV40" s="50" t="s">
        <v>411</v>
      </c>
      <c r="CW40" s="50" t="s">
        <v>405</v>
      </c>
      <c r="CX40" s="37" t="s">
        <v>682</v>
      </c>
      <c r="CY40" s="38" t="s">
        <v>396</v>
      </c>
      <c r="CZ40" s="31" t="s">
        <v>46</v>
      </c>
      <c r="DA40" s="31"/>
      <c r="DB40" s="31" t="s">
        <v>396</v>
      </c>
      <c r="DC40" s="31" t="s">
        <v>394</v>
      </c>
      <c r="DD40" s="31" t="s">
        <v>394</v>
      </c>
      <c r="DE40" s="31" t="s">
        <v>394</v>
      </c>
      <c r="DF40" s="31" t="s">
        <v>394</v>
      </c>
      <c r="DG40" s="31" t="s">
        <v>394</v>
      </c>
      <c r="DH40" s="31" t="s">
        <v>396</v>
      </c>
      <c r="DI40" s="31" t="s">
        <v>394</v>
      </c>
      <c r="DJ40" s="31" t="s">
        <v>394</v>
      </c>
      <c r="DK40" s="31" t="s">
        <v>394</v>
      </c>
      <c r="DL40" s="31" t="s">
        <v>394</v>
      </c>
      <c r="DM40" s="31" t="s">
        <v>396</v>
      </c>
      <c r="DN40" s="31" t="s">
        <v>396</v>
      </c>
      <c r="DO40" s="31" t="s">
        <v>394</v>
      </c>
      <c r="DP40" s="31" t="s">
        <v>396</v>
      </c>
      <c r="DQ40" s="31" t="s">
        <v>396</v>
      </c>
      <c r="DR40" s="31" t="s">
        <v>396</v>
      </c>
      <c r="DS40" s="31"/>
      <c r="DT40" s="31"/>
      <c r="DU40" s="31"/>
      <c r="DV40" s="31"/>
    </row>
    <row r="41" spans="1:126" s="22" customFormat="1" x14ac:dyDescent="0.15">
      <c r="A41" s="12" t="s">
        <v>683</v>
      </c>
      <c r="B41" s="13" t="s">
        <v>674</v>
      </c>
      <c r="C41" s="12" t="s">
        <v>684</v>
      </c>
      <c r="D41" s="42">
        <v>33.246513999999998</v>
      </c>
      <c r="E41" s="12">
        <v>43.568523999999996</v>
      </c>
      <c r="F41" s="14" t="s">
        <v>193</v>
      </c>
      <c r="G41" s="15" t="s">
        <v>194</v>
      </c>
      <c r="H41" s="15" t="s">
        <v>195</v>
      </c>
      <c r="I41" s="15" t="s">
        <v>685</v>
      </c>
      <c r="J41" s="16"/>
      <c r="K41" s="14"/>
      <c r="L41" s="17" t="s">
        <v>390</v>
      </c>
      <c r="M41" s="15" t="s">
        <v>686</v>
      </c>
      <c r="N41" s="22" t="s">
        <v>687</v>
      </c>
      <c r="O41" s="22" t="s">
        <v>688</v>
      </c>
      <c r="P41" s="22" t="s">
        <v>394</v>
      </c>
      <c r="Q41" s="12" t="s">
        <v>394</v>
      </c>
      <c r="R41" s="12">
        <v>2</v>
      </c>
      <c r="S41" s="12">
        <v>0</v>
      </c>
      <c r="T41" s="16" t="s">
        <v>502</v>
      </c>
      <c r="U41" s="15" t="s">
        <v>198</v>
      </c>
      <c r="V41" s="12">
        <v>19</v>
      </c>
      <c r="W41" s="12">
        <v>0</v>
      </c>
      <c r="X41" s="12">
        <v>19</v>
      </c>
      <c r="Y41" s="12" t="s">
        <v>394</v>
      </c>
      <c r="Z41" s="12" t="s">
        <v>396</v>
      </c>
      <c r="AA41" s="12">
        <v>0</v>
      </c>
      <c r="AB41" s="12">
        <v>19</v>
      </c>
      <c r="AC41" s="12">
        <v>0</v>
      </c>
      <c r="AD41" s="12">
        <v>0</v>
      </c>
      <c r="AE41" s="12">
        <v>0</v>
      </c>
      <c r="AF41" s="12">
        <v>0</v>
      </c>
      <c r="AG41" s="12">
        <v>0</v>
      </c>
      <c r="AH41" s="12">
        <v>0</v>
      </c>
      <c r="AI41" s="12" t="s">
        <v>46</v>
      </c>
      <c r="AJ41" s="12">
        <v>19</v>
      </c>
      <c r="AK41" s="12">
        <v>5</v>
      </c>
      <c r="AL41" s="12">
        <v>10</v>
      </c>
      <c r="AM41" s="12">
        <v>12</v>
      </c>
      <c r="AN41" s="12">
        <v>15</v>
      </c>
      <c r="AO41" s="12">
        <v>13</v>
      </c>
      <c r="AP41" s="18">
        <v>20</v>
      </c>
      <c r="AQ41" s="12">
        <v>0</v>
      </c>
      <c r="AR41" s="12">
        <v>1</v>
      </c>
      <c r="AS41" s="12">
        <v>76</v>
      </c>
      <c r="AT41" s="22" t="s">
        <v>394</v>
      </c>
      <c r="AU41" s="12">
        <v>20</v>
      </c>
      <c r="AV41" s="12">
        <v>0</v>
      </c>
      <c r="AW41" s="18">
        <v>0</v>
      </c>
      <c r="AX41" s="18">
        <v>5</v>
      </c>
      <c r="AY41" s="18">
        <v>0</v>
      </c>
      <c r="AZ41" s="18">
        <v>5</v>
      </c>
      <c r="BA41" s="18">
        <v>0</v>
      </c>
      <c r="BB41" s="18">
        <v>1</v>
      </c>
      <c r="BC41" s="18">
        <v>2</v>
      </c>
      <c r="BD41" s="19" t="s">
        <v>689</v>
      </c>
      <c r="BE41" s="19" t="s">
        <v>93</v>
      </c>
      <c r="BF41" s="19" t="s">
        <v>93</v>
      </c>
      <c r="BG41" s="19" t="s">
        <v>93</v>
      </c>
      <c r="BH41" s="12" t="s">
        <v>93</v>
      </c>
      <c r="BI41" s="12" t="s">
        <v>93</v>
      </c>
      <c r="BJ41" s="12" t="s">
        <v>405</v>
      </c>
      <c r="BK41" s="12" t="s">
        <v>405</v>
      </c>
      <c r="BL41" s="12" t="s">
        <v>405</v>
      </c>
      <c r="BM41" s="12" t="s">
        <v>405</v>
      </c>
      <c r="BN41" s="12" t="s">
        <v>690</v>
      </c>
      <c r="BO41" s="12">
        <v>30</v>
      </c>
      <c r="BP41" s="12" t="s">
        <v>51</v>
      </c>
      <c r="BQ41" s="12">
        <v>7</v>
      </c>
      <c r="BR41" s="12">
        <v>0</v>
      </c>
      <c r="BS41" s="12">
        <v>2</v>
      </c>
      <c r="BT41" s="12">
        <v>2</v>
      </c>
      <c r="BU41" s="12">
        <v>0</v>
      </c>
      <c r="BV41" s="12">
        <v>3</v>
      </c>
      <c r="BW41" s="12">
        <v>1</v>
      </c>
      <c r="BX41" s="12">
        <v>1</v>
      </c>
      <c r="BY41" s="19" t="s">
        <v>394</v>
      </c>
      <c r="BZ41" s="12" t="s">
        <v>396</v>
      </c>
      <c r="CA41" s="12" t="s">
        <v>394</v>
      </c>
      <c r="CB41" s="12" t="s">
        <v>396</v>
      </c>
      <c r="CC41" s="12" t="s">
        <v>396</v>
      </c>
      <c r="CD41" s="12" t="s">
        <v>691</v>
      </c>
      <c r="CE41" s="12" t="s">
        <v>394</v>
      </c>
      <c r="CF41" s="20" t="s">
        <v>128</v>
      </c>
      <c r="CG41" s="12" t="s">
        <v>415</v>
      </c>
      <c r="CH41" s="20" t="s">
        <v>692</v>
      </c>
      <c r="CI41" s="20" t="s">
        <v>427</v>
      </c>
      <c r="CJ41" s="19" t="s">
        <v>394</v>
      </c>
      <c r="CK41" s="19" t="s">
        <v>394</v>
      </c>
      <c r="CL41" s="19" t="s">
        <v>394</v>
      </c>
      <c r="CM41" s="20" t="s">
        <v>405</v>
      </c>
      <c r="CN41" s="12" t="s">
        <v>396</v>
      </c>
      <c r="CO41" s="12" t="s">
        <v>444</v>
      </c>
      <c r="CP41" s="21" t="s">
        <v>396</v>
      </c>
      <c r="CQ41" s="12" t="s">
        <v>394</v>
      </c>
      <c r="CR41" s="12" t="s">
        <v>394</v>
      </c>
      <c r="CS41" s="12" t="s">
        <v>394</v>
      </c>
      <c r="CT41" s="12" t="s">
        <v>411</v>
      </c>
      <c r="CU41" s="20" t="s">
        <v>411</v>
      </c>
      <c r="CV41" s="51" t="s">
        <v>411</v>
      </c>
      <c r="CW41" s="51" t="s">
        <v>411</v>
      </c>
      <c r="CX41" s="19" t="s">
        <v>693</v>
      </c>
      <c r="CY41" s="20" t="s">
        <v>396</v>
      </c>
      <c r="CZ41" s="12" t="s">
        <v>46</v>
      </c>
      <c r="DA41" s="12"/>
      <c r="DB41" s="12" t="s">
        <v>396</v>
      </c>
      <c r="DC41" s="12" t="s">
        <v>396</v>
      </c>
      <c r="DD41" s="12" t="s">
        <v>396</v>
      </c>
      <c r="DE41" s="12" t="s">
        <v>394</v>
      </c>
      <c r="DF41" s="12" t="s">
        <v>396</v>
      </c>
      <c r="DG41" s="12" t="s">
        <v>394</v>
      </c>
      <c r="DH41" s="12" t="s">
        <v>396</v>
      </c>
      <c r="DI41" s="12" t="s">
        <v>396</v>
      </c>
      <c r="DJ41" s="12" t="s">
        <v>396</v>
      </c>
      <c r="DK41" s="12" t="s">
        <v>394</v>
      </c>
      <c r="DL41" s="12" t="s">
        <v>394</v>
      </c>
      <c r="DM41" s="12" t="s">
        <v>396</v>
      </c>
      <c r="DN41" s="12" t="s">
        <v>396</v>
      </c>
      <c r="DO41" s="12" t="s">
        <v>394</v>
      </c>
      <c r="DP41" s="12" t="s">
        <v>396</v>
      </c>
      <c r="DQ41" s="12" t="s">
        <v>396</v>
      </c>
      <c r="DR41" s="12" t="s">
        <v>396</v>
      </c>
      <c r="DS41" s="12"/>
      <c r="DT41" s="12"/>
      <c r="DU41" s="12"/>
      <c r="DV41" s="12"/>
    </row>
    <row r="42" spans="1:126" x14ac:dyDescent="0.15">
      <c r="A42" s="2" t="s">
        <v>274</v>
      </c>
      <c r="B42" s="7" t="s">
        <v>694</v>
      </c>
      <c r="C42" s="2" t="s">
        <v>695</v>
      </c>
      <c r="D42" s="41">
        <v>33.251064</v>
      </c>
      <c r="E42" s="2">
        <v>43.577665000000003</v>
      </c>
      <c r="F42" s="8" t="s">
        <v>193</v>
      </c>
      <c r="G42" s="9" t="s">
        <v>194</v>
      </c>
      <c r="H42" s="9" t="s">
        <v>275</v>
      </c>
      <c r="I42" s="9" t="s">
        <v>276</v>
      </c>
      <c r="J42" s="10"/>
      <c r="K42" s="8"/>
      <c r="L42" s="11" t="s">
        <v>390</v>
      </c>
      <c r="M42" s="9" t="s">
        <v>686</v>
      </c>
      <c r="N42" s="23" t="s">
        <v>696</v>
      </c>
      <c r="O42" s="23" t="s">
        <v>697</v>
      </c>
      <c r="P42" s="23" t="s">
        <v>394</v>
      </c>
      <c r="Q42" s="2" t="s">
        <v>394</v>
      </c>
      <c r="R42" s="2">
        <v>2</v>
      </c>
      <c r="S42" s="2">
        <v>0</v>
      </c>
      <c r="T42" s="10" t="s">
        <v>502</v>
      </c>
      <c r="U42" s="9" t="s">
        <v>198</v>
      </c>
      <c r="V42" s="2">
        <v>30</v>
      </c>
      <c r="W42" s="2">
        <v>20</v>
      </c>
      <c r="X42" s="2">
        <v>50</v>
      </c>
      <c r="Y42" s="2" t="s">
        <v>394</v>
      </c>
      <c r="Z42" s="2" t="s">
        <v>396</v>
      </c>
      <c r="AA42" s="2">
        <v>0</v>
      </c>
      <c r="AB42" s="2">
        <v>50</v>
      </c>
      <c r="AC42" s="31">
        <v>0</v>
      </c>
      <c r="AD42" s="31">
        <v>0</v>
      </c>
      <c r="AE42" s="31">
        <v>0</v>
      </c>
      <c r="AF42" s="31">
        <v>0</v>
      </c>
      <c r="AG42" s="31">
        <v>0</v>
      </c>
      <c r="AH42" s="31">
        <v>0</v>
      </c>
      <c r="AI42" s="31" t="s">
        <v>46</v>
      </c>
      <c r="AJ42" s="31">
        <v>29</v>
      </c>
      <c r="AK42" s="31">
        <v>13</v>
      </c>
      <c r="AL42" s="31">
        <v>14</v>
      </c>
      <c r="AM42" s="31">
        <v>21</v>
      </c>
      <c r="AN42" s="31">
        <v>22</v>
      </c>
      <c r="AO42" s="31">
        <v>29</v>
      </c>
      <c r="AP42" s="36">
        <v>31</v>
      </c>
      <c r="AQ42" s="31">
        <v>1</v>
      </c>
      <c r="AR42" s="31">
        <v>0</v>
      </c>
      <c r="AS42" s="31">
        <v>131</v>
      </c>
      <c r="AT42" s="23" t="s">
        <v>394</v>
      </c>
      <c r="AU42" s="31">
        <v>30</v>
      </c>
      <c r="AV42" s="31">
        <v>0</v>
      </c>
      <c r="AW42" s="36">
        <v>12</v>
      </c>
      <c r="AX42" s="36">
        <v>2</v>
      </c>
      <c r="AY42" s="36">
        <v>2</v>
      </c>
      <c r="AZ42" s="36">
        <v>6</v>
      </c>
      <c r="BA42" s="36">
        <v>0</v>
      </c>
      <c r="BB42" s="36">
        <v>1</v>
      </c>
      <c r="BC42" s="36">
        <v>6</v>
      </c>
      <c r="BD42" s="37" t="s">
        <v>689</v>
      </c>
      <c r="BE42" s="37" t="s">
        <v>411</v>
      </c>
      <c r="BF42" s="37" t="s">
        <v>93</v>
      </c>
      <c r="BG42" s="37" t="s">
        <v>93</v>
      </c>
      <c r="BH42" s="31" t="s">
        <v>93</v>
      </c>
      <c r="BI42" s="31" t="s">
        <v>93</v>
      </c>
      <c r="BJ42" s="31" t="s">
        <v>411</v>
      </c>
      <c r="BK42" s="31" t="s">
        <v>411</v>
      </c>
      <c r="BL42" s="31" t="s">
        <v>411</v>
      </c>
      <c r="BM42" s="31" t="s">
        <v>405</v>
      </c>
      <c r="BN42" s="31" t="s">
        <v>690</v>
      </c>
      <c r="BO42" s="31">
        <v>50</v>
      </c>
      <c r="BP42" s="31" t="s">
        <v>230</v>
      </c>
      <c r="BQ42" s="31">
        <v>14</v>
      </c>
      <c r="BR42" s="31">
        <v>21</v>
      </c>
      <c r="BS42" s="31">
        <v>10</v>
      </c>
      <c r="BT42" s="31">
        <v>10</v>
      </c>
      <c r="BU42" s="31">
        <v>0</v>
      </c>
      <c r="BV42" s="31">
        <v>8</v>
      </c>
      <c r="BW42" s="31">
        <v>8</v>
      </c>
      <c r="BX42" s="31">
        <v>1</v>
      </c>
      <c r="BY42" s="37" t="s">
        <v>394</v>
      </c>
      <c r="BZ42" s="31" t="s">
        <v>396</v>
      </c>
      <c r="CA42" s="31" t="s">
        <v>396</v>
      </c>
      <c r="CB42" s="31" t="s">
        <v>396</v>
      </c>
      <c r="CC42" s="31" t="s">
        <v>396</v>
      </c>
      <c r="CD42" s="31" t="s">
        <v>526</v>
      </c>
      <c r="CE42" s="31" t="s">
        <v>394</v>
      </c>
      <c r="CF42" s="38" t="s">
        <v>128</v>
      </c>
      <c r="CG42" s="31" t="s">
        <v>415</v>
      </c>
      <c r="CH42" s="38" t="s">
        <v>401</v>
      </c>
      <c r="CI42" s="38" t="s">
        <v>427</v>
      </c>
      <c r="CJ42" s="37" t="s">
        <v>394</v>
      </c>
      <c r="CK42" s="37" t="s">
        <v>394</v>
      </c>
      <c r="CL42" s="37" t="s">
        <v>394</v>
      </c>
      <c r="CM42" s="38" t="s">
        <v>46</v>
      </c>
      <c r="CN42" s="31" t="s">
        <v>396</v>
      </c>
      <c r="CO42" s="31" t="s">
        <v>681</v>
      </c>
      <c r="CP42" s="39" t="s">
        <v>396</v>
      </c>
      <c r="CQ42" s="31" t="s">
        <v>394</v>
      </c>
      <c r="CR42" s="31" t="s">
        <v>394</v>
      </c>
      <c r="CS42" s="31" t="s">
        <v>394</v>
      </c>
      <c r="CT42" s="31" t="s">
        <v>411</v>
      </c>
      <c r="CU42" s="38" t="s">
        <v>405</v>
      </c>
      <c r="CV42" s="50" t="s">
        <v>405</v>
      </c>
      <c r="CW42" s="50" t="s">
        <v>405</v>
      </c>
      <c r="CX42" s="37" t="s">
        <v>698</v>
      </c>
      <c r="CY42" s="38" t="s">
        <v>396</v>
      </c>
      <c r="CZ42" s="31" t="s">
        <v>46</v>
      </c>
      <c r="DA42" s="31"/>
      <c r="DB42" s="31" t="s">
        <v>396</v>
      </c>
      <c r="DC42" s="31" t="s">
        <v>396</v>
      </c>
      <c r="DD42" s="31" t="s">
        <v>396</v>
      </c>
      <c r="DE42" s="31" t="s">
        <v>394</v>
      </c>
      <c r="DF42" s="31" t="s">
        <v>396</v>
      </c>
      <c r="DG42" s="31" t="s">
        <v>394</v>
      </c>
      <c r="DH42" s="31" t="s">
        <v>396</v>
      </c>
      <c r="DI42" s="31" t="s">
        <v>396</v>
      </c>
      <c r="DJ42" s="31" t="s">
        <v>396</v>
      </c>
      <c r="DK42" s="31" t="s">
        <v>394</v>
      </c>
      <c r="DL42" s="31" t="s">
        <v>394</v>
      </c>
      <c r="DM42" s="31" t="s">
        <v>396</v>
      </c>
      <c r="DN42" s="31" t="s">
        <v>396</v>
      </c>
      <c r="DO42" s="31" t="s">
        <v>394</v>
      </c>
      <c r="DP42" s="31" t="s">
        <v>396</v>
      </c>
      <c r="DQ42" s="31" t="s">
        <v>396</v>
      </c>
      <c r="DR42" s="31" t="s">
        <v>396</v>
      </c>
      <c r="DS42" s="31"/>
      <c r="DT42" s="31"/>
      <c r="DU42" s="31"/>
      <c r="DV42" s="31"/>
    </row>
    <row r="43" spans="1:126" s="22" customFormat="1" x14ac:dyDescent="0.15">
      <c r="A43" s="12" t="s">
        <v>204</v>
      </c>
      <c r="B43" s="13" t="s">
        <v>694</v>
      </c>
      <c r="C43" s="12" t="s">
        <v>695</v>
      </c>
      <c r="D43" s="42">
        <v>33.240777999999999</v>
      </c>
      <c r="E43" s="12">
        <v>43.577463000000002</v>
      </c>
      <c r="F43" s="14" t="s">
        <v>193</v>
      </c>
      <c r="G43" s="15" t="s">
        <v>194</v>
      </c>
      <c r="H43" s="15" t="s">
        <v>195</v>
      </c>
      <c r="I43" s="15" t="s">
        <v>205</v>
      </c>
      <c r="J43" s="16"/>
      <c r="K43" s="14"/>
      <c r="L43" s="17" t="s">
        <v>390</v>
      </c>
      <c r="M43" s="15" t="s">
        <v>686</v>
      </c>
      <c r="N43" s="22" t="s">
        <v>699</v>
      </c>
      <c r="O43" s="22" t="s">
        <v>700</v>
      </c>
      <c r="P43" s="22" t="s">
        <v>394</v>
      </c>
      <c r="Q43" s="12" t="s">
        <v>396</v>
      </c>
      <c r="R43" s="12">
        <v>2</v>
      </c>
      <c r="S43" s="12">
        <v>0</v>
      </c>
      <c r="T43" s="16" t="s">
        <v>502</v>
      </c>
      <c r="U43" s="15" t="s">
        <v>198</v>
      </c>
      <c r="V43" s="12">
        <v>50</v>
      </c>
      <c r="W43" s="12">
        <v>40</v>
      </c>
      <c r="X43" s="12">
        <v>90</v>
      </c>
      <c r="Y43" s="12" t="s">
        <v>394</v>
      </c>
      <c r="Z43" s="12" t="s">
        <v>396</v>
      </c>
      <c r="AA43" s="12">
        <v>0</v>
      </c>
      <c r="AB43" s="12">
        <v>90</v>
      </c>
      <c r="AC43" s="12">
        <v>0</v>
      </c>
      <c r="AD43" s="12">
        <v>0</v>
      </c>
      <c r="AE43" s="12">
        <v>0</v>
      </c>
      <c r="AF43" s="12">
        <v>0</v>
      </c>
      <c r="AG43" s="12">
        <v>0</v>
      </c>
      <c r="AH43" s="12">
        <v>0</v>
      </c>
      <c r="AI43" s="12" t="s">
        <v>46</v>
      </c>
      <c r="AJ43" s="12">
        <v>46</v>
      </c>
      <c r="AK43" s="12">
        <v>14</v>
      </c>
      <c r="AL43" s="12">
        <v>13</v>
      </c>
      <c r="AM43" s="12">
        <v>27</v>
      </c>
      <c r="AN43" s="12">
        <v>32</v>
      </c>
      <c r="AO43" s="12">
        <v>33</v>
      </c>
      <c r="AP43" s="18">
        <v>60</v>
      </c>
      <c r="AQ43" s="12">
        <v>0</v>
      </c>
      <c r="AR43" s="12">
        <v>0</v>
      </c>
      <c r="AS43" s="12">
        <v>179</v>
      </c>
      <c r="AT43" s="22" t="s">
        <v>394</v>
      </c>
      <c r="AU43" s="12">
        <v>50</v>
      </c>
      <c r="AV43" s="12">
        <v>0</v>
      </c>
      <c r="AW43" s="18">
        <v>10</v>
      </c>
      <c r="AX43" s="18">
        <v>1</v>
      </c>
      <c r="AY43" s="18">
        <v>1</v>
      </c>
      <c r="AZ43" s="18">
        <v>6</v>
      </c>
      <c r="BA43" s="18">
        <v>7</v>
      </c>
      <c r="BB43" s="18">
        <v>0</v>
      </c>
      <c r="BC43" s="18">
        <v>9</v>
      </c>
      <c r="BD43" s="19" t="s">
        <v>277</v>
      </c>
      <c r="BE43" s="19" t="s">
        <v>411</v>
      </c>
      <c r="BF43" s="19" t="s">
        <v>411</v>
      </c>
      <c r="BG43" s="19" t="s">
        <v>411</v>
      </c>
      <c r="BH43" s="12" t="s">
        <v>93</v>
      </c>
      <c r="BI43" s="12" t="s">
        <v>93</v>
      </c>
      <c r="BJ43" s="12" t="s">
        <v>411</v>
      </c>
      <c r="BK43" s="12" t="s">
        <v>405</v>
      </c>
      <c r="BL43" s="12" t="s">
        <v>411</v>
      </c>
      <c r="BM43" s="12" t="s">
        <v>411</v>
      </c>
      <c r="BN43" s="12" t="s">
        <v>701</v>
      </c>
      <c r="BO43" s="12">
        <v>30</v>
      </c>
      <c r="BP43" s="12" t="s">
        <v>51</v>
      </c>
      <c r="BQ43" s="12">
        <v>5</v>
      </c>
      <c r="BR43" s="12">
        <v>0</v>
      </c>
      <c r="BS43" s="12">
        <v>6</v>
      </c>
      <c r="BT43" s="12">
        <v>6</v>
      </c>
      <c r="BU43" s="12">
        <v>0</v>
      </c>
      <c r="BV43" s="12">
        <v>3</v>
      </c>
      <c r="BW43" s="12">
        <v>2</v>
      </c>
      <c r="BX43" s="12">
        <v>0</v>
      </c>
      <c r="BY43" s="19" t="s">
        <v>394</v>
      </c>
      <c r="BZ43" s="12" t="s">
        <v>396</v>
      </c>
      <c r="CA43" s="12" t="s">
        <v>394</v>
      </c>
      <c r="CB43" s="12" t="s">
        <v>396</v>
      </c>
      <c r="CC43" s="12" t="s">
        <v>396</v>
      </c>
      <c r="CD43" s="12" t="s">
        <v>702</v>
      </c>
      <c r="CE43" s="12" t="s">
        <v>394</v>
      </c>
      <c r="CF43" s="20" t="s">
        <v>128</v>
      </c>
      <c r="CG43" s="12" t="s">
        <v>415</v>
      </c>
      <c r="CH43" s="20" t="s">
        <v>692</v>
      </c>
      <c r="CI43" s="20" t="s">
        <v>427</v>
      </c>
      <c r="CJ43" s="19" t="s">
        <v>394</v>
      </c>
      <c r="CK43" s="19" t="s">
        <v>394</v>
      </c>
      <c r="CL43" s="19" t="s">
        <v>394</v>
      </c>
      <c r="CM43" s="20" t="s">
        <v>46</v>
      </c>
      <c r="CN43" s="12" t="s">
        <v>394</v>
      </c>
      <c r="CO43" s="12" t="s">
        <v>444</v>
      </c>
      <c r="CP43" s="21" t="s">
        <v>396</v>
      </c>
      <c r="CQ43" s="12" t="s">
        <v>394</v>
      </c>
      <c r="CR43" s="12" t="s">
        <v>396</v>
      </c>
      <c r="CS43" s="12" t="s">
        <v>396</v>
      </c>
      <c r="CT43" s="12" t="s">
        <v>46</v>
      </c>
      <c r="CU43" s="20" t="s">
        <v>46</v>
      </c>
      <c r="CV43" s="51" t="s">
        <v>46</v>
      </c>
      <c r="CW43" s="51" t="s">
        <v>46</v>
      </c>
      <c r="CX43" s="19" t="s">
        <v>703</v>
      </c>
      <c r="CY43" s="20" t="s">
        <v>396</v>
      </c>
      <c r="CZ43" s="12" t="s">
        <v>46</v>
      </c>
      <c r="DA43" s="12"/>
      <c r="DB43" s="12" t="s">
        <v>396</v>
      </c>
      <c r="DC43" s="12" t="s">
        <v>396</v>
      </c>
      <c r="DD43" s="12" t="s">
        <v>396</v>
      </c>
      <c r="DE43" s="12" t="s">
        <v>394</v>
      </c>
      <c r="DF43" s="12" t="s">
        <v>396</v>
      </c>
      <c r="DG43" s="12" t="s">
        <v>394</v>
      </c>
      <c r="DH43" s="12" t="s">
        <v>396</v>
      </c>
      <c r="DI43" s="12" t="s">
        <v>394</v>
      </c>
      <c r="DJ43" s="12" t="s">
        <v>396</v>
      </c>
      <c r="DK43" s="12" t="s">
        <v>394</v>
      </c>
      <c r="DL43" s="12" t="s">
        <v>394</v>
      </c>
      <c r="DM43" s="12" t="s">
        <v>396</v>
      </c>
      <c r="DN43" s="12" t="s">
        <v>396</v>
      </c>
      <c r="DO43" s="12" t="s">
        <v>394</v>
      </c>
      <c r="DP43" s="12" t="s">
        <v>396</v>
      </c>
      <c r="DQ43" s="12" t="s">
        <v>396</v>
      </c>
      <c r="DR43" s="12" t="s">
        <v>396</v>
      </c>
      <c r="DS43" s="12"/>
      <c r="DT43" s="12"/>
      <c r="DU43" s="12"/>
      <c r="DV43" s="12"/>
    </row>
    <row r="44" spans="1:126" x14ac:dyDescent="0.15">
      <c r="A44" s="2" t="s">
        <v>288</v>
      </c>
      <c r="B44" s="7" t="s">
        <v>704</v>
      </c>
      <c r="C44" s="2" t="s">
        <v>705</v>
      </c>
      <c r="D44" s="41">
        <v>33.251818999999998</v>
      </c>
      <c r="E44" s="2">
        <v>43.581758000000001</v>
      </c>
      <c r="F44" s="8" t="s">
        <v>193</v>
      </c>
      <c r="G44" s="9" t="s">
        <v>194</v>
      </c>
      <c r="H44" s="9" t="s">
        <v>275</v>
      </c>
      <c r="I44" s="9" t="s">
        <v>289</v>
      </c>
      <c r="J44" s="10"/>
      <c r="K44" s="8"/>
      <c r="L44" s="11" t="s">
        <v>390</v>
      </c>
      <c r="M44" s="9" t="s">
        <v>401</v>
      </c>
      <c r="N44" s="23" t="s">
        <v>706</v>
      </c>
      <c r="O44" s="23" t="s">
        <v>707</v>
      </c>
      <c r="P44" s="23" t="s">
        <v>394</v>
      </c>
      <c r="Q44" s="2" t="s">
        <v>394</v>
      </c>
      <c r="R44" s="2">
        <v>2</v>
      </c>
      <c r="S44" s="2">
        <v>0</v>
      </c>
      <c r="T44" s="10" t="s">
        <v>502</v>
      </c>
      <c r="U44" s="9" t="s">
        <v>198</v>
      </c>
      <c r="V44" s="2">
        <v>200</v>
      </c>
      <c r="W44" s="2">
        <v>0</v>
      </c>
      <c r="X44" s="2">
        <v>200</v>
      </c>
      <c r="Y44" s="2" t="s">
        <v>394</v>
      </c>
      <c r="Z44" s="2" t="s">
        <v>396</v>
      </c>
      <c r="AA44" s="2">
        <v>0</v>
      </c>
      <c r="AB44" s="2">
        <v>8</v>
      </c>
      <c r="AC44" s="31">
        <v>192</v>
      </c>
      <c r="AD44" s="31">
        <v>0</v>
      </c>
      <c r="AE44" s="31">
        <v>0</v>
      </c>
      <c r="AF44" s="31">
        <v>0</v>
      </c>
      <c r="AG44" s="31">
        <v>0</v>
      </c>
      <c r="AH44" s="31">
        <v>0</v>
      </c>
      <c r="AI44" s="31" t="s">
        <v>46</v>
      </c>
      <c r="AJ44" s="31">
        <v>201</v>
      </c>
      <c r="AK44" s="31">
        <v>70</v>
      </c>
      <c r="AL44" s="31">
        <v>75</v>
      </c>
      <c r="AM44" s="31">
        <v>155</v>
      </c>
      <c r="AN44" s="31">
        <v>195</v>
      </c>
      <c r="AO44" s="31">
        <v>265</v>
      </c>
      <c r="AP44" s="36">
        <v>250</v>
      </c>
      <c r="AQ44" s="31">
        <v>5</v>
      </c>
      <c r="AR44" s="31">
        <v>10</v>
      </c>
      <c r="AS44" s="31">
        <v>1025</v>
      </c>
      <c r="AT44" s="23" t="s">
        <v>394</v>
      </c>
      <c r="AU44" s="31">
        <v>210</v>
      </c>
      <c r="AV44" s="31">
        <v>0</v>
      </c>
      <c r="AW44" s="36">
        <v>45</v>
      </c>
      <c r="AX44" s="36">
        <v>7</v>
      </c>
      <c r="AY44" s="36">
        <v>1</v>
      </c>
      <c r="AZ44" s="36">
        <v>15</v>
      </c>
      <c r="BA44" s="36">
        <v>10</v>
      </c>
      <c r="BB44" s="36">
        <v>0</v>
      </c>
      <c r="BC44" s="36">
        <v>44</v>
      </c>
      <c r="BD44" s="37" t="s">
        <v>203</v>
      </c>
      <c r="BE44" s="37" t="s">
        <v>411</v>
      </c>
      <c r="BF44" s="37" t="s">
        <v>411</v>
      </c>
      <c r="BG44" s="37" t="s">
        <v>93</v>
      </c>
      <c r="BH44" s="31" t="s">
        <v>93</v>
      </c>
      <c r="BI44" s="31" t="s">
        <v>93</v>
      </c>
      <c r="BJ44" s="31" t="s">
        <v>411</v>
      </c>
      <c r="BK44" s="31" t="s">
        <v>405</v>
      </c>
      <c r="BL44" s="31" t="s">
        <v>405</v>
      </c>
      <c r="BM44" s="31" t="s">
        <v>411</v>
      </c>
      <c r="BN44" s="31" t="s">
        <v>690</v>
      </c>
      <c r="BO44" s="31">
        <v>50</v>
      </c>
      <c r="BP44" s="31" t="s">
        <v>230</v>
      </c>
      <c r="BQ44" s="31">
        <v>24</v>
      </c>
      <c r="BR44" s="31">
        <v>0</v>
      </c>
      <c r="BS44" s="31">
        <v>36</v>
      </c>
      <c r="BT44" s="31">
        <v>36</v>
      </c>
      <c r="BU44" s="31">
        <v>0</v>
      </c>
      <c r="BV44" s="31">
        <v>36</v>
      </c>
      <c r="BW44" s="31">
        <v>36</v>
      </c>
      <c r="BX44" s="31">
        <v>27</v>
      </c>
      <c r="BY44" s="37" t="s">
        <v>394</v>
      </c>
      <c r="BZ44" s="31" t="s">
        <v>396</v>
      </c>
      <c r="CA44" s="31" t="s">
        <v>394</v>
      </c>
      <c r="CB44" s="31" t="s">
        <v>396</v>
      </c>
      <c r="CC44" s="31" t="s">
        <v>394</v>
      </c>
      <c r="CD44" s="31" t="s">
        <v>708</v>
      </c>
      <c r="CE44" s="31" t="s">
        <v>394</v>
      </c>
      <c r="CF44" s="38" t="s">
        <v>128</v>
      </c>
      <c r="CG44" s="31" t="s">
        <v>415</v>
      </c>
      <c r="CH44" s="38" t="s">
        <v>401</v>
      </c>
      <c r="CI44" s="38" t="s">
        <v>427</v>
      </c>
      <c r="CJ44" s="37" t="s">
        <v>394</v>
      </c>
      <c r="CK44" s="37" t="s">
        <v>394</v>
      </c>
      <c r="CL44" s="37" t="s">
        <v>394</v>
      </c>
      <c r="CM44" s="38" t="s">
        <v>46</v>
      </c>
      <c r="CN44" s="31" t="s">
        <v>396</v>
      </c>
      <c r="CO44" s="31" t="s">
        <v>709</v>
      </c>
      <c r="CP44" s="39" t="s">
        <v>396</v>
      </c>
      <c r="CQ44" s="31" t="s">
        <v>394</v>
      </c>
      <c r="CR44" s="31" t="s">
        <v>394</v>
      </c>
      <c r="CS44" s="31" t="s">
        <v>394</v>
      </c>
      <c r="CT44" s="31" t="s">
        <v>411</v>
      </c>
      <c r="CU44" s="38" t="s">
        <v>411</v>
      </c>
      <c r="CV44" s="50" t="s">
        <v>411</v>
      </c>
      <c r="CW44" s="50" t="s">
        <v>411</v>
      </c>
      <c r="CX44" s="37" t="s">
        <v>710</v>
      </c>
      <c r="CY44" s="38" t="s">
        <v>396</v>
      </c>
      <c r="CZ44" s="31" t="s">
        <v>46</v>
      </c>
      <c r="DA44" s="31" t="s">
        <v>411</v>
      </c>
      <c r="DB44" s="31" t="s">
        <v>394</v>
      </c>
      <c r="DC44" s="31" t="s">
        <v>396</v>
      </c>
      <c r="DD44" s="31" t="s">
        <v>396</v>
      </c>
      <c r="DE44" s="31" t="s">
        <v>394</v>
      </c>
      <c r="DF44" s="31" t="s">
        <v>394</v>
      </c>
      <c r="DG44" s="31" t="s">
        <v>394</v>
      </c>
      <c r="DH44" s="31" t="s">
        <v>396</v>
      </c>
      <c r="DI44" s="31" t="s">
        <v>394</v>
      </c>
      <c r="DJ44" s="31" t="s">
        <v>394</v>
      </c>
      <c r="DK44" s="31" t="s">
        <v>394</v>
      </c>
      <c r="DL44" s="31" t="s">
        <v>394</v>
      </c>
      <c r="DM44" s="31" t="s">
        <v>396</v>
      </c>
      <c r="DN44" s="31" t="s">
        <v>396</v>
      </c>
      <c r="DO44" s="31" t="s">
        <v>394</v>
      </c>
      <c r="DP44" s="31" t="s">
        <v>396</v>
      </c>
      <c r="DQ44" s="31" t="s">
        <v>396</v>
      </c>
      <c r="DR44" s="31" t="s">
        <v>396</v>
      </c>
      <c r="DS44" s="31"/>
      <c r="DT44" s="31"/>
      <c r="DU44" s="31"/>
      <c r="DV44" s="31"/>
    </row>
    <row r="45" spans="1:126" s="22" customFormat="1" x14ac:dyDescent="0.15">
      <c r="A45" s="12" t="s">
        <v>210</v>
      </c>
      <c r="B45" s="13" t="s">
        <v>674</v>
      </c>
      <c r="C45" s="12" t="s">
        <v>675</v>
      </c>
      <c r="D45" s="42">
        <v>33.24075582751</v>
      </c>
      <c r="E45" s="12">
        <v>43.575540277462501</v>
      </c>
      <c r="F45" s="14" t="s">
        <v>193</v>
      </c>
      <c r="G45" s="15" t="s">
        <v>194</v>
      </c>
      <c r="H45" s="15" t="s">
        <v>195</v>
      </c>
      <c r="I45" s="15" t="s">
        <v>212</v>
      </c>
      <c r="J45" s="16"/>
      <c r="K45" s="14"/>
      <c r="L45" s="17" t="s">
        <v>390</v>
      </c>
      <c r="M45" s="15" t="s">
        <v>401</v>
      </c>
      <c r="N45" s="22" t="s">
        <v>711</v>
      </c>
      <c r="O45" s="22" t="s">
        <v>712</v>
      </c>
      <c r="P45" s="22" t="s">
        <v>394</v>
      </c>
      <c r="Q45" s="12" t="s">
        <v>394</v>
      </c>
      <c r="R45" s="12">
        <v>2</v>
      </c>
      <c r="S45" s="12">
        <v>0</v>
      </c>
      <c r="T45" s="16" t="s">
        <v>502</v>
      </c>
      <c r="U45" s="15" t="s">
        <v>198</v>
      </c>
      <c r="V45" s="12">
        <v>35</v>
      </c>
      <c r="W45" s="12">
        <v>0</v>
      </c>
      <c r="X45" s="12">
        <v>35</v>
      </c>
      <c r="Y45" s="12" t="s">
        <v>394</v>
      </c>
      <c r="Z45" s="12" t="s">
        <v>396</v>
      </c>
      <c r="AA45" s="12">
        <v>0</v>
      </c>
      <c r="AB45" s="12">
        <v>35</v>
      </c>
      <c r="AC45" s="12">
        <v>0</v>
      </c>
      <c r="AD45" s="12">
        <v>0</v>
      </c>
      <c r="AE45" s="12">
        <v>0</v>
      </c>
      <c r="AF45" s="12">
        <v>0</v>
      </c>
      <c r="AG45" s="12">
        <v>0</v>
      </c>
      <c r="AH45" s="12">
        <v>0</v>
      </c>
      <c r="AI45" s="12" t="s">
        <v>46</v>
      </c>
      <c r="AJ45" s="12">
        <v>36</v>
      </c>
      <c r="AK45" s="12">
        <v>14</v>
      </c>
      <c r="AL45" s="12">
        <v>27</v>
      </c>
      <c r="AM45" s="12">
        <v>39</v>
      </c>
      <c r="AN45" s="12">
        <v>32</v>
      </c>
      <c r="AO45" s="12">
        <v>37</v>
      </c>
      <c r="AP45" s="18">
        <v>52</v>
      </c>
      <c r="AQ45" s="12">
        <v>5</v>
      </c>
      <c r="AR45" s="12">
        <v>7</v>
      </c>
      <c r="AS45" s="12">
        <v>213</v>
      </c>
      <c r="AT45" s="22" t="s">
        <v>394</v>
      </c>
      <c r="AU45" s="12">
        <v>35</v>
      </c>
      <c r="AV45" s="12">
        <v>0</v>
      </c>
      <c r="AW45" s="18">
        <v>0</v>
      </c>
      <c r="AX45" s="18">
        <v>4</v>
      </c>
      <c r="AY45" s="18">
        <v>2</v>
      </c>
      <c r="AZ45" s="18">
        <v>3</v>
      </c>
      <c r="BA45" s="18">
        <v>0</v>
      </c>
      <c r="BB45" s="18">
        <v>2</v>
      </c>
      <c r="BC45" s="18">
        <v>7</v>
      </c>
      <c r="BD45" s="19" t="s">
        <v>277</v>
      </c>
      <c r="BE45" s="19" t="s">
        <v>411</v>
      </c>
      <c r="BF45" s="19" t="s">
        <v>411</v>
      </c>
      <c r="BG45" s="19" t="s">
        <v>93</v>
      </c>
      <c r="BH45" s="12" t="s">
        <v>93</v>
      </c>
      <c r="BI45" s="12" t="s">
        <v>411</v>
      </c>
      <c r="BJ45" s="12" t="s">
        <v>411</v>
      </c>
      <c r="BK45" s="12" t="s">
        <v>411</v>
      </c>
      <c r="BL45" s="12" t="s">
        <v>411</v>
      </c>
      <c r="BM45" s="12" t="s">
        <v>411</v>
      </c>
      <c r="BN45" s="12" t="s">
        <v>690</v>
      </c>
      <c r="BO45" s="12">
        <v>40</v>
      </c>
      <c r="BP45" s="12" t="s">
        <v>51</v>
      </c>
      <c r="BQ45" s="12">
        <v>13</v>
      </c>
      <c r="BR45" s="12">
        <v>0</v>
      </c>
      <c r="BS45" s="12">
        <v>5</v>
      </c>
      <c r="BT45" s="12">
        <v>5</v>
      </c>
      <c r="BU45" s="12">
        <v>10</v>
      </c>
      <c r="BV45" s="12">
        <v>3</v>
      </c>
      <c r="BW45" s="12">
        <v>3</v>
      </c>
      <c r="BX45" s="12">
        <v>4</v>
      </c>
      <c r="BY45" s="19" t="s">
        <v>394</v>
      </c>
      <c r="BZ45" s="12" t="s">
        <v>396</v>
      </c>
      <c r="CA45" s="12" t="s">
        <v>394</v>
      </c>
      <c r="CB45" s="12" t="s">
        <v>394</v>
      </c>
      <c r="CC45" s="12" t="s">
        <v>394</v>
      </c>
      <c r="CD45" s="12" t="s">
        <v>713</v>
      </c>
      <c r="CE45" s="12" t="s">
        <v>394</v>
      </c>
      <c r="CF45" s="20" t="s">
        <v>128</v>
      </c>
      <c r="CG45" s="12" t="s">
        <v>415</v>
      </c>
      <c r="CH45" s="20" t="s">
        <v>401</v>
      </c>
      <c r="CI45" s="20" t="s">
        <v>427</v>
      </c>
      <c r="CJ45" s="19" t="s">
        <v>394</v>
      </c>
      <c r="CK45" s="19" t="s">
        <v>394</v>
      </c>
      <c r="CL45" s="19" t="s">
        <v>394</v>
      </c>
      <c r="CM45" s="20" t="s">
        <v>46</v>
      </c>
      <c r="CN45" s="12" t="s">
        <v>396</v>
      </c>
      <c r="CO45" s="12" t="s">
        <v>444</v>
      </c>
      <c r="CP45" s="21" t="s">
        <v>394</v>
      </c>
      <c r="CQ45" s="12" t="s">
        <v>394</v>
      </c>
      <c r="CR45" s="12" t="s">
        <v>394</v>
      </c>
      <c r="CS45" s="12" t="s">
        <v>394</v>
      </c>
      <c r="CT45" s="12" t="s">
        <v>411</v>
      </c>
      <c r="CU45" s="20" t="s">
        <v>411</v>
      </c>
      <c r="CV45" s="51" t="s">
        <v>411</v>
      </c>
      <c r="CW45" s="51" t="s">
        <v>405</v>
      </c>
      <c r="CX45" s="19" t="s">
        <v>714</v>
      </c>
      <c r="CY45" s="20" t="s">
        <v>396</v>
      </c>
      <c r="CZ45" s="12" t="s">
        <v>46</v>
      </c>
      <c r="DA45" s="12"/>
      <c r="DB45" s="12" t="s">
        <v>396</v>
      </c>
      <c r="DC45" s="12" t="s">
        <v>394</v>
      </c>
      <c r="DD45" s="12" t="s">
        <v>396</v>
      </c>
      <c r="DE45" s="12" t="s">
        <v>394</v>
      </c>
      <c r="DF45" s="12" t="s">
        <v>396</v>
      </c>
      <c r="DG45" s="12" t="s">
        <v>394</v>
      </c>
      <c r="DH45" s="12" t="s">
        <v>396</v>
      </c>
      <c r="DI45" s="12" t="s">
        <v>394</v>
      </c>
      <c r="DJ45" s="12" t="s">
        <v>396</v>
      </c>
      <c r="DK45" s="12" t="s">
        <v>394</v>
      </c>
      <c r="DL45" s="12" t="s">
        <v>394</v>
      </c>
      <c r="DM45" s="12" t="s">
        <v>396</v>
      </c>
      <c r="DN45" s="12" t="s">
        <v>396</v>
      </c>
      <c r="DO45" s="12" t="s">
        <v>394</v>
      </c>
      <c r="DP45" s="12" t="s">
        <v>396</v>
      </c>
      <c r="DQ45" s="12" t="s">
        <v>396</v>
      </c>
      <c r="DR45" s="12" t="s">
        <v>396</v>
      </c>
      <c r="DS45" s="12"/>
      <c r="DT45" s="12"/>
      <c r="DU45" s="12"/>
      <c r="DV45" s="12"/>
    </row>
    <row r="46" spans="1:126" ht="36" customHeight="1" x14ac:dyDescent="0.15">
      <c r="A46" s="2" t="s">
        <v>286</v>
      </c>
      <c r="B46" s="2" t="s">
        <v>694</v>
      </c>
      <c r="C46" s="2" t="s">
        <v>695</v>
      </c>
      <c r="D46" s="2">
        <v>33.250864</v>
      </c>
      <c r="E46" s="2">
        <v>43.579861000000001</v>
      </c>
      <c r="F46" s="2" t="s">
        <v>193</v>
      </c>
      <c r="G46" s="2" t="s">
        <v>194</v>
      </c>
      <c r="H46" s="2" t="s">
        <v>275</v>
      </c>
      <c r="I46" s="2" t="s">
        <v>287</v>
      </c>
      <c r="J46" s="2"/>
      <c r="K46" s="2"/>
      <c r="L46" s="2" t="s">
        <v>390</v>
      </c>
      <c r="M46" s="2" t="s">
        <v>686</v>
      </c>
      <c r="N46" s="23" t="s">
        <v>715</v>
      </c>
      <c r="O46" s="23" t="s">
        <v>716</v>
      </c>
      <c r="P46" s="23" t="s">
        <v>394</v>
      </c>
      <c r="Q46" s="2" t="s">
        <v>394</v>
      </c>
      <c r="R46" s="2">
        <v>2</v>
      </c>
      <c r="S46" s="2">
        <v>0</v>
      </c>
      <c r="T46" s="2" t="s">
        <v>717</v>
      </c>
      <c r="U46" s="2" t="s">
        <v>198</v>
      </c>
      <c r="V46" s="2">
        <v>240</v>
      </c>
      <c r="W46" s="2">
        <v>0</v>
      </c>
      <c r="X46" s="2">
        <v>240</v>
      </c>
      <c r="Y46" s="2" t="s">
        <v>394</v>
      </c>
      <c r="Z46" s="2" t="s">
        <v>396</v>
      </c>
      <c r="AA46" s="2">
        <v>0</v>
      </c>
      <c r="AB46" s="2">
        <v>32</v>
      </c>
      <c r="AC46" s="31">
        <v>208</v>
      </c>
      <c r="AD46" s="31">
        <v>0</v>
      </c>
      <c r="AE46" s="31">
        <v>0</v>
      </c>
      <c r="AF46" s="31">
        <v>0</v>
      </c>
      <c r="AG46" s="31">
        <v>0</v>
      </c>
      <c r="AH46" s="31">
        <v>0</v>
      </c>
      <c r="AI46" s="31" t="s">
        <v>46</v>
      </c>
      <c r="AJ46" s="31">
        <v>245</v>
      </c>
      <c r="AK46" s="31">
        <v>36</v>
      </c>
      <c r="AL46" s="31">
        <v>45</v>
      </c>
      <c r="AM46" s="31">
        <v>164</v>
      </c>
      <c r="AN46" s="31">
        <v>172</v>
      </c>
      <c r="AO46" s="31">
        <v>220</v>
      </c>
      <c r="AP46" s="31">
        <v>205</v>
      </c>
      <c r="AQ46" s="31">
        <v>19</v>
      </c>
      <c r="AR46" s="31">
        <v>17</v>
      </c>
      <c r="AS46" s="31">
        <v>878</v>
      </c>
      <c r="AT46" s="23" t="s">
        <v>394</v>
      </c>
      <c r="AU46" s="31">
        <v>150</v>
      </c>
      <c r="AV46" s="31">
        <v>0</v>
      </c>
      <c r="AW46" s="36">
        <v>0</v>
      </c>
      <c r="AX46" s="36">
        <v>0</v>
      </c>
      <c r="AY46" s="36">
        <v>0</v>
      </c>
      <c r="AZ46" s="36">
        <v>35</v>
      </c>
      <c r="BA46" s="36">
        <v>1</v>
      </c>
      <c r="BB46" s="36">
        <v>4</v>
      </c>
      <c r="BC46" s="36">
        <v>14</v>
      </c>
      <c r="BD46" s="31" t="s">
        <v>277</v>
      </c>
      <c r="BE46" s="31" t="s">
        <v>411</v>
      </c>
      <c r="BF46" s="31" t="s">
        <v>411</v>
      </c>
      <c r="BG46" s="31" t="s">
        <v>93</v>
      </c>
      <c r="BH46" s="31" t="s">
        <v>93</v>
      </c>
      <c r="BI46" s="31" t="s">
        <v>93</v>
      </c>
      <c r="BJ46" s="31" t="s">
        <v>93</v>
      </c>
      <c r="BK46" s="31" t="s">
        <v>405</v>
      </c>
      <c r="BL46" s="31" t="s">
        <v>405</v>
      </c>
      <c r="BM46" s="31" t="s">
        <v>405</v>
      </c>
      <c r="BN46" s="31" t="s">
        <v>690</v>
      </c>
      <c r="BO46" s="31">
        <v>60</v>
      </c>
      <c r="BP46" s="31" t="s">
        <v>230</v>
      </c>
      <c r="BQ46" s="31">
        <v>26</v>
      </c>
      <c r="BR46" s="31">
        <v>0</v>
      </c>
      <c r="BS46" s="31">
        <v>39</v>
      </c>
      <c r="BT46" s="31">
        <v>39</v>
      </c>
      <c r="BU46" s="31">
        <v>0</v>
      </c>
      <c r="BV46" s="31">
        <v>39</v>
      </c>
      <c r="BW46" s="31">
        <v>39</v>
      </c>
      <c r="BX46" s="31">
        <v>52</v>
      </c>
      <c r="BY46" s="31" t="s">
        <v>394</v>
      </c>
      <c r="BZ46" s="31" t="s">
        <v>396</v>
      </c>
      <c r="CA46" s="31" t="s">
        <v>394</v>
      </c>
      <c r="CB46" s="31" t="s">
        <v>396</v>
      </c>
      <c r="CC46" s="31" t="s">
        <v>396</v>
      </c>
      <c r="CD46" s="31" t="s">
        <v>526</v>
      </c>
      <c r="CE46" s="31" t="s">
        <v>394</v>
      </c>
      <c r="CF46" s="31" t="s">
        <v>128</v>
      </c>
      <c r="CG46" s="31" t="s">
        <v>415</v>
      </c>
      <c r="CH46" s="31" t="s">
        <v>401</v>
      </c>
      <c r="CI46" s="31" t="s">
        <v>427</v>
      </c>
      <c r="CJ46" s="31" t="s">
        <v>394</v>
      </c>
      <c r="CK46" s="36" t="s">
        <v>394</v>
      </c>
      <c r="CL46" s="31" t="s">
        <v>394</v>
      </c>
      <c r="CM46" s="31" t="s">
        <v>46</v>
      </c>
      <c r="CN46" s="31" t="s">
        <v>396</v>
      </c>
      <c r="CO46" s="31" t="s">
        <v>681</v>
      </c>
      <c r="CP46" s="31" t="s">
        <v>396</v>
      </c>
      <c r="CQ46" s="31" t="s">
        <v>394</v>
      </c>
      <c r="CR46" s="31" t="s">
        <v>394</v>
      </c>
      <c r="CS46" s="31" t="s">
        <v>394</v>
      </c>
      <c r="CT46" s="31" t="s">
        <v>411</v>
      </c>
      <c r="CU46" s="31" t="s">
        <v>411</v>
      </c>
      <c r="CV46" s="31" t="s">
        <v>411</v>
      </c>
      <c r="CW46" s="31" t="s">
        <v>405</v>
      </c>
      <c r="CX46" s="31" t="s">
        <v>718</v>
      </c>
      <c r="CY46" s="31" t="s">
        <v>394</v>
      </c>
      <c r="CZ46" s="31" t="s">
        <v>46</v>
      </c>
      <c r="DA46" s="31"/>
      <c r="DB46" s="31" t="s">
        <v>396</v>
      </c>
      <c r="DC46" s="31" t="s">
        <v>394</v>
      </c>
      <c r="DD46" s="31" t="s">
        <v>394</v>
      </c>
      <c r="DE46" s="31" t="s">
        <v>394</v>
      </c>
      <c r="DF46" s="31" t="s">
        <v>394</v>
      </c>
      <c r="DG46" s="31" t="s">
        <v>394</v>
      </c>
      <c r="DH46" s="31" t="s">
        <v>396</v>
      </c>
      <c r="DI46" s="31" t="s">
        <v>394</v>
      </c>
      <c r="DJ46" s="31" t="s">
        <v>394</v>
      </c>
      <c r="DK46" s="31" t="s">
        <v>394</v>
      </c>
      <c r="DL46" s="31" t="s">
        <v>394</v>
      </c>
      <c r="DM46" s="31" t="s">
        <v>396</v>
      </c>
      <c r="DN46" s="31" t="s">
        <v>396</v>
      </c>
      <c r="DO46" s="31" t="s">
        <v>394</v>
      </c>
      <c r="DP46" s="31" t="s">
        <v>396</v>
      </c>
      <c r="DQ46" s="31" t="s">
        <v>396</v>
      </c>
      <c r="DR46" s="31" t="s">
        <v>396</v>
      </c>
      <c r="DS46" s="31"/>
      <c r="DT46" s="31"/>
      <c r="DU46" s="31"/>
      <c r="DV46" s="31"/>
    </row>
    <row r="47" spans="1:126" s="22" customFormat="1" ht="36" customHeight="1" x14ac:dyDescent="0.15">
      <c r="A47" s="12" t="s">
        <v>719</v>
      </c>
      <c r="B47" s="12" t="s">
        <v>561</v>
      </c>
      <c r="C47" s="12" t="s">
        <v>562</v>
      </c>
      <c r="D47" s="12">
        <v>33.365248999999999</v>
      </c>
      <c r="E47" s="12">
        <v>44.434848000000002</v>
      </c>
      <c r="F47" s="12" t="s">
        <v>563</v>
      </c>
      <c r="G47" s="12" t="s">
        <v>491</v>
      </c>
      <c r="H47" s="12"/>
      <c r="I47" s="12" t="s">
        <v>720</v>
      </c>
      <c r="J47" s="12" t="s">
        <v>720</v>
      </c>
      <c r="K47" s="12" t="s">
        <v>719</v>
      </c>
      <c r="L47" s="12" t="s">
        <v>390</v>
      </c>
      <c r="M47" s="12" t="s">
        <v>444</v>
      </c>
      <c r="N47" s="22" t="s">
        <v>721</v>
      </c>
      <c r="O47" s="22" t="s">
        <v>722</v>
      </c>
      <c r="P47" s="22" t="s">
        <v>394</v>
      </c>
      <c r="Q47" s="12" t="s">
        <v>396</v>
      </c>
      <c r="R47" s="12">
        <v>1</v>
      </c>
      <c r="S47" s="12">
        <v>0</v>
      </c>
      <c r="T47" s="12" t="s">
        <v>444</v>
      </c>
      <c r="U47" s="12" t="s">
        <v>198</v>
      </c>
      <c r="V47" s="12">
        <v>18</v>
      </c>
      <c r="W47" s="12">
        <v>18</v>
      </c>
      <c r="X47" s="12">
        <v>36</v>
      </c>
      <c r="Y47" s="12" t="s">
        <v>394</v>
      </c>
      <c r="Z47" s="12" t="s">
        <v>396</v>
      </c>
      <c r="AA47" s="12">
        <v>0</v>
      </c>
      <c r="AB47" s="12">
        <v>0</v>
      </c>
      <c r="AC47" s="12">
        <v>0</v>
      </c>
      <c r="AD47" s="12">
        <v>0</v>
      </c>
      <c r="AE47" s="12">
        <v>0</v>
      </c>
      <c r="AF47" s="12">
        <v>1</v>
      </c>
      <c r="AG47" s="12">
        <v>0</v>
      </c>
      <c r="AH47" s="12">
        <v>0</v>
      </c>
      <c r="AI47" s="12" t="s">
        <v>405</v>
      </c>
      <c r="AJ47" s="12">
        <v>18</v>
      </c>
      <c r="AK47" s="12">
        <v>7</v>
      </c>
      <c r="AL47" s="12">
        <v>8</v>
      </c>
      <c r="AM47" s="12">
        <v>22</v>
      </c>
      <c r="AN47" s="12">
        <v>15</v>
      </c>
      <c r="AO47" s="12">
        <v>23</v>
      </c>
      <c r="AP47" s="12">
        <v>16</v>
      </c>
      <c r="AQ47" s="12">
        <v>2</v>
      </c>
      <c r="AR47" s="12">
        <v>2</v>
      </c>
      <c r="AS47" s="12">
        <v>95</v>
      </c>
      <c r="AT47" s="22" t="s">
        <v>394</v>
      </c>
      <c r="AU47" s="12">
        <v>2</v>
      </c>
      <c r="AV47" s="12">
        <v>0</v>
      </c>
      <c r="AW47" s="18">
        <v>4</v>
      </c>
      <c r="AX47" s="18">
        <v>0</v>
      </c>
      <c r="AY47" s="18">
        <v>0</v>
      </c>
      <c r="AZ47" s="18">
        <v>6</v>
      </c>
      <c r="BA47" s="18">
        <v>7</v>
      </c>
      <c r="BB47" s="18">
        <v>0</v>
      </c>
      <c r="BC47" s="18">
        <v>4</v>
      </c>
      <c r="BD47" s="12" t="s">
        <v>589</v>
      </c>
      <c r="BE47" s="12" t="s">
        <v>411</v>
      </c>
      <c r="BF47" s="12" t="s">
        <v>411</v>
      </c>
      <c r="BG47" s="12" t="s">
        <v>93</v>
      </c>
      <c r="BH47" s="12" t="s">
        <v>93</v>
      </c>
      <c r="BI47" s="12" t="s">
        <v>93</v>
      </c>
      <c r="BJ47" s="12" t="s">
        <v>93</v>
      </c>
      <c r="BK47" s="12" t="s">
        <v>46</v>
      </c>
      <c r="BL47" s="12" t="s">
        <v>93</v>
      </c>
      <c r="BM47" s="12" t="s">
        <v>46</v>
      </c>
      <c r="BN47" s="12"/>
      <c r="BO47" s="12">
        <v>60</v>
      </c>
      <c r="BP47" s="12" t="s">
        <v>230</v>
      </c>
      <c r="BQ47" s="12">
        <v>5</v>
      </c>
      <c r="BR47" s="12">
        <v>8</v>
      </c>
      <c r="BS47" s="12">
        <v>4</v>
      </c>
      <c r="BT47" s="12">
        <v>4</v>
      </c>
      <c r="BU47" s="12">
        <v>3</v>
      </c>
      <c r="BV47" s="12">
        <v>1</v>
      </c>
      <c r="BW47" s="12">
        <v>2</v>
      </c>
      <c r="BX47" s="12">
        <v>4</v>
      </c>
      <c r="BY47" s="12" t="s">
        <v>394</v>
      </c>
      <c r="BZ47" s="12" t="s">
        <v>394</v>
      </c>
      <c r="CA47" s="12" t="s">
        <v>394</v>
      </c>
      <c r="CB47" s="12" t="s">
        <v>394</v>
      </c>
      <c r="CC47" s="12" t="s">
        <v>396</v>
      </c>
      <c r="CD47" s="12" t="s">
        <v>468</v>
      </c>
      <c r="CE47" s="12" t="s">
        <v>396</v>
      </c>
      <c r="CF47" s="12" t="s">
        <v>129</v>
      </c>
      <c r="CG47" s="12" t="s">
        <v>415</v>
      </c>
      <c r="CH47" s="12" t="s">
        <v>401</v>
      </c>
      <c r="CI47" s="12" t="s">
        <v>427</v>
      </c>
      <c r="CJ47" s="12" t="s">
        <v>394</v>
      </c>
      <c r="CK47" s="18" t="s">
        <v>394</v>
      </c>
      <c r="CL47" s="12" t="s">
        <v>394</v>
      </c>
      <c r="CM47" s="12" t="s">
        <v>46</v>
      </c>
      <c r="CN47" s="12" t="s">
        <v>396</v>
      </c>
      <c r="CO47" s="12" t="s">
        <v>723</v>
      </c>
      <c r="CP47" s="12" t="s">
        <v>396</v>
      </c>
      <c r="CQ47" s="12" t="s">
        <v>394</v>
      </c>
      <c r="CR47" s="12" t="s">
        <v>394</v>
      </c>
      <c r="CS47" s="12" t="s">
        <v>394</v>
      </c>
      <c r="CT47" s="12" t="s">
        <v>93</v>
      </c>
      <c r="CU47" s="12" t="s">
        <v>93</v>
      </c>
      <c r="CV47" s="12" t="s">
        <v>93</v>
      </c>
      <c r="CW47" s="12" t="s">
        <v>93</v>
      </c>
      <c r="CX47" s="12" t="s">
        <v>481</v>
      </c>
      <c r="CY47" s="12" t="s">
        <v>396</v>
      </c>
      <c r="CZ47" s="12" t="s">
        <v>46</v>
      </c>
      <c r="DA47" s="12"/>
      <c r="DB47" s="12" t="s">
        <v>396</v>
      </c>
      <c r="DC47" s="12" t="s">
        <v>396</v>
      </c>
      <c r="DD47" s="12" t="s">
        <v>396</v>
      </c>
      <c r="DE47" s="12" t="s">
        <v>394</v>
      </c>
      <c r="DF47" s="12" t="s">
        <v>396</v>
      </c>
      <c r="DG47" s="12" t="s">
        <v>394</v>
      </c>
      <c r="DH47" s="12" t="s">
        <v>394</v>
      </c>
      <c r="DI47" s="12" t="s">
        <v>394</v>
      </c>
      <c r="DJ47" s="12" t="s">
        <v>396</v>
      </c>
      <c r="DK47" s="12" t="s">
        <v>394</v>
      </c>
      <c r="DL47" s="12" t="s">
        <v>394</v>
      </c>
      <c r="DM47" s="12" t="s">
        <v>396</v>
      </c>
      <c r="DN47" s="12" t="s">
        <v>396</v>
      </c>
      <c r="DO47" s="12" t="s">
        <v>396</v>
      </c>
      <c r="DP47" s="12" t="s">
        <v>396</v>
      </c>
      <c r="DQ47" s="12" t="s">
        <v>396</v>
      </c>
      <c r="DR47" s="12" t="s">
        <v>396</v>
      </c>
      <c r="DS47" s="12"/>
      <c r="DT47" s="12"/>
      <c r="DU47" s="12"/>
      <c r="DV47" s="12"/>
    </row>
    <row r="48" spans="1:126" ht="36" customHeight="1" x14ac:dyDescent="0.15">
      <c r="A48" s="2" t="s">
        <v>724</v>
      </c>
      <c r="B48" s="2" t="s">
        <v>666</v>
      </c>
      <c r="C48" s="2" t="s">
        <v>667</v>
      </c>
      <c r="D48" s="2">
        <v>33.252398999999997</v>
      </c>
      <c r="E48" s="2">
        <v>44.316870000000002</v>
      </c>
      <c r="F48" s="2" t="s">
        <v>563</v>
      </c>
      <c r="G48" s="2" t="s">
        <v>491</v>
      </c>
      <c r="H48" s="2"/>
      <c r="I48" s="2" t="s">
        <v>725</v>
      </c>
      <c r="J48" s="2" t="s">
        <v>725</v>
      </c>
      <c r="K48" s="2" t="s">
        <v>726</v>
      </c>
      <c r="L48" s="2" t="s">
        <v>390</v>
      </c>
      <c r="M48" s="2" t="s">
        <v>447</v>
      </c>
      <c r="N48" s="23" t="s">
        <v>727</v>
      </c>
      <c r="O48" s="23" t="s">
        <v>728</v>
      </c>
      <c r="P48" s="23" t="s">
        <v>394</v>
      </c>
      <c r="Q48" s="2" t="s">
        <v>394</v>
      </c>
      <c r="R48" s="2">
        <v>2</v>
      </c>
      <c r="S48" s="2">
        <v>1</v>
      </c>
      <c r="T48" s="2" t="s">
        <v>608</v>
      </c>
      <c r="U48" s="2" t="s">
        <v>198</v>
      </c>
      <c r="V48" s="2">
        <v>32</v>
      </c>
      <c r="W48" s="2">
        <v>0</v>
      </c>
      <c r="X48" s="2">
        <v>32</v>
      </c>
      <c r="Y48" s="2" t="s">
        <v>394</v>
      </c>
      <c r="Z48" s="2" t="s">
        <v>396</v>
      </c>
      <c r="AA48" s="2">
        <v>0</v>
      </c>
      <c r="AB48" s="2">
        <v>0</v>
      </c>
      <c r="AC48" s="31">
        <v>0</v>
      </c>
      <c r="AD48" s="31">
        <v>0</v>
      </c>
      <c r="AE48" s="31">
        <v>0</v>
      </c>
      <c r="AF48" s="31">
        <v>32</v>
      </c>
      <c r="AG48" s="31">
        <v>0</v>
      </c>
      <c r="AH48" s="31">
        <v>0</v>
      </c>
      <c r="AI48" s="31" t="s">
        <v>405</v>
      </c>
      <c r="AJ48" s="31">
        <v>19</v>
      </c>
      <c r="AK48" s="31">
        <v>8</v>
      </c>
      <c r="AL48" s="31">
        <v>4</v>
      </c>
      <c r="AM48" s="31">
        <v>24</v>
      </c>
      <c r="AN48" s="31">
        <v>21</v>
      </c>
      <c r="AO48" s="31">
        <v>30</v>
      </c>
      <c r="AP48" s="31">
        <v>24</v>
      </c>
      <c r="AQ48" s="31">
        <v>1</v>
      </c>
      <c r="AR48" s="31">
        <v>1</v>
      </c>
      <c r="AS48" s="31">
        <v>113</v>
      </c>
      <c r="AT48" s="23" t="s">
        <v>394</v>
      </c>
      <c r="AU48" s="31">
        <v>2</v>
      </c>
      <c r="AV48" s="31">
        <v>0</v>
      </c>
      <c r="AW48" s="36">
        <v>0</v>
      </c>
      <c r="AX48" s="36">
        <v>5</v>
      </c>
      <c r="AY48" s="36">
        <v>4</v>
      </c>
      <c r="AZ48" s="36">
        <v>3</v>
      </c>
      <c r="BA48" s="36">
        <v>4</v>
      </c>
      <c r="BB48" s="36">
        <v>0</v>
      </c>
      <c r="BC48" s="36">
        <v>2</v>
      </c>
      <c r="BD48" s="31" t="s">
        <v>729</v>
      </c>
      <c r="BE48" s="31" t="s">
        <v>46</v>
      </c>
      <c r="BF48" s="31" t="s">
        <v>46</v>
      </c>
      <c r="BG48" s="31" t="s">
        <v>46</v>
      </c>
      <c r="BH48" s="31" t="s">
        <v>46</v>
      </c>
      <c r="BI48" s="31" t="s">
        <v>46</v>
      </c>
      <c r="BJ48" s="31" t="s">
        <v>46</v>
      </c>
      <c r="BK48" s="31" t="s">
        <v>46</v>
      </c>
      <c r="BL48" s="31" t="s">
        <v>46</v>
      </c>
      <c r="BM48" s="31" t="s">
        <v>46</v>
      </c>
      <c r="BN48" s="31"/>
      <c r="BO48" s="31">
        <v>20</v>
      </c>
      <c r="BP48" s="31" t="s">
        <v>230</v>
      </c>
      <c r="BQ48" s="31">
        <v>15</v>
      </c>
      <c r="BR48" s="31">
        <v>0</v>
      </c>
      <c r="BS48" s="31">
        <v>2</v>
      </c>
      <c r="BT48" s="31">
        <v>8</v>
      </c>
      <c r="BU48" s="31">
        <v>0</v>
      </c>
      <c r="BV48" s="31">
        <v>0</v>
      </c>
      <c r="BW48" s="31">
        <v>0</v>
      </c>
      <c r="BX48" s="31">
        <v>8</v>
      </c>
      <c r="BY48" s="31" t="s">
        <v>394</v>
      </c>
      <c r="BZ48" s="31" t="s">
        <v>394</v>
      </c>
      <c r="CA48" s="31" t="s">
        <v>394</v>
      </c>
      <c r="CB48" s="31" t="s">
        <v>394</v>
      </c>
      <c r="CC48" s="31" t="s">
        <v>396</v>
      </c>
      <c r="CD48" s="31" t="s">
        <v>468</v>
      </c>
      <c r="CE48" s="31" t="s">
        <v>394</v>
      </c>
      <c r="CF48" s="31" t="s">
        <v>128</v>
      </c>
      <c r="CG48" s="31" t="s">
        <v>415</v>
      </c>
      <c r="CH48" s="31" t="s">
        <v>505</v>
      </c>
      <c r="CI48" s="31" t="s">
        <v>427</v>
      </c>
      <c r="CJ48" s="31" t="s">
        <v>394</v>
      </c>
      <c r="CK48" s="36" t="s">
        <v>394</v>
      </c>
      <c r="CL48" s="31" t="s">
        <v>394</v>
      </c>
      <c r="CM48" s="31" t="s">
        <v>46</v>
      </c>
      <c r="CN48" s="31" t="s">
        <v>396</v>
      </c>
      <c r="CO48" s="31" t="s">
        <v>730</v>
      </c>
      <c r="CP48" s="31" t="s">
        <v>396</v>
      </c>
      <c r="CQ48" s="31" t="s">
        <v>394</v>
      </c>
      <c r="CR48" s="31" t="s">
        <v>394</v>
      </c>
      <c r="CS48" s="31" t="s">
        <v>394</v>
      </c>
      <c r="CT48" s="31" t="s">
        <v>93</v>
      </c>
      <c r="CU48" s="31" t="s">
        <v>93</v>
      </c>
      <c r="CV48" s="31" t="s">
        <v>93</v>
      </c>
      <c r="CW48" s="31" t="s">
        <v>93</v>
      </c>
      <c r="CX48" s="31" t="s">
        <v>731</v>
      </c>
      <c r="CY48" s="31" t="s">
        <v>396</v>
      </c>
      <c r="CZ48" s="31" t="s">
        <v>46</v>
      </c>
      <c r="DA48" s="31"/>
      <c r="DB48" s="31" t="s">
        <v>394</v>
      </c>
      <c r="DC48" s="31" t="s">
        <v>394</v>
      </c>
      <c r="DD48" s="31" t="s">
        <v>394</v>
      </c>
      <c r="DE48" s="31" t="s">
        <v>394</v>
      </c>
      <c r="DF48" s="31" t="s">
        <v>394</v>
      </c>
      <c r="DG48" s="31" t="s">
        <v>394</v>
      </c>
      <c r="DH48" s="31" t="s">
        <v>394</v>
      </c>
      <c r="DI48" s="31" t="s">
        <v>394</v>
      </c>
      <c r="DJ48" s="31" t="s">
        <v>394</v>
      </c>
      <c r="DK48" s="31" t="s">
        <v>394</v>
      </c>
      <c r="DL48" s="31" t="s">
        <v>394</v>
      </c>
      <c r="DM48" s="31" t="s">
        <v>396</v>
      </c>
      <c r="DN48" s="31" t="s">
        <v>396</v>
      </c>
      <c r="DO48" s="31" t="s">
        <v>396</v>
      </c>
      <c r="DP48" s="31" t="s">
        <v>396</v>
      </c>
      <c r="DQ48" s="31" t="s">
        <v>396</v>
      </c>
      <c r="DR48" s="31" t="s">
        <v>396</v>
      </c>
      <c r="DS48" s="31"/>
      <c r="DT48" s="31"/>
      <c r="DU48" s="31"/>
      <c r="DV48" s="31"/>
    </row>
    <row r="49" spans="1:126" s="22" customFormat="1" ht="36" customHeight="1" x14ac:dyDescent="0.15">
      <c r="A49" s="12" t="s">
        <v>732</v>
      </c>
      <c r="B49" s="12" t="s">
        <v>666</v>
      </c>
      <c r="C49" s="12" t="s">
        <v>667</v>
      </c>
      <c r="D49" s="12">
        <v>33.256262999999997</v>
      </c>
      <c r="E49" s="12">
        <v>44.314489999999999</v>
      </c>
      <c r="F49" s="12" t="s">
        <v>563</v>
      </c>
      <c r="G49" s="12" t="s">
        <v>491</v>
      </c>
      <c r="H49" s="12"/>
      <c r="I49" s="12" t="s">
        <v>733</v>
      </c>
      <c r="J49" s="12" t="s">
        <v>733</v>
      </c>
      <c r="K49" s="12" t="s">
        <v>732</v>
      </c>
      <c r="L49" s="12" t="s">
        <v>390</v>
      </c>
      <c r="M49" s="12" t="s">
        <v>447</v>
      </c>
      <c r="N49" s="22" t="s">
        <v>734</v>
      </c>
      <c r="O49" s="22" t="s">
        <v>735</v>
      </c>
      <c r="P49" s="22" t="s">
        <v>394</v>
      </c>
      <c r="Q49" s="12" t="s">
        <v>394</v>
      </c>
      <c r="R49" s="12">
        <v>2</v>
      </c>
      <c r="S49" s="12">
        <v>2</v>
      </c>
      <c r="T49" s="12" t="s">
        <v>608</v>
      </c>
      <c r="U49" s="12" t="s">
        <v>198</v>
      </c>
      <c r="V49" s="12">
        <v>20</v>
      </c>
      <c r="W49" s="12">
        <v>0</v>
      </c>
      <c r="X49" s="12">
        <v>20</v>
      </c>
      <c r="Y49" s="12" t="s">
        <v>394</v>
      </c>
      <c r="Z49" s="12" t="s">
        <v>396</v>
      </c>
      <c r="AA49" s="12">
        <v>0</v>
      </c>
      <c r="AB49" s="12">
        <v>0</v>
      </c>
      <c r="AC49" s="12">
        <v>0</v>
      </c>
      <c r="AD49" s="12">
        <v>0</v>
      </c>
      <c r="AE49" s="12">
        <v>0</v>
      </c>
      <c r="AF49" s="12">
        <v>20</v>
      </c>
      <c r="AG49" s="12">
        <v>0</v>
      </c>
      <c r="AH49" s="12">
        <v>0</v>
      </c>
      <c r="AI49" s="12" t="s">
        <v>405</v>
      </c>
      <c r="AJ49" s="12">
        <v>14</v>
      </c>
      <c r="AK49" s="12">
        <v>8</v>
      </c>
      <c r="AL49" s="12">
        <v>3</v>
      </c>
      <c r="AM49" s="12">
        <v>15</v>
      </c>
      <c r="AN49" s="12">
        <v>7</v>
      </c>
      <c r="AO49" s="12">
        <v>18</v>
      </c>
      <c r="AP49" s="12">
        <v>15</v>
      </c>
      <c r="AQ49" s="12">
        <v>0</v>
      </c>
      <c r="AR49" s="12">
        <v>0</v>
      </c>
      <c r="AS49" s="12">
        <v>66</v>
      </c>
      <c r="AT49" s="22" t="s">
        <v>394</v>
      </c>
      <c r="AU49" s="12">
        <v>2</v>
      </c>
      <c r="AV49" s="12">
        <v>0</v>
      </c>
      <c r="AW49" s="18">
        <v>0</v>
      </c>
      <c r="AX49" s="18">
        <v>3</v>
      </c>
      <c r="AY49" s="18">
        <v>0</v>
      </c>
      <c r="AZ49" s="18">
        <v>3</v>
      </c>
      <c r="BA49" s="18">
        <v>4</v>
      </c>
      <c r="BB49" s="18">
        <v>0</v>
      </c>
      <c r="BC49" s="18">
        <v>2</v>
      </c>
      <c r="BD49" s="12" t="s">
        <v>736</v>
      </c>
      <c r="BE49" s="12" t="s">
        <v>46</v>
      </c>
      <c r="BF49" s="12" t="s">
        <v>46</v>
      </c>
      <c r="BG49" s="12" t="s">
        <v>46</v>
      </c>
      <c r="BH49" s="12" t="s">
        <v>46</v>
      </c>
      <c r="BI49" s="12" t="s">
        <v>46</v>
      </c>
      <c r="BJ49" s="12" t="s">
        <v>46</v>
      </c>
      <c r="BK49" s="12" t="s">
        <v>46</v>
      </c>
      <c r="BL49" s="12" t="s">
        <v>46</v>
      </c>
      <c r="BM49" s="12" t="s">
        <v>46</v>
      </c>
      <c r="BN49" s="12"/>
      <c r="BO49" s="12">
        <v>20</v>
      </c>
      <c r="BP49" s="12" t="s">
        <v>230</v>
      </c>
      <c r="BQ49" s="12">
        <v>10</v>
      </c>
      <c r="BR49" s="12">
        <v>0</v>
      </c>
      <c r="BS49" s="12">
        <v>4</v>
      </c>
      <c r="BT49" s="12">
        <v>4</v>
      </c>
      <c r="BU49" s="12">
        <v>0</v>
      </c>
      <c r="BV49" s="12">
        <v>0</v>
      </c>
      <c r="BW49" s="12">
        <v>0</v>
      </c>
      <c r="BX49" s="12">
        <v>6</v>
      </c>
      <c r="BY49" s="12" t="s">
        <v>394</v>
      </c>
      <c r="BZ49" s="12" t="s">
        <v>394</v>
      </c>
      <c r="CA49" s="12" t="s">
        <v>394</v>
      </c>
      <c r="CB49" s="12" t="s">
        <v>394</v>
      </c>
      <c r="CC49" s="12" t="s">
        <v>396</v>
      </c>
      <c r="CD49" s="12" t="s">
        <v>468</v>
      </c>
      <c r="CE49" s="12" t="s">
        <v>394</v>
      </c>
      <c r="CF49" s="12" t="s">
        <v>128</v>
      </c>
      <c r="CG49" s="12" t="s">
        <v>415</v>
      </c>
      <c r="CH49" s="12" t="s">
        <v>610</v>
      </c>
      <c r="CI49" s="12" t="s">
        <v>427</v>
      </c>
      <c r="CJ49" s="12" t="s">
        <v>394</v>
      </c>
      <c r="CK49" s="18" t="s">
        <v>394</v>
      </c>
      <c r="CL49" s="12" t="s">
        <v>394</v>
      </c>
      <c r="CM49" s="12" t="s">
        <v>46</v>
      </c>
      <c r="CN49" s="12" t="s">
        <v>396</v>
      </c>
      <c r="CO49" s="12" t="s">
        <v>730</v>
      </c>
      <c r="CP49" s="12" t="s">
        <v>396</v>
      </c>
      <c r="CQ49" s="12" t="s">
        <v>394</v>
      </c>
      <c r="CR49" s="12" t="s">
        <v>394</v>
      </c>
      <c r="CS49" s="12" t="s">
        <v>394</v>
      </c>
      <c r="CT49" s="12" t="s">
        <v>93</v>
      </c>
      <c r="CU49" s="12" t="s">
        <v>93</v>
      </c>
      <c r="CV49" s="12" t="s">
        <v>93</v>
      </c>
      <c r="CW49" s="12" t="s">
        <v>93</v>
      </c>
      <c r="CX49" s="12" t="s">
        <v>731</v>
      </c>
      <c r="CY49" s="12" t="s">
        <v>396</v>
      </c>
      <c r="CZ49" s="12" t="s">
        <v>46</v>
      </c>
      <c r="DA49" s="12"/>
      <c r="DB49" s="12" t="s">
        <v>394</v>
      </c>
      <c r="DC49" s="12" t="s">
        <v>394</v>
      </c>
      <c r="DD49" s="12" t="s">
        <v>394</v>
      </c>
      <c r="DE49" s="12" t="s">
        <v>394</v>
      </c>
      <c r="DF49" s="12" t="s">
        <v>394</v>
      </c>
      <c r="DG49" s="12" t="s">
        <v>394</v>
      </c>
      <c r="DH49" s="12" t="s">
        <v>394</v>
      </c>
      <c r="DI49" s="12" t="s">
        <v>394</v>
      </c>
      <c r="DJ49" s="12" t="s">
        <v>394</v>
      </c>
      <c r="DK49" s="12" t="s">
        <v>394</v>
      </c>
      <c r="DL49" s="12" t="s">
        <v>394</v>
      </c>
      <c r="DM49" s="12" t="s">
        <v>396</v>
      </c>
      <c r="DN49" s="12" t="s">
        <v>396</v>
      </c>
      <c r="DO49" s="12" t="s">
        <v>396</v>
      </c>
      <c r="DP49" s="12" t="s">
        <v>396</v>
      </c>
      <c r="DQ49" s="12" t="s">
        <v>396</v>
      </c>
      <c r="DR49" s="12" t="s">
        <v>396</v>
      </c>
      <c r="DS49" s="12"/>
      <c r="DT49" s="12"/>
      <c r="DU49" s="12"/>
      <c r="DV49" s="12"/>
    </row>
    <row r="50" spans="1:126" ht="36" customHeight="1" x14ac:dyDescent="0.15">
      <c r="A50" s="2" t="s">
        <v>737</v>
      </c>
      <c r="B50" s="2" t="s">
        <v>666</v>
      </c>
      <c r="C50" s="2" t="s">
        <v>667</v>
      </c>
      <c r="D50" s="2">
        <v>33.271889000000002</v>
      </c>
      <c r="E50" s="2">
        <v>44.269396999999998</v>
      </c>
      <c r="F50" s="2" t="s">
        <v>563</v>
      </c>
      <c r="G50" s="2" t="s">
        <v>491</v>
      </c>
      <c r="H50" s="2"/>
      <c r="I50" s="2" t="s">
        <v>738</v>
      </c>
      <c r="J50" s="2" t="s">
        <v>738</v>
      </c>
      <c r="K50" s="2" t="s">
        <v>739</v>
      </c>
      <c r="L50" s="2" t="s">
        <v>390</v>
      </c>
      <c r="M50" s="2" t="s">
        <v>447</v>
      </c>
      <c r="N50" s="23" t="s">
        <v>740</v>
      </c>
      <c r="O50" s="23" t="s">
        <v>741</v>
      </c>
      <c r="P50" s="23" t="s">
        <v>394</v>
      </c>
      <c r="Q50" s="2" t="s">
        <v>394</v>
      </c>
      <c r="R50" s="2">
        <v>2</v>
      </c>
      <c r="S50" s="2">
        <v>2</v>
      </c>
      <c r="T50" s="2" t="s">
        <v>608</v>
      </c>
      <c r="U50" s="2" t="s">
        <v>198</v>
      </c>
      <c r="V50" s="2">
        <v>80</v>
      </c>
      <c r="W50" s="2">
        <v>10</v>
      </c>
      <c r="X50" s="2">
        <v>90</v>
      </c>
      <c r="Y50" s="2" t="s">
        <v>394</v>
      </c>
      <c r="Z50" s="2" t="s">
        <v>396</v>
      </c>
      <c r="AA50" s="2">
        <v>0</v>
      </c>
      <c r="AB50" s="2">
        <v>0</v>
      </c>
      <c r="AC50" s="31">
        <v>0</v>
      </c>
      <c r="AD50" s="31">
        <v>0</v>
      </c>
      <c r="AE50" s="31">
        <v>0</v>
      </c>
      <c r="AF50" s="31">
        <v>90</v>
      </c>
      <c r="AG50" s="31">
        <v>0</v>
      </c>
      <c r="AH50" s="31">
        <v>0</v>
      </c>
      <c r="AI50" s="31" t="s">
        <v>46</v>
      </c>
      <c r="AJ50" s="31">
        <v>40</v>
      </c>
      <c r="AK50" s="31">
        <v>25</v>
      </c>
      <c r="AL50" s="31">
        <v>17</v>
      </c>
      <c r="AM50" s="31">
        <v>59</v>
      </c>
      <c r="AN50" s="31">
        <v>46</v>
      </c>
      <c r="AO50" s="31">
        <v>42</v>
      </c>
      <c r="AP50" s="31">
        <v>43</v>
      </c>
      <c r="AQ50" s="31">
        <v>0</v>
      </c>
      <c r="AR50" s="31">
        <v>0</v>
      </c>
      <c r="AS50" s="31">
        <v>232</v>
      </c>
      <c r="AT50" s="23" t="s">
        <v>394</v>
      </c>
      <c r="AU50" s="31">
        <v>0</v>
      </c>
      <c r="AV50" s="31">
        <v>0</v>
      </c>
      <c r="AW50" s="36">
        <v>0</v>
      </c>
      <c r="AX50" s="36">
        <v>1</v>
      </c>
      <c r="AY50" s="36">
        <v>0</v>
      </c>
      <c r="AZ50" s="36">
        <v>0</v>
      </c>
      <c r="BA50" s="36">
        <v>6</v>
      </c>
      <c r="BB50" s="36">
        <v>0</v>
      </c>
      <c r="BC50" s="36">
        <v>0</v>
      </c>
      <c r="BD50" s="31" t="s">
        <v>742</v>
      </c>
      <c r="BE50" s="31" t="s">
        <v>46</v>
      </c>
      <c r="BF50" s="31" t="s">
        <v>46</v>
      </c>
      <c r="BG50" s="31" t="s">
        <v>46</v>
      </c>
      <c r="BH50" s="31" t="s">
        <v>46</v>
      </c>
      <c r="BI50" s="31" t="s">
        <v>46</v>
      </c>
      <c r="BJ50" s="31" t="s">
        <v>46</v>
      </c>
      <c r="BK50" s="31" t="s">
        <v>46</v>
      </c>
      <c r="BL50" s="31" t="s">
        <v>46</v>
      </c>
      <c r="BM50" s="31" t="s">
        <v>46</v>
      </c>
      <c r="BN50" s="31"/>
      <c r="BO50" s="31">
        <v>20</v>
      </c>
      <c r="BP50" s="31" t="s">
        <v>230</v>
      </c>
      <c r="BQ50" s="31">
        <v>13</v>
      </c>
      <c r="BR50" s="31">
        <v>0</v>
      </c>
      <c r="BS50" s="31">
        <v>3</v>
      </c>
      <c r="BT50" s="31">
        <v>3</v>
      </c>
      <c r="BU50" s="31">
        <v>0</v>
      </c>
      <c r="BV50" s="31">
        <v>0</v>
      </c>
      <c r="BW50" s="31">
        <v>0</v>
      </c>
      <c r="BX50" s="31">
        <v>6</v>
      </c>
      <c r="BY50" s="31" t="s">
        <v>394</v>
      </c>
      <c r="BZ50" s="31" t="s">
        <v>394</v>
      </c>
      <c r="CA50" s="31" t="s">
        <v>394</v>
      </c>
      <c r="CB50" s="31" t="s">
        <v>394</v>
      </c>
      <c r="CC50" s="31" t="s">
        <v>396</v>
      </c>
      <c r="CD50" s="31" t="s">
        <v>468</v>
      </c>
      <c r="CE50" s="31" t="s">
        <v>394</v>
      </c>
      <c r="CF50" s="31" t="s">
        <v>128</v>
      </c>
      <c r="CG50" s="31" t="s">
        <v>415</v>
      </c>
      <c r="CH50" s="31" t="s">
        <v>505</v>
      </c>
      <c r="CI50" s="31" t="s">
        <v>427</v>
      </c>
      <c r="CJ50" s="31" t="s">
        <v>394</v>
      </c>
      <c r="CK50" s="36" t="s">
        <v>394</v>
      </c>
      <c r="CL50" s="31" t="s">
        <v>394</v>
      </c>
      <c r="CM50" s="31" t="s">
        <v>46</v>
      </c>
      <c r="CN50" s="31" t="s">
        <v>396</v>
      </c>
      <c r="CO50" s="31" t="s">
        <v>743</v>
      </c>
      <c r="CP50" s="31" t="s">
        <v>396</v>
      </c>
      <c r="CQ50" s="31" t="s">
        <v>396</v>
      </c>
      <c r="CR50" s="31" t="s">
        <v>394</v>
      </c>
      <c r="CS50" s="31" t="s">
        <v>394</v>
      </c>
      <c r="CT50" s="31" t="s">
        <v>93</v>
      </c>
      <c r="CU50" s="31" t="s">
        <v>93</v>
      </c>
      <c r="CV50" s="31" t="s">
        <v>93</v>
      </c>
      <c r="CW50" s="31" t="s">
        <v>93</v>
      </c>
      <c r="CX50" s="31" t="s">
        <v>731</v>
      </c>
      <c r="CY50" s="31" t="s">
        <v>396</v>
      </c>
      <c r="CZ50" s="31" t="s">
        <v>46</v>
      </c>
      <c r="DA50" s="31"/>
      <c r="DB50" s="31" t="s">
        <v>394</v>
      </c>
      <c r="DC50" s="31" t="s">
        <v>394</v>
      </c>
      <c r="DD50" s="31" t="s">
        <v>394</v>
      </c>
      <c r="DE50" s="31" t="s">
        <v>394</v>
      </c>
      <c r="DF50" s="31" t="s">
        <v>394</v>
      </c>
      <c r="DG50" s="31" t="s">
        <v>394</v>
      </c>
      <c r="DH50" s="31" t="s">
        <v>394</v>
      </c>
      <c r="DI50" s="31" t="s">
        <v>394</v>
      </c>
      <c r="DJ50" s="31" t="s">
        <v>394</v>
      </c>
      <c r="DK50" s="31" t="s">
        <v>394</v>
      </c>
      <c r="DL50" s="31" t="s">
        <v>394</v>
      </c>
      <c r="DM50" s="31" t="s">
        <v>396</v>
      </c>
      <c r="DN50" s="31" t="s">
        <v>396</v>
      </c>
      <c r="DO50" s="31" t="s">
        <v>396</v>
      </c>
      <c r="DP50" s="31" t="s">
        <v>396</v>
      </c>
      <c r="DQ50" s="31" t="s">
        <v>396</v>
      </c>
      <c r="DR50" s="31" t="s">
        <v>396</v>
      </c>
      <c r="DS50" s="31"/>
      <c r="DT50" s="31"/>
      <c r="DU50" s="31"/>
      <c r="DV50" s="31"/>
    </row>
    <row r="51" spans="1:126" s="22" customFormat="1" ht="36" customHeight="1" x14ac:dyDescent="0.15">
      <c r="A51" s="12" t="s">
        <v>744</v>
      </c>
      <c r="B51" s="12" t="s">
        <v>666</v>
      </c>
      <c r="C51" s="12" t="s">
        <v>667</v>
      </c>
      <c r="D51" s="12">
        <v>32.985122199999999</v>
      </c>
      <c r="E51" s="12">
        <v>44.475672199999998</v>
      </c>
      <c r="F51" s="12" t="s">
        <v>563</v>
      </c>
      <c r="G51" s="12" t="s">
        <v>194</v>
      </c>
      <c r="H51" s="12"/>
      <c r="I51" s="12" t="s">
        <v>745</v>
      </c>
      <c r="J51" s="12" t="s">
        <v>745</v>
      </c>
      <c r="K51" s="12" t="s">
        <v>746</v>
      </c>
      <c r="L51" s="12" t="s">
        <v>390</v>
      </c>
      <c r="M51" s="12" t="s">
        <v>447</v>
      </c>
      <c r="N51" s="22" t="s">
        <v>747</v>
      </c>
      <c r="O51" s="22" t="s">
        <v>748</v>
      </c>
      <c r="P51" s="22" t="s">
        <v>394</v>
      </c>
      <c r="Q51" s="12" t="s">
        <v>394</v>
      </c>
      <c r="R51" s="12">
        <v>1</v>
      </c>
      <c r="S51" s="12">
        <v>0</v>
      </c>
      <c r="T51" s="12" t="s">
        <v>608</v>
      </c>
      <c r="U51" s="12" t="s">
        <v>198</v>
      </c>
      <c r="V51" s="12">
        <v>51</v>
      </c>
      <c r="W51" s="12">
        <v>3</v>
      </c>
      <c r="X51" s="12">
        <v>54</v>
      </c>
      <c r="Y51" s="12" t="s">
        <v>394</v>
      </c>
      <c r="Z51" s="12" t="s">
        <v>396</v>
      </c>
      <c r="AA51" s="12">
        <v>54</v>
      </c>
      <c r="AB51" s="12">
        <v>0</v>
      </c>
      <c r="AC51" s="12">
        <v>0</v>
      </c>
      <c r="AD51" s="12">
        <v>0</v>
      </c>
      <c r="AE51" s="12">
        <v>0</v>
      </c>
      <c r="AF51" s="12">
        <v>0</v>
      </c>
      <c r="AG51" s="12">
        <v>0</v>
      </c>
      <c r="AH51" s="12">
        <v>0</v>
      </c>
      <c r="AI51" s="12" t="s">
        <v>46</v>
      </c>
      <c r="AJ51" s="12">
        <v>51</v>
      </c>
      <c r="AK51" s="12">
        <v>25</v>
      </c>
      <c r="AL51" s="12">
        <v>21</v>
      </c>
      <c r="AM51" s="12">
        <v>60</v>
      </c>
      <c r="AN51" s="12">
        <v>40</v>
      </c>
      <c r="AO51" s="12">
        <v>35</v>
      </c>
      <c r="AP51" s="12">
        <v>61</v>
      </c>
      <c r="AQ51" s="12">
        <v>4</v>
      </c>
      <c r="AR51" s="12">
        <v>4</v>
      </c>
      <c r="AS51" s="12">
        <v>250</v>
      </c>
      <c r="AT51" s="22" t="s">
        <v>394</v>
      </c>
      <c r="AU51" s="12">
        <v>14</v>
      </c>
      <c r="AV51" s="12">
        <v>1</v>
      </c>
      <c r="AW51" s="18">
        <v>0</v>
      </c>
      <c r="AX51" s="18">
        <v>16</v>
      </c>
      <c r="AY51" s="18">
        <v>2</v>
      </c>
      <c r="AZ51" s="18">
        <v>15</v>
      </c>
      <c r="BA51" s="18">
        <v>7</v>
      </c>
      <c r="BB51" s="18">
        <v>0</v>
      </c>
      <c r="BC51" s="18">
        <v>14</v>
      </c>
      <c r="BD51" s="12" t="s">
        <v>749</v>
      </c>
      <c r="BE51" s="12" t="s">
        <v>46</v>
      </c>
      <c r="BF51" s="12" t="s">
        <v>46</v>
      </c>
      <c r="BG51" s="12" t="s">
        <v>46</v>
      </c>
      <c r="BH51" s="12" t="s">
        <v>46</v>
      </c>
      <c r="BI51" s="12" t="s">
        <v>46</v>
      </c>
      <c r="BJ51" s="12" t="s">
        <v>46</v>
      </c>
      <c r="BK51" s="12" t="s">
        <v>46</v>
      </c>
      <c r="BL51" s="12" t="s">
        <v>46</v>
      </c>
      <c r="BM51" s="12" t="s">
        <v>46</v>
      </c>
      <c r="BN51" s="12"/>
      <c r="BO51" s="12">
        <v>20</v>
      </c>
      <c r="BP51" s="12" t="s">
        <v>51</v>
      </c>
      <c r="BQ51" s="12">
        <v>0</v>
      </c>
      <c r="BR51" s="12">
        <v>14</v>
      </c>
      <c r="BS51" s="12">
        <v>0</v>
      </c>
      <c r="BT51" s="12">
        <v>0</v>
      </c>
      <c r="BU51" s="12">
        <v>14</v>
      </c>
      <c r="BV51" s="12">
        <v>0</v>
      </c>
      <c r="BW51" s="12">
        <v>0</v>
      </c>
      <c r="BX51" s="12">
        <v>1</v>
      </c>
      <c r="BY51" s="12" t="s">
        <v>394</v>
      </c>
      <c r="BZ51" s="12" t="s">
        <v>394</v>
      </c>
      <c r="CA51" s="12" t="s">
        <v>394</v>
      </c>
      <c r="CB51" s="12" t="s">
        <v>394</v>
      </c>
      <c r="CC51" s="12" t="s">
        <v>396</v>
      </c>
      <c r="CD51" s="12" t="s">
        <v>468</v>
      </c>
      <c r="CE51" s="12" t="s">
        <v>394</v>
      </c>
      <c r="CF51" s="12" t="s">
        <v>128</v>
      </c>
      <c r="CG51" s="12" t="s">
        <v>415</v>
      </c>
      <c r="CH51" s="12" t="s">
        <v>505</v>
      </c>
      <c r="CI51" s="12" t="s">
        <v>427</v>
      </c>
      <c r="CJ51" s="12" t="s">
        <v>394</v>
      </c>
      <c r="CK51" s="18" t="s">
        <v>394</v>
      </c>
      <c r="CL51" s="12" t="s">
        <v>394</v>
      </c>
      <c r="CM51" s="12" t="s">
        <v>46</v>
      </c>
      <c r="CN51" s="12" t="s">
        <v>396</v>
      </c>
      <c r="CO51" s="12" t="s">
        <v>750</v>
      </c>
      <c r="CP51" s="12" t="s">
        <v>396</v>
      </c>
      <c r="CQ51" s="12" t="s">
        <v>394</v>
      </c>
      <c r="CR51" s="12" t="s">
        <v>394</v>
      </c>
      <c r="CS51" s="12" t="s">
        <v>394</v>
      </c>
      <c r="CT51" s="12" t="s">
        <v>46</v>
      </c>
      <c r="CU51" s="12" t="s">
        <v>46</v>
      </c>
      <c r="CV51" s="12" t="s">
        <v>46</v>
      </c>
      <c r="CW51" s="12" t="s">
        <v>46</v>
      </c>
      <c r="CX51" s="12" t="s">
        <v>751</v>
      </c>
      <c r="CY51" s="12" t="s">
        <v>396</v>
      </c>
      <c r="CZ51" s="12" t="s">
        <v>46</v>
      </c>
      <c r="DA51" s="12"/>
      <c r="DB51" s="12" t="s">
        <v>394</v>
      </c>
      <c r="DC51" s="12" t="s">
        <v>396</v>
      </c>
      <c r="DD51" s="12" t="s">
        <v>396</v>
      </c>
      <c r="DE51" s="12" t="s">
        <v>394</v>
      </c>
      <c r="DF51" s="12" t="s">
        <v>394</v>
      </c>
      <c r="DG51" s="12" t="s">
        <v>394</v>
      </c>
      <c r="DH51" s="12" t="s">
        <v>394</v>
      </c>
      <c r="DI51" s="12" t="s">
        <v>394</v>
      </c>
      <c r="DJ51" s="12" t="s">
        <v>394</v>
      </c>
      <c r="DK51" s="12" t="s">
        <v>394</v>
      </c>
      <c r="DL51" s="12" t="s">
        <v>394</v>
      </c>
      <c r="DM51" s="12" t="s">
        <v>396</v>
      </c>
      <c r="DN51" s="12" t="s">
        <v>396</v>
      </c>
      <c r="DO51" s="12" t="s">
        <v>396</v>
      </c>
      <c r="DP51" s="12" t="s">
        <v>396</v>
      </c>
      <c r="DQ51" s="12" t="s">
        <v>396</v>
      </c>
      <c r="DR51" s="12" t="s">
        <v>396</v>
      </c>
      <c r="DS51" s="12"/>
      <c r="DT51" s="12"/>
      <c r="DU51" s="12"/>
      <c r="DV51" s="12"/>
    </row>
    <row r="52" spans="1:126" ht="36" customHeight="1" x14ac:dyDescent="0.15">
      <c r="A52" s="2" t="s">
        <v>752</v>
      </c>
      <c r="B52" s="2" t="s">
        <v>666</v>
      </c>
      <c r="C52" s="2" t="s">
        <v>667</v>
      </c>
      <c r="D52" s="2">
        <v>32.91360323</v>
      </c>
      <c r="E52" s="2">
        <v>44.551277159999998</v>
      </c>
      <c r="F52" s="2" t="s">
        <v>563</v>
      </c>
      <c r="G52" s="2" t="s">
        <v>194</v>
      </c>
      <c r="H52" s="2"/>
      <c r="I52" s="2" t="s">
        <v>753</v>
      </c>
      <c r="J52" s="2" t="s">
        <v>753</v>
      </c>
      <c r="K52" s="2" t="s">
        <v>754</v>
      </c>
      <c r="L52" s="2" t="s">
        <v>390</v>
      </c>
      <c r="M52" s="2" t="s">
        <v>447</v>
      </c>
      <c r="N52" s="23" t="s">
        <v>755</v>
      </c>
      <c r="O52" s="23" t="s">
        <v>756</v>
      </c>
      <c r="P52" s="23" t="s">
        <v>394</v>
      </c>
      <c r="Q52" s="2" t="s">
        <v>394</v>
      </c>
      <c r="R52" s="2">
        <v>1</v>
      </c>
      <c r="S52" s="2">
        <v>0</v>
      </c>
      <c r="T52" s="2" t="s">
        <v>608</v>
      </c>
      <c r="U52" s="2" t="s">
        <v>198</v>
      </c>
      <c r="V52" s="2">
        <v>21</v>
      </c>
      <c r="W52" s="2">
        <v>8</v>
      </c>
      <c r="X52" s="2">
        <v>29</v>
      </c>
      <c r="Y52" s="2" t="s">
        <v>394</v>
      </c>
      <c r="Z52" s="2" t="s">
        <v>396</v>
      </c>
      <c r="AA52" s="2">
        <v>29</v>
      </c>
      <c r="AB52" s="2">
        <v>0</v>
      </c>
      <c r="AC52" s="31">
        <v>0</v>
      </c>
      <c r="AD52" s="31">
        <v>0</v>
      </c>
      <c r="AE52" s="31">
        <v>0</v>
      </c>
      <c r="AF52" s="31">
        <v>0</v>
      </c>
      <c r="AG52" s="31">
        <v>0</v>
      </c>
      <c r="AH52" s="31">
        <v>0</v>
      </c>
      <c r="AI52" s="31" t="s">
        <v>46</v>
      </c>
      <c r="AJ52" s="31">
        <v>21</v>
      </c>
      <c r="AK52" s="31">
        <v>7</v>
      </c>
      <c r="AL52" s="31">
        <v>16</v>
      </c>
      <c r="AM52" s="31">
        <v>14</v>
      </c>
      <c r="AN52" s="31">
        <v>20</v>
      </c>
      <c r="AO52" s="31">
        <v>23</v>
      </c>
      <c r="AP52" s="31">
        <v>24</v>
      </c>
      <c r="AQ52" s="31">
        <v>3</v>
      </c>
      <c r="AR52" s="31">
        <v>4</v>
      </c>
      <c r="AS52" s="31">
        <v>111</v>
      </c>
      <c r="AT52" s="23" t="s">
        <v>394</v>
      </c>
      <c r="AU52" s="31">
        <v>4</v>
      </c>
      <c r="AV52" s="31">
        <v>0</v>
      </c>
      <c r="AW52" s="36">
        <v>0</v>
      </c>
      <c r="AX52" s="36">
        <v>6</v>
      </c>
      <c r="AY52" s="36">
        <v>1</v>
      </c>
      <c r="AZ52" s="36">
        <v>2</v>
      </c>
      <c r="BA52" s="36">
        <v>0</v>
      </c>
      <c r="BB52" s="36">
        <v>4</v>
      </c>
      <c r="BC52" s="36">
        <v>4</v>
      </c>
      <c r="BD52" s="31" t="s">
        <v>749</v>
      </c>
      <c r="BE52" s="31" t="s">
        <v>46</v>
      </c>
      <c r="BF52" s="31" t="s">
        <v>46</v>
      </c>
      <c r="BG52" s="31" t="s">
        <v>46</v>
      </c>
      <c r="BH52" s="31" t="s">
        <v>46</v>
      </c>
      <c r="BI52" s="31" t="s">
        <v>46</v>
      </c>
      <c r="BJ52" s="31" t="s">
        <v>46</v>
      </c>
      <c r="BK52" s="31" t="s">
        <v>46</v>
      </c>
      <c r="BL52" s="31" t="s">
        <v>46</v>
      </c>
      <c r="BM52" s="31" t="s">
        <v>46</v>
      </c>
      <c r="BN52" s="31"/>
      <c r="BO52" s="31">
        <v>20</v>
      </c>
      <c r="BP52" s="31" t="s">
        <v>51</v>
      </c>
      <c r="BQ52" s="31">
        <v>0</v>
      </c>
      <c r="BR52" s="31">
        <v>2</v>
      </c>
      <c r="BS52" s="31">
        <v>0</v>
      </c>
      <c r="BT52" s="31">
        <v>0</v>
      </c>
      <c r="BU52" s="31">
        <v>4</v>
      </c>
      <c r="BV52" s="31">
        <v>0</v>
      </c>
      <c r="BW52" s="31">
        <v>0</v>
      </c>
      <c r="BX52" s="31">
        <v>0</v>
      </c>
      <c r="BY52" s="31" t="s">
        <v>394</v>
      </c>
      <c r="BZ52" s="31" t="s">
        <v>394</v>
      </c>
      <c r="CA52" s="31" t="s">
        <v>394</v>
      </c>
      <c r="CB52" s="31" t="s">
        <v>394</v>
      </c>
      <c r="CC52" s="31" t="s">
        <v>396</v>
      </c>
      <c r="CD52" s="31" t="s">
        <v>468</v>
      </c>
      <c r="CE52" s="31" t="s">
        <v>394</v>
      </c>
      <c r="CF52" s="31" t="s">
        <v>128</v>
      </c>
      <c r="CG52" s="31" t="s">
        <v>415</v>
      </c>
      <c r="CH52" s="31" t="s">
        <v>505</v>
      </c>
      <c r="CI52" s="31" t="s">
        <v>427</v>
      </c>
      <c r="CJ52" s="31" t="s">
        <v>394</v>
      </c>
      <c r="CK52" s="36" t="s">
        <v>394</v>
      </c>
      <c r="CL52" s="31" t="s">
        <v>394</v>
      </c>
      <c r="CM52" s="31" t="s">
        <v>46</v>
      </c>
      <c r="CN52" s="31" t="s">
        <v>396</v>
      </c>
      <c r="CO52" s="31" t="s">
        <v>750</v>
      </c>
      <c r="CP52" s="31" t="s">
        <v>396</v>
      </c>
      <c r="CQ52" s="31" t="s">
        <v>394</v>
      </c>
      <c r="CR52" s="31" t="s">
        <v>394</v>
      </c>
      <c r="CS52" s="31" t="s">
        <v>394</v>
      </c>
      <c r="CT52" s="31" t="s">
        <v>46</v>
      </c>
      <c r="CU52" s="31" t="s">
        <v>46</v>
      </c>
      <c r="CV52" s="31" t="s">
        <v>46</v>
      </c>
      <c r="CW52" s="31" t="s">
        <v>46</v>
      </c>
      <c r="CX52" s="31" t="s">
        <v>751</v>
      </c>
      <c r="CY52" s="31" t="s">
        <v>396</v>
      </c>
      <c r="CZ52" s="31" t="s">
        <v>46</v>
      </c>
      <c r="DA52" s="31"/>
      <c r="DB52" s="31" t="s">
        <v>394</v>
      </c>
      <c r="DC52" s="31" t="s">
        <v>396</v>
      </c>
      <c r="DD52" s="31" t="s">
        <v>396</v>
      </c>
      <c r="DE52" s="31" t="s">
        <v>394</v>
      </c>
      <c r="DF52" s="31" t="s">
        <v>394</v>
      </c>
      <c r="DG52" s="31" t="s">
        <v>394</v>
      </c>
      <c r="DH52" s="31" t="s">
        <v>394</v>
      </c>
      <c r="DI52" s="31" t="s">
        <v>394</v>
      </c>
      <c r="DJ52" s="31" t="s">
        <v>394</v>
      </c>
      <c r="DK52" s="31" t="s">
        <v>394</v>
      </c>
      <c r="DL52" s="31" t="s">
        <v>394</v>
      </c>
      <c r="DM52" s="31" t="s">
        <v>396</v>
      </c>
      <c r="DN52" s="31" t="s">
        <v>396</v>
      </c>
      <c r="DO52" s="31" t="s">
        <v>396</v>
      </c>
      <c r="DP52" s="31" t="s">
        <v>396</v>
      </c>
      <c r="DQ52" s="31" t="s">
        <v>396</v>
      </c>
      <c r="DR52" s="31" t="s">
        <v>396</v>
      </c>
      <c r="DS52" s="31"/>
      <c r="DT52" s="31"/>
      <c r="DU52" s="31"/>
      <c r="DV52" s="31"/>
    </row>
    <row r="53" spans="1:126" s="22" customFormat="1" ht="36" customHeight="1" x14ac:dyDescent="0.15">
      <c r="A53" s="12" t="s">
        <v>757</v>
      </c>
      <c r="B53" s="12" t="s">
        <v>561</v>
      </c>
      <c r="C53" s="12" t="s">
        <v>562</v>
      </c>
      <c r="D53" s="12">
        <v>33.283349999999999</v>
      </c>
      <c r="E53" s="12">
        <v>44.456074999999998</v>
      </c>
      <c r="F53" s="12" t="s">
        <v>563</v>
      </c>
      <c r="G53" s="12" t="s">
        <v>491</v>
      </c>
      <c r="H53" s="12"/>
      <c r="I53" s="12" t="s">
        <v>758</v>
      </c>
      <c r="J53" s="12" t="s">
        <v>758</v>
      </c>
      <c r="K53" s="12" t="s">
        <v>757</v>
      </c>
      <c r="L53" s="12" t="s">
        <v>390</v>
      </c>
      <c r="M53" s="12" t="s">
        <v>444</v>
      </c>
      <c r="N53" s="22" t="s">
        <v>759</v>
      </c>
      <c r="O53" s="22" t="s">
        <v>760</v>
      </c>
      <c r="P53" s="22" t="s">
        <v>394</v>
      </c>
      <c r="Q53" s="12" t="s">
        <v>396</v>
      </c>
      <c r="R53" s="12">
        <v>1</v>
      </c>
      <c r="S53" s="12">
        <v>0</v>
      </c>
      <c r="T53" s="12" t="s">
        <v>444</v>
      </c>
      <c r="U53" s="12" t="s">
        <v>198</v>
      </c>
      <c r="V53" s="12">
        <v>20</v>
      </c>
      <c r="W53" s="12">
        <v>20</v>
      </c>
      <c r="X53" s="12">
        <v>40</v>
      </c>
      <c r="Y53" s="12" t="s">
        <v>394</v>
      </c>
      <c r="Z53" s="12" t="s">
        <v>396</v>
      </c>
      <c r="AA53" s="12">
        <v>0</v>
      </c>
      <c r="AB53" s="12">
        <v>0</v>
      </c>
      <c r="AC53" s="12">
        <v>0</v>
      </c>
      <c r="AD53" s="12">
        <v>0</v>
      </c>
      <c r="AE53" s="12">
        <v>0</v>
      </c>
      <c r="AF53" s="12">
        <v>1</v>
      </c>
      <c r="AG53" s="12">
        <v>0</v>
      </c>
      <c r="AH53" s="12">
        <v>0</v>
      </c>
      <c r="AI53" s="12" t="s">
        <v>405</v>
      </c>
      <c r="AJ53" s="12">
        <v>23</v>
      </c>
      <c r="AK53" s="12">
        <v>11</v>
      </c>
      <c r="AL53" s="12">
        <v>13</v>
      </c>
      <c r="AM53" s="12">
        <v>18</v>
      </c>
      <c r="AN53" s="12">
        <v>18</v>
      </c>
      <c r="AO53" s="12">
        <v>27</v>
      </c>
      <c r="AP53" s="12">
        <v>34</v>
      </c>
      <c r="AQ53" s="12">
        <v>2</v>
      </c>
      <c r="AR53" s="12">
        <v>1</v>
      </c>
      <c r="AS53" s="12">
        <v>124</v>
      </c>
      <c r="AT53" s="22" t="s">
        <v>394</v>
      </c>
      <c r="AU53" s="12">
        <v>2</v>
      </c>
      <c r="AV53" s="12">
        <v>0</v>
      </c>
      <c r="AW53" s="18">
        <v>7</v>
      </c>
      <c r="AX53" s="18">
        <v>2</v>
      </c>
      <c r="AY53" s="18">
        <v>0</v>
      </c>
      <c r="AZ53" s="18">
        <v>2</v>
      </c>
      <c r="BA53" s="18">
        <v>11</v>
      </c>
      <c r="BB53" s="18">
        <v>0</v>
      </c>
      <c r="BC53" s="18">
        <v>3</v>
      </c>
      <c r="BD53" s="12" t="s">
        <v>761</v>
      </c>
      <c r="BE53" s="12" t="s">
        <v>411</v>
      </c>
      <c r="BF53" s="12" t="s">
        <v>411</v>
      </c>
      <c r="BG53" s="12" t="s">
        <v>93</v>
      </c>
      <c r="BH53" s="12" t="s">
        <v>411</v>
      </c>
      <c r="BI53" s="12" t="s">
        <v>411</v>
      </c>
      <c r="BJ53" s="12" t="s">
        <v>93</v>
      </c>
      <c r="BK53" s="12" t="s">
        <v>405</v>
      </c>
      <c r="BL53" s="12" t="s">
        <v>93</v>
      </c>
      <c r="BM53" s="12" t="s">
        <v>46</v>
      </c>
      <c r="BN53" s="12"/>
      <c r="BO53" s="12">
        <v>60</v>
      </c>
      <c r="BP53" s="12" t="s">
        <v>230</v>
      </c>
      <c r="BQ53" s="12">
        <v>20</v>
      </c>
      <c r="BR53" s="12">
        <v>20</v>
      </c>
      <c r="BS53" s="12">
        <v>10</v>
      </c>
      <c r="BT53" s="12">
        <v>10</v>
      </c>
      <c r="BU53" s="12">
        <v>20</v>
      </c>
      <c r="BV53" s="12">
        <v>10</v>
      </c>
      <c r="BW53" s="12">
        <v>10</v>
      </c>
      <c r="BX53" s="12">
        <v>2</v>
      </c>
      <c r="BY53" s="12" t="s">
        <v>394</v>
      </c>
      <c r="BZ53" s="12" t="s">
        <v>394</v>
      </c>
      <c r="CA53" s="12" t="s">
        <v>394</v>
      </c>
      <c r="CB53" s="12" t="s">
        <v>394</v>
      </c>
      <c r="CC53" s="12" t="s">
        <v>396</v>
      </c>
      <c r="CD53" s="12" t="s">
        <v>526</v>
      </c>
      <c r="CE53" s="12" t="s">
        <v>396</v>
      </c>
      <c r="CF53" s="12" t="s">
        <v>129</v>
      </c>
      <c r="CG53" s="12" t="s">
        <v>415</v>
      </c>
      <c r="CH53" s="12" t="s">
        <v>401</v>
      </c>
      <c r="CI53" s="12" t="s">
        <v>427</v>
      </c>
      <c r="CJ53" s="12" t="s">
        <v>394</v>
      </c>
      <c r="CK53" s="18" t="s">
        <v>394</v>
      </c>
      <c r="CL53" s="12" t="s">
        <v>394</v>
      </c>
      <c r="CM53" s="12" t="s">
        <v>46</v>
      </c>
      <c r="CN53" s="12" t="s">
        <v>396</v>
      </c>
      <c r="CO53" s="12" t="s">
        <v>723</v>
      </c>
      <c r="CP53" s="12" t="s">
        <v>396</v>
      </c>
      <c r="CQ53" s="12" t="s">
        <v>394</v>
      </c>
      <c r="CR53" s="12" t="s">
        <v>394</v>
      </c>
      <c r="CS53" s="12" t="s">
        <v>394</v>
      </c>
      <c r="CT53" s="12" t="s">
        <v>93</v>
      </c>
      <c r="CU53" s="12" t="s">
        <v>93</v>
      </c>
      <c r="CV53" s="12" t="s">
        <v>93</v>
      </c>
      <c r="CW53" s="12" t="s">
        <v>93</v>
      </c>
      <c r="CX53" s="12" t="s">
        <v>481</v>
      </c>
      <c r="CY53" s="12" t="s">
        <v>396</v>
      </c>
      <c r="CZ53" s="12" t="s">
        <v>46</v>
      </c>
      <c r="DA53" s="12"/>
      <c r="DB53" s="12" t="s">
        <v>396</v>
      </c>
      <c r="DC53" s="12" t="s">
        <v>396</v>
      </c>
      <c r="DD53" s="12" t="s">
        <v>396</v>
      </c>
      <c r="DE53" s="12" t="s">
        <v>394</v>
      </c>
      <c r="DF53" s="12" t="s">
        <v>396</v>
      </c>
      <c r="DG53" s="12" t="s">
        <v>394</v>
      </c>
      <c r="DH53" s="12" t="s">
        <v>394</v>
      </c>
      <c r="DI53" s="12" t="s">
        <v>394</v>
      </c>
      <c r="DJ53" s="12" t="s">
        <v>396</v>
      </c>
      <c r="DK53" s="12" t="s">
        <v>396</v>
      </c>
      <c r="DL53" s="12" t="s">
        <v>394</v>
      </c>
      <c r="DM53" s="12" t="s">
        <v>396</v>
      </c>
      <c r="DN53" s="12" t="s">
        <v>396</v>
      </c>
      <c r="DO53" s="12" t="s">
        <v>396</v>
      </c>
      <c r="DP53" s="12" t="s">
        <v>396</v>
      </c>
      <c r="DQ53" s="12" t="s">
        <v>396</v>
      </c>
      <c r="DR53" s="12" t="s">
        <v>396</v>
      </c>
      <c r="DS53" s="12"/>
      <c r="DT53" s="12"/>
      <c r="DU53" s="12"/>
      <c r="DV53" s="12"/>
    </row>
    <row r="54" spans="1:126" ht="36" customHeight="1" x14ac:dyDescent="0.15">
      <c r="A54" s="2" t="s">
        <v>192</v>
      </c>
      <c r="B54" s="2" t="s">
        <v>674</v>
      </c>
      <c r="C54" s="2" t="s">
        <v>675</v>
      </c>
      <c r="D54" s="2">
        <v>33.241844999999998</v>
      </c>
      <c r="E54" s="2">
        <v>43.575443999999997</v>
      </c>
      <c r="F54" s="2" t="s">
        <v>193</v>
      </c>
      <c r="G54" s="2" t="s">
        <v>194</v>
      </c>
      <c r="H54" s="2" t="s">
        <v>195</v>
      </c>
      <c r="I54" s="2" t="s">
        <v>196</v>
      </c>
      <c r="J54" s="2"/>
      <c r="K54" s="2"/>
      <c r="L54" s="2" t="s">
        <v>390</v>
      </c>
      <c r="M54" s="2" t="s">
        <v>401</v>
      </c>
      <c r="N54" s="23" t="s">
        <v>762</v>
      </c>
      <c r="O54" s="23" t="s">
        <v>763</v>
      </c>
      <c r="P54" s="23" t="s">
        <v>394</v>
      </c>
      <c r="Q54" s="2" t="s">
        <v>394</v>
      </c>
      <c r="R54" s="2">
        <v>2</v>
      </c>
      <c r="S54" s="2">
        <v>0</v>
      </c>
      <c r="T54" s="2" t="s">
        <v>502</v>
      </c>
      <c r="U54" s="2" t="s">
        <v>198</v>
      </c>
      <c r="V54" s="2">
        <v>70</v>
      </c>
      <c r="W54" s="2">
        <v>15</v>
      </c>
      <c r="X54" s="2">
        <v>85</v>
      </c>
      <c r="Y54" s="2" t="s">
        <v>394</v>
      </c>
      <c r="Z54" s="2" t="s">
        <v>396</v>
      </c>
      <c r="AA54" s="2">
        <v>40</v>
      </c>
      <c r="AB54" s="2">
        <v>45</v>
      </c>
      <c r="AC54" s="31">
        <v>0</v>
      </c>
      <c r="AD54" s="31">
        <v>0</v>
      </c>
      <c r="AE54" s="31">
        <v>0</v>
      </c>
      <c r="AF54" s="31">
        <v>0</v>
      </c>
      <c r="AG54" s="31">
        <v>0</v>
      </c>
      <c r="AH54" s="31">
        <v>0</v>
      </c>
      <c r="AI54" s="31" t="s">
        <v>46</v>
      </c>
      <c r="AJ54" s="31">
        <v>66</v>
      </c>
      <c r="AK54" s="31">
        <v>33</v>
      </c>
      <c r="AL54" s="31">
        <v>46</v>
      </c>
      <c r="AM54" s="31">
        <v>60</v>
      </c>
      <c r="AN54" s="31">
        <v>72</v>
      </c>
      <c r="AO54" s="31">
        <v>55</v>
      </c>
      <c r="AP54" s="31">
        <v>69</v>
      </c>
      <c r="AQ54" s="31">
        <v>6</v>
      </c>
      <c r="AR54" s="31">
        <v>9</v>
      </c>
      <c r="AS54" s="31">
        <v>350</v>
      </c>
      <c r="AT54" s="23" t="s">
        <v>394</v>
      </c>
      <c r="AU54" s="31">
        <v>60</v>
      </c>
      <c r="AV54" s="31">
        <v>1</v>
      </c>
      <c r="AW54" s="36">
        <v>15</v>
      </c>
      <c r="AX54" s="36">
        <v>10</v>
      </c>
      <c r="AY54" s="36">
        <v>1</v>
      </c>
      <c r="AZ54" s="36">
        <v>5</v>
      </c>
      <c r="BA54" s="36">
        <v>1</v>
      </c>
      <c r="BB54" s="36">
        <v>1</v>
      </c>
      <c r="BC54" s="36">
        <v>7</v>
      </c>
      <c r="BD54" s="31" t="s">
        <v>277</v>
      </c>
      <c r="BE54" s="31" t="s">
        <v>411</v>
      </c>
      <c r="BF54" s="31" t="s">
        <v>411</v>
      </c>
      <c r="BG54" s="31" t="s">
        <v>93</v>
      </c>
      <c r="BH54" s="31" t="s">
        <v>93</v>
      </c>
      <c r="BI54" s="31" t="s">
        <v>405</v>
      </c>
      <c r="BJ54" s="31" t="s">
        <v>411</v>
      </c>
      <c r="BK54" s="31" t="s">
        <v>405</v>
      </c>
      <c r="BL54" s="31" t="s">
        <v>405</v>
      </c>
      <c r="BM54" s="31" t="s">
        <v>405</v>
      </c>
      <c r="BN54" s="31" t="s">
        <v>679</v>
      </c>
      <c r="BO54" s="31">
        <v>30</v>
      </c>
      <c r="BP54" s="31" t="s">
        <v>51</v>
      </c>
      <c r="BQ54" s="31">
        <v>0</v>
      </c>
      <c r="BR54" s="31">
        <v>0</v>
      </c>
      <c r="BS54" s="31">
        <v>4</v>
      </c>
      <c r="BT54" s="31">
        <v>4</v>
      </c>
      <c r="BU54" s="31">
        <v>0</v>
      </c>
      <c r="BV54" s="31">
        <v>3</v>
      </c>
      <c r="BW54" s="31">
        <v>3</v>
      </c>
      <c r="BX54" s="31">
        <v>0</v>
      </c>
      <c r="BY54" s="31" t="s">
        <v>394</v>
      </c>
      <c r="BZ54" s="31" t="s">
        <v>396</v>
      </c>
      <c r="CA54" s="31" t="s">
        <v>394</v>
      </c>
      <c r="CB54" s="31" t="s">
        <v>396</v>
      </c>
      <c r="CC54" s="31" t="s">
        <v>394</v>
      </c>
      <c r="CD54" s="31" t="s">
        <v>702</v>
      </c>
      <c r="CE54" s="31" t="s">
        <v>394</v>
      </c>
      <c r="CF54" s="31" t="s">
        <v>128</v>
      </c>
      <c r="CG54" s="31" t="s">
        <v>415</v>
      </c>
      <c r="CH54" s="31" t="s">
        <v>401</v>
      </c>
      <c r="CI54" s="31" t="s">
        <v>427</v>
      </c>
      <c r="CJ54" s="31" t="s">
        <v>394</v>
      </c>
      <c r="CK54" s="36" t="s">
        <v>394</v>
      </c>
      <c r="CL54" s="31" t="s">
        <v>394</v>
      </c>
      <c r="CM54" s="31" t="s">
        <v>46</v>
      </c>
      <c r="CN54" s="31" t="s">
        <v>396</v>
      </c>
      <c r="CO54" s="31" t="s">
        <v>681</v>
      </c>
      <c r="CP54" s="31" t="s">
        <v>394</v>
      </c>
      <c r="CQ54" s="31" t="s">
        <v>394</v>
      </c>
      <c r="CR54" s="31" t="s">
        <v>394</v>
      </c>
      <c r="CS54" s="31" t="s">
        <v>394</v>
      </c>
      <c r="CT54" s="31" t="s">
        <v>411</v>
      </c>
      <c r="CU54" s="31" t="s">
        <v>411</v>
      </c>
      <c r="CV54" s="31" t="s">
        <v>411</v>
      </c>
      <c r="CW54" s="31" t="s">
        <v>405</v>
      </c>
      <c r="CX54" s="31" t="s">
        <v>764</v>
      </c>
      <c r="CY54" s="31" t="s">
        <v>394</v>
      </c>
      <c r="CZ54" s="31" t="s">
        <v>405</v>
      </c>
      <c r="DA54" s="31"/>
      <c r="DB54" s="31" t="s">
        <v>396</v>
      </c>
      <c r="DC54" s="31" t="s">
        <v>396</v>
      </c>
      <c r="DD54" s="31" t="s">
        <v>396</v>
      </c>
      <c r="DE54" s="31" t="s">
        <v>394</v>
      </c>
      <c r="DF54" s="31" t="s">
        <v>394</v>
      </c>
      <c r="DG54" s="31" t="s">
        <v>394</v>
      </c>
      <c r="DH54" s="31" t="s">
        <v>396</v>
      </c>
      <c r="DI54" s="31" t="s">
        <v>394</v>
      </c>
      <c r="DJ54" s="31" t="s">
        <v>394</v>
      </c>
      <c r="DK54" s="31" t="s">
        <v>394</v>
      </c>
      <c r="DL54" s="31" t="s">
        <v>394</v>
      </c>
      <c r="DM54" s="31" t="s">
        <v>396</v>
      </c>
      <c r="DN54" s="31" t="s">
        <v>396</v>
      </c>
      <c r="DO54" s="31" t="s">
        <v>394</v>
      </c>
      <c r="DP54" s="31" t="s">
        <v>396</v>
      </c>
      <c r="DQ54" s="31" t="s">
        <v>396</v>
      </c>
      <c r="DR54" s="31" t="s">
        <v>396</v>
      </c>
      <c r="DS54" s="31"/>
      <c r="DT54" s="31"/>
      <c r="DU54" s="31"/>
      <c r="DV54" s="31"/>
    </row>
    <row r="55" spans="1:126" s="22" customFormat="1" ht="36" customHeight="1" x14ac:dyDescent="0.15">
      <c r="A55" s="12" t="s">
        <v>765</v>
      </c>
      <c r="B55" s="12" t="s">
        <v>766</v>
      </c>
      <c r="C55" s="12" t="s">
        <v>248</v>
      </c>
      <c r="D55" s="12">
        <v>33.146999999999998</v>
      </c>
      <c r="E55" s="12">
        <v>44.015999999999998</v>
      </c>
      <c r="F55" s="12" t="s">
        <v>193</v>
      </c>
      <c r="G55" s="12" t="s">
        <v>194</v>
      </c>
      <c r="H55" s="12" t="s">
        <v>492</v>
      </c>
      <c r="I55" s="12" t="s">
        <v>223</v>
      </c>
      <c r="J55" s="12"/>
      <c r="K55" s="12"/>
      <c r="L55" s="12" t="s">
        <v>390</v>
      </c>
      <c r="M55" s="12" t="s">
        <v>686</v>
      </c>
      <c r="N55" s="22" t="s">
        <v>767</v>
      </c>
      <c r="O55" s="22" t="s">
        <v>768</v>
      </c>
      <c r="P55" s="22" t="s">
        <v>394</v>
      </c>
      <c r="Q55" s="12" t="s">
        <v>394</v>
      </c>
      <c r="R55" s="12">
        <v>2</v>
      </c>
      <c r="S55" s="12">
        <v>0</v>
      </c>
      <c r="T55" s="12" t="s">
        <v>769</v>
      </c>
      <c r="U55" s="12" t="s">
        <v>222</v>
      </c>
      <c r="V55" s="12">
        <v>203</v>
      </c>
      <c r="W55" s="12">
        <v>0</v>
      </c>
      <c r="X55" s="12">
        <v>203</v>
      </c>
      <c r="Y55" s="12" t="s">
        <v>394</v>
      </c>
      <c r="Z55" s="12" t="s">
        <v>396</v>
      </c>
      <c r="AA55" s="12">
        <v>0</v>
      </c>
      <c r="AB55" s="12">
        <v>150</v>
      </c>
      <c r="AC55" s="12">
        <v>40</v>
      </c>
      <c r="AD55" s="12">
        <v>13</v>
      </c>
      <c r="AE55" s="12">
        <v>0</v>
      </c>
      <c r="AF55" s="12">
        <v>0</v>
      </c>
      <c r="AG55" s="12">
        <v>0</v>
      </c>
      <c r="AH55" s="12">
        <v>0</v>
      </c>
      <c r="AI55" s="12" t="s">
        <v>405</v>
      </c>
      <c r="AJ55" s="12">
        <v>203</v>
      </c>
      <c r="AK55" s="12">
        <v>174</v>
      </c>
      <c r="AL55" s="12">
        <v>162</v>
      </c>
      <c r="AM55" s="12">
        <v>144</v>
      </c>
      <c r="AN55" s="12">
        <v>131</v>
      </c>
      <c r="AO55" s="12">
        <v>277</v>
      </c>
      <c r="AP55" s="12">
        <v>265</v>
      </c>
      <c r="AQ55" s="12">
        <v>41</v>
      </c>
      <c r="AR55" s="12">
        <v>49</v>
      </c>
      <c r="AS55" s="12">
        <v>1243</v>
      </c>
      <c r="AT55" s="22" t="s">
        <v>394</v>
      </c>
      <c r="AU55" s="12">
        <v>55</v>
      </c>
      <c r="AV55" s="12">
        <v>0</v>
      </c>
      <c r="AW55" s="18">
        <v>0</v>
      </c>
      <c r="AX55" s="18">
        <v>12</v>
      </c>
      <c r="AY55" s="18">
        <v>3</v>
      </c>
      <c r="AZ55" s="18">
        <v>16</v>
      </c>
      <c r="BA55" s="18">
        <v>40</v>
      </c>
      <c r="BB55" s="18">
        <v>88</v>
      </c>
      <c r="BC55" s="18">
        <v>25</v>
      </c>
      <c r="BD55" s="12" t="s">
        <v>381</v>
      </c>
      <c r="BE55" s="12" t="s">
        <v>405</v>
      </c>
      <c r="BF55" s="12" t="s">
        <v>405</v>
      </c>
      <c r="BG55" s="12" t="s">
        <v>405</v>
      </c>
      <c r="BH55" s="12" t="s">
        <v>405</v>
      </c>
      <c r="BI55" s="12" t="s">
        <v>405</v>
      </c>
      <c r="BJ55" s="12" t="s">
        <v>405</v>
      </c>
      <c r="BK55" s="12" t="s">
        <v>405</v>
      </c>
      <c r="BL55" s="12" t="s">
        <v>405</v>
      </c>
      <c r="BM55" s="12" t="s">
        <v>405</v>
      </c>
      <c r="BN55" s="12"/>
      <c r="BO55" s="12">
        <v>25</v>
      </c>
      <c r="BP55" s="12" t="s">
        <v>601</v>
      </c>
      <c r="BQ55" s="12">
        <v>0</v>
      </c>
      <c r="BR55" s="12">
        <v>150</v>
      </c>
      <c r="BS55" s="12">
        <v>150</v>
      </c>
      <c r="BT55" s="12">
        <v>150</v>
      </c>
      <c r="BU55" s="12">
        <v>150</v>
      </c>
      <c r="BV55" s="12">
        <v>150</v>
      </c>
      <c r="BW55" s="12">
        <v>150</v>
      </c>
      <c r="BX55" s="12">
        <v>203</v>
      </c>
      <c r="BY55" s="12" t="s">
        <v>394</v>
      </c>
      <c r="BZ55" s="12" t="s">
        <v>396</v>
      </c>
      <c r="CA55" s="12" t="s">
        <v>394</v>
      </c>
      <c r="CB55" s="12" t="s">
        <v>396</v>
      </c>
      <c r="CC55" s="12" t="s">
        <v>396</v>
      </c>
      <c r="CD55" s="12" t="s">
        <v>526</v>
      </c>
      <c r="CE55" s="12" t="s">
        <v>396</v>
      </c>
      <c r="CF55" s="12" t="s">
        <v>129</v>
      </c>
      <c r="CG55" s="12" t="s">
        <v>415</v>
      </c>
      <c r="CH55" s="12" t="s">
        <v>505</v>
      </c>
      <c r="CI55" s="12" t="s">
        <v>427</v>
      </c>
      <c r="CJ55" s="12" t="s">
        <v>394</v>
      </c>
      <c r="CK55" s="18" t="s">
        <v>394</v>
      </c>
      <c r="CL55" s="12" t="s">
        <v>394</v>
      </c>
      <c r="CM55" s="12" t="s">
        <v>405</v>
      </c>
      <c r="CN55" s="12" t="s">
        <v>396</v>
      </c>
      <c r="CO55" s="12" t="s">
        <v>444</v>
      </c>
      <c r="CP55" s="12" t="s">
        <v>396</v>
      </c>
      <c r="CQ55" s="12" t="s">
        <v>394</v>
      </c>
      <c r="CR55" s="12" t="s">
        <v>394</v>
      </c>
      <c r="CS55" s="12" t="s">
        <v>394</v>
      </c>
      <c r="CT55" s="12" t="s">
        <v>405</v>
      </c>
      <c r="CU55" s="12" t="s">
        <v>405</v>
      </c>
      <c r="CV55" s="12" t="s">
        <v>405</v>
      </c>
      <c r="CW55" s="12" t="s">
        <v>405</v>
      </c>
      <c r="CX55" s="12" t="s">
        <v>770</v>
      </c>
      <c r="CY55" s="12" t="s">
        <v>396</v>
      </c>
      <c r="CZ55" s="12" t="s">
        <v>46</v>
      </c>
      <c r="DA55" s="12"/>
      <c r="DB55" s="12" t="s">
        <v>396</v>
      </c>
      <c r="DC55" s="12" t="s">
        <v>396</v>
      </c>
      <c r="DD55" s="12" t="s">
        <v>396</v>
      </c>
      <c r="DE55" s="12" t="s">
        <v>394</v>
      </c>
      <c r="DF55" s="12" t="s">
        <v>396</v>
      </c>
      <c r="DG55" s="12" t="s">
        <v>394</v>
      </c>
      <c r="DH55" s="12" t="s">
        <v>394</v>
      </c>
      <c r="DI55" s="12" t="s">
        <v>396</v>
      </c>
      <c r="DJ55" s="12" t="s">
        <v>396</v>
      </c>
      <c r="DK55" s="12" t="s">
        <v>394</v>
      </c>
      <c r="DL55" s="12" t="s">
        <v>394</v>
      </c>
      <c r="DM55" s="12" t="s">
        <v>396</v>
      </c>
      <c r="DN55" s="12" t="s">
        <v>396</v>
      </c>
      <c r="DO55" s="12" t="s">
        <v>396</v>
      </c>
      <c r="DP55" s="12" t="s">
        <v>396</v>
      </c>
      <c r="DQ55" s="12" t="s">
        <v>396</v>
      </c>
      <c r="DR55" s="12" t="s">
        <v>396</v>
      </c>
      <c r="DS55" s="12"/>
      <c r="DT55" s="12"/>
      <c r="DU55" s="12"/>
      <c r="DV55" s="12"/>
    </row>
    <row r="56" spans="1:126" ht="36" customHeight="1" x14ac:dyDescent="0.15">
      <c r="A56" s="2" t="s">
        <v>771</v>
      </c>
      <c r="B56" s="2" t="s">
        <v>766</v>
      </c>
      <c r="C56" s="2" t="s">
        <v>248</v>
      </c>
      <c r="D56" s="2">
        <v>33.14891935</v>
      </c>
      <c r="E56" s="2">
        <v>43.990697859999997</v>
      </c>
      <c r="F56" s="2" t="s">
        <v>193</v>
      </c>
      <c r="G56" s="2" t="s">
        <v>194</v>
      </c>
      <c r="H56" s="2" t="s">
        <v>492</v>
      </c>
      <c r="I56" s="2" t="s">
        <v>772</v>
      </c>
      <c r="J56" s="2"/>
      <c r="K56" s="2"/>
      <c r="L56" s="2" t="s">
        <v>390</v>
      </c>
      <c r="M56" s="2" t="s">
        <v>686</v>
      </c>
      <c r="N56" s="23" t="s">
        <v>773</v>
      </c>
      <c r="O56" s="23" t="s">
        <v>774</v>
      </c>
      <c r="P56" s="23" t="s">
        <v>394</v>
      </c>
      <c r="Q56" s="2" t="s">
        <v>394</v>
      </c>
      <c r="R56" s="2">
        <v>2</v>
      </c>
      <c r="S56" s="2">
        <v>0</v>
      </c>
      <c r="T56" s="2" t="s">
        <v>769</v>
      </c>
      <c r="U56" s="2" t="s">
        <v>222</v>
      </c>
      <c r="V56" s="2">
        <v>291</v>
      </c>
      <c r="W56" s="2">
        <v>0</v>
      </c>
      <c r="X56" s="2">
        <v>291</v>
      </c>
      <c r="Y56" s="2" t="s">
        <v>394</v>
      </c>
      <c r="Z56" s="2" t="s">
        <v>396</v>
      </c>
      <c r="AA56" s="2">
        <v>0</v>
      </c>
      <c r="AB56" s="2">
        <v>285</v>
      </c>
      <c r="AC56" s="31">
        <v>6</v>
      </c>
      <c r="AD56" s="31">
        <v>0</v>
      </c>
      <c r="AE56" s="31">
        <v>0</v>
      </c>
      <c r="AF56" s="31">
        <v>0</v>
      </c>
      <c r="AG56" s="31">
        <v>0</v>
      </c>
      <c r="AH56" s="31">
        <v>0</v>
      </c>
      <c r="AI56" s="31" t="s">
        <v>405</v>
      </c>
      <c r="AJ56" s="31">
        <v>291</v>
      </c>
      <c r="AK56" s="31">
        <v>152</v>
      </c>
      <c r="AL56" s="31">
        <v>166</v>
      </c>
      <c r="AM56" s="31">
        <v>252</v>
      </c>
      <c r="AN56" s="31">
        <v>286</v>
      </c>
      <c r="AO56" s="31">
        <v>506</v>
      </c>
      <c r="AP56" s="31">
        <v>416</v>
      </c>
      <c r="AQ56" s="31">
        <v>35</v>
      </c>
      <c r="AR56" s="31">
        <v>55</v>
      </c>
      <c r="AS56" s="31">
        <v>1868</v>
      </c>
      <c r="AT56" s="23" t="s">
        <v>394</v>
      </c>
      <c r="AU56" s="31">
        <v>68</v>
      </c>
      <c r="AV56" s="31">
        <v>0</v>
      </c>
      <c r="AW56" s="36">
        <v>0</v>
      </c>
      <c r="AX56" s="36">
        <v>18</v>
      </c>
      <c r="AY56" s="36">
        <v>7</v>
      </c>
      <c r="AZ56" s="36">
        <v>49</v>
      </c>
      <c r="BA56" s="36">
        <v>66</v>
      </c>
      <c r="BB56" s="36">
        <v>75</v>
      </c>
      <c r="BC56" s="36">
        <v>51</v>
      </c>
      <c r="BD56" s="31" t="s">
        <v>382</v>
      </c>
      <c r="BE56" s="31" t="s">
        <v>46</v>
      </c>
      <c r="BF56" s="31" t="s">
        <v>46</v>
      </c>
      <c r="BG56" s="31" t="s">
        <v>46</v>
      </c>
      <c r="BH56" s="31" t="s">
        <v>46</v>
      </c>
      <c r="BI56" s="31" t="s">
        <v>46</v>
      </c>
      <c r="BJ56" s="31" t="s">
        <v>46</v>
      </c>
      <c r="BK56" s="31" t="s">
        <v>46</v>
      </c>
      <c r="BL56" s="31" t="s">
        <v>46</v>
      </c>
      <c r="BM56" s="31" t="s">
        <v>46</v>
      </c>
      <c r="BN56" s="31"/>
      <c r="BO56" s="31">
        <v>20</v>
      </c>
      <c r="BP56" s="31" t="s">
        <v>601</v>
      </c>
      <c r="BQ56" s="31">
        <v>0</v>
      </c>
      <c r="BR56" s="31">
        <v>125</v>
      </c>
      <c r="BS56" s="31">
        <v>0</v>
      </c>
      <c r="BT56" s="31">
        <v>0</v>
      </c>
      <c r="BU56" s="31">
        <v>0</v>
      </c>
      <c r="BV56" s="31">
        <v>3</v>
      </c>
      <c r="BW56" s="31">
        <v>0</v>
      </c>
      <c r="BX56" s="31">
        <v>285</v>
      </c>
      <c r="BY56" s="31" t="s">
        <v>394</v>
      </c>
      <c r="BZ56" s="31" t="s">
        <v>396</v>
      </c>
      <c r="CA56" s="31" t="s">
        <v>394</v>
      </c>
      <c r="CB56" s="31" t="s">
        <v>396</v>
      </c>
      <c r="CC56" s="31" t="s">
        <v>394</v>
      </c>
      <c r="CD56" s="31" t="s">
        <v>526</v>
      </c>
      <c r="CE56" s="31" t="s">
        <v>396</v>
      </c>
      <c r="CF56" s="31" t="s">
        <v>129</v>
      </c>
      <c r="CG56" s="31" t="s">
        <v>415</v>
      </c>
      <c r="CH56" s="31" t="s">
        <v>505</v>
      </c>
      <c r="CI56" s="31" t="s">
        <v>427</v>
      </c>
      <c r="CJ56" s="31" t="s">
        <v>394</v>
      </c>
      <c r="CK56" s="36" t="s">
        <v>394</v>
      </c>
      <c r="CL56" s="31" t="s">
        <v>394</v>
      </c>
      <c r="CM56" s="31" t="s">
        <v>405</v>
      </c>
      <c r="CN56" s="31" t="s">
        <v>396</v>
      </c>
      <c r="CO56" s="31" t="s">
        <v>444</v>
      </c>
      <c r="CP56" s="31" t="s">
        <v>396</v>
      </c>
      <c r="CQ56" s="31" t="s">
        <v>394</v>
      </c>
      <c r="CR56" s="31" t="s">
        <v>394</v>
      </c>
      <c r="CS56" s="31" t="s">
        <v>394</v>
      </c>
      <c r="CT56" s="31" t="s">
        <v>411</v>
      </c>
      <c r="CU56" s="31" t="s">
        <v>411</v>
      </c>
      <c r="CV56" s="31" t="s">
        <v>411</v>
      </c>
      <c r="CW56" s="31" t="s">
        <v>411</v>
      </c>
      <c r="CX56" s="31" t="s">
        <v>775</v>
      </c>
      <c r="CY56" s="31" t="s">
        <v>396</v>
      </c>
      <c r="CZ56" s="31" t="s">
        <v>46</v>
      </c>
      <c r="DA56" s="31"/>
      <c r="DB56" s="31" t="s">
        <v>396</v>
      </c>
      <c r="DC56" s="31" t="s">
        <v>396</v>
      </c>
      <c r="DD56" s="31" t="s">
        <v>396</v>
      </c>
      <c r="DE56" s="31" t="s">
        <v>394</v>
      </c>
      <c r="DF56" s="31" t="s">
        <v>396</v>
      </c>
      <c r="DG56" s="31" t="s">
        <v>394</v>
      </c>
      <c r="DH56" s="31" t="s">
        <v>396</v>
      </c>
      <c r="DI56" s="31" t="s">
        <v>396</v>
      </c>
      <c r="DJ56" s="31" t="s">
        <v>396</v>
      </c>
      <c r="DK56" s="31" t="s">
        <v>394</v>
      </c>
      <c r="DL56" s="31" t="s">
        <v>394</v>
      </c>
      <c r="DM56" s="31" t="s">
        <v>396</v>
      </c>
      <c r="DN56" s="31" t="s">
        <v>396</v>
      </c>
      <c r="DO56" s="31" t="s">
        <v>396</v>
      </c>
      <c r="DP56" s="31" t="s">
        <v>396</v>
      </c>
      <c r="DQ56" s="31" t="s">
        <v>396</v>
      </c>
      <c r="DR56" s="31" t="s">
        <v>396</v>
      </c>
      <c r="DS56" s="31"/>
      <c r="DT56" s="31"/>
      <c r="DU56" s="31"/>
      <c r="DV56" s="31"/>
    </row>
    <row r="57" spans="1:126" s="22" customFormat="1" ht="36" customHeight="1" x14ac:dyDescent="0.15">
      <c r="A57" s="12" t="s">
        <v>250</v>
      </c>
      <c r="B57" s="12" t="s">
        <v>766</v>
      </c>
      <c r="C57" s="12" t="s">
        <v>248</v>
      </c>
      <c r="D57" s="12">
        <v>33.142274392365799</v>
      </c>
      <c r="E57" s="12">
        <v>43.846501212216999</v>
      </c>
      <c r="F57" s="12" t="s">
        <v>193</v>
      </c>
      <c r="G57" s="12" t="s">
        <v>194</v>
      </c>
      <c r="H57" s="12" t="s">
        <v>227</v>
      </c>
      <c r="I57" s="12" t="s">
        <v>255</v>
      </c>
      <c r="J57" s="12"/>
      <c r="K57" s="12"/>
      <c r="L57" s="12" t="s">
        <v>390</v>
      </c>
      <c r="M57" s="12" t="s">
        <v>776</v>
      </c>
      <c r="N57" s="22" t="s">
        <v>777</v>
      </c>
      <c r="O57" s="22" t="s">
        <v>778</v>
      </c>
      <c r="P57" s="22" t="s">
        <v>394</v>
      </c>
      <c r="Q57" s="12" t="s">
        <v>396</v>
      </c>
      <c r="R57" s="12">
        <v>3</v>
      </c>
      <c r="S57" s="12">
        <v>0</v>
      </c>
      <c r="T57" s="12" t="s">
        <v>769</v>
      </c>
      <c r="U57" s="12" t="s">
        <v>198</v>
      </c>
      <c r="V57" s="12">
        <v>98</v>
      </c>
      <c r="W57" s="12">
        <v>48</v>
      </c>
      <c r="X57" s="12">
        <v>146</v>
      </c>
      <c r="Y57" s="12" t="s">
        <v>394</v>
      </c>
      <c r="Z57" s="12" t="s">
        <v>394</v>
      </c>
      <c r="AA57" s="12">
        <v>0</v>
      </c>
      <c r="AB57" s="12">
        <v>20</v>
      </c>
      <c r="AC57" s="12">
        <v>128</v>
      </c>
      <c r="AD57" s="12">
        <v>0</v>
      </c>
      <c r="AE57" s="12">
        <v>0</v>
      </c>
      <c r="AF57" s="12">
        <v>0</v>
      </c>
      <c r="AG57" s="12">
        <v>0</v>
      </c>
      <c r="AH57" s="12">
        <v>0</v>
      </c>
      <c r="AI57" s="12" t="s">
        <v>46</v>
      </c>
      <c r="AJ57" s="12">
        <v>142</v>
      </c>
      <c r="AK57" s="12">
        <v>43</v>
      </c>
      <c r="AL57" s="12">
        <v>51</v>
      </c>
      <c r="AM57" s="12">
        <v>130</v>
      </c>
      <c r="AN57" s="12">
        <v>121</v>
      </c>
      <c r="AO57" s="12">
        <v>155</v>
      </c>
      <c r="AP57" s="12">
        <v>232</v>
      </c>
      <c r="AQ57" s="12">
        <v>15</v>
      </c>
      <c r="AR57" s="12">
        <v>17</v>
      </c>
      <c r="AS57" s="12">
        <v>764</v>
      </c>
      <c r="AT57" s="22" t="s">
        <v>394</v>
      </c>
      <c r="AU57" s="12">
        <v>10</v>
      </c>
      <c r="AV57" s="12">
        <v>0</v>
      </c>
      <c r="AW57" s="18">
        <v>0</v>
      </c>
      <c r="AX57" s="18">
        <v>10</v>
      </c>
      <c r="AY57" s="18">
        <v>6</v>
      </c>
      <c r="AZ57" s="18">
        <v>31</v>
      </c>
      <c r="BA57" s="18">
        <v>15</v>
      </c>
      <c r="BB57" s="18">
        <v>32</v>
      </c>
      <c r="BC57" s="18">
        <v>10</v>
      </c>
      <c r="BD57" s="12" t="s">
        <v>779</v>
      </c>
      <c r="BE57" s="12" t="s">
        <v>46</v>
      </c>
      <c r="BF57" s="12" t="s">
        <v>46</v>
      </c>
      <c r="BG57" s="12" t="s">
        <v>46</v>
      </c>
      <c r="BH57" s="12" t="s">
        <v>46</v>
      </c>
      <c r="BI57" s="12" t="s">
        <v>46</v>
      </c>
      <c r="BJ57" s="12" t="s">
        <v>46</v>
      </c>
      <c r="BK57" s="12" t="s">
        <v>46</v>
      </c>
      <c r="BL57" s="12" t="s">
        <v>46</v>
      </c>
      <c r="BM57" s="12" t="s">
        <v>46</v>
      </c>
      <c r="BN57" s="12"/>
      <c r="BO57" s="12">
        <v>25</v>
      </c>
      <c r="BP57" s="12" t="s">
        <v>601</v>
      </c>
      <c r="BQ57" s="12">
        <v>17</v>
      </c>
      <c r="BR57" s="12">
        <v>4</v>
      </c>
      <c r="BS57" s="12">
        <v>0</v>
      </c>
      <c r="BT57" s="12">
        <v>0</v>
      </c>
      <c r="BU57" s="12">
        <v>0</v>
      </c>
      <c r="BV57" s="12">
        <v>0</v>
      </c>
      <c r="BW57" s="12">
        <v>0</v>
      </c>
      <c r="BX57" s="12">
        <v>0</v>
      </c>
      <c r="BY57" s="12" t="s">
        <v>394</v>
      </c>
      <c r="BZ57" s="12" t="s">
        <v>394</v>
      </c>
      <c r="CA57" s="12" t="s">
        <v>394</v>
      </c>
      <c r="CB57" s="12" t="s">
        <v>394</v>
      </c>
      <c r="CC57" s="12" t="s">
        <v>394</v>
      </c>
      <c r="CD57" s="12" t="s">
        <v>526</v>
      </c>
      <c r="CE57" s="12" t="s">
        <v>394</v>
      </c>
      <c r="CF57" s="12" t="s">
        <v>128</v>
      </c>
      <c r="CG57" s="12" t="s">
        <v>415</v>
      </c>
      <c r="CH57" s="12" t="s">
        <v>401</v>
      </c>
      <c r="CI57" s="12" t="s">
        <v>427</v>
      </c>
      <c r="CJ57" s="12" t="s">
        <v>394</v>
      </c>
      <c r="CK57" s="18" t="s">
        <v>394</v>
      </c>
      <c r="CL57" s="12" t="s">
        <v>394</v>
      </c>
      <c r="CM57" s="12" t="s">
        <v>46</v>
      </c>
      <c r="CN57" s="12" t="s">
        <v>396</v>
      </c>
      <c r="CO57" s="12" t="s">
        <v>444</v>
      </c>
      <c r="CP57" s="12" t="s">
        <v>396</v>
      </c>
      <c r="CQ57" s="12" t="s">
        <v>394</v>
      </c>
      <c r="CR57" s="12" t="s">
        <v>394</v>
      </c>
      <c r="CS57" s="12" t="s">
        <v>394</v>
      </c>
      <c r="CT57" s="12" t="s">
        <v>46</v>
      </c>
      <c r="CU57" s="12" t="s">
        <v>405</v>
      </c>
      <c r="CV57" s="12" t="s">
        <v>46</v>
      </c>
      <c r="CW57" s="12" t="s">
        <v>405</v>
      </c>
      <c r="CX57" s="12" t="s">
        <v>780</v>
      </c>
      <c r="CY57" s="12" t="s">
        <v>396</v>
      </c>
      <c r="CZ57" s="12" t="s">
        <v>46</v>
      </c>
      <c r="DA57" s="12"/>
      <c r="DB57" s="12" t="s">
        <v>396</v>
      </c>
      <c r="DC57" s="12" t="s">
        <v>396</v>
      </c>
      <c r="DD57" s="12" t="s">
        <v>396</v>
      </c>
      <c r="DE57" s="12" t="s">
        <v>394</v>
      </c>
      <c r="DF57" s="12" t="s">
        <v>396</v>
      </c>
      <c r="DG57" s="12" t="s">
        <v>394</v>
      </c>
      <c r="DH57" s="12" t="s">
        <v>396</v>
      </c>
      <c r="DI57" s="12" t="s">
        <v>396</v>
      </c>
      <c r="DJ57" s="12" t="s">
        <v>396</v>
      </c>
      <c r="DK57" s="12" t="s">
        <v>394</v>
      </c>
      <c r="DL57" s="12" t="s">
        <v>394</v>
      </c>
      <c r="DM57" s="12" t="s">
        <v>396</v>
      </c>
      <c r="DN57" s="12" t="s">
        <v>396</v>
      </c>
      <c r="DO57" s="12" t="s">
        <v>394</v>
      </c>
      <c r="DP57" s="12" t="s">
        <v>396</v>
      </c>
      <c r="DQ57" s="12" t="s">
        <v>396</v>
      </c>
      <c r="DR57" s="12" t="s">
        <v>396</v>
      </c>
      <c r="DS57" s="12"/>
      <c r="DT57" s="12"/>
      <c r="DU57" s="12"/>
      <c r="DV57" s="12"/>
    </row>
    <row r="58" spans="1:126" ht="36" customHeight="1" x14ac:dyDescent="0.15">
      <c r="A58" s="2" t="s">
        <v>290</v>
      </c>
      <c r="B58" s="2" t="s">
        <v>694</v>
      </c>
      <c r="C58" s="2" t="s">
        <v>695</v>
      </c>
      <c r="D58" s="2">
        <v>33.249838080214602</v>
      </c>
      <c r="E58" s="2">
        <v>43.581445489825498</v>
      </c>
      <c r="F58" s="2" t="s">
        <v>193</v>
      </c>
      <c r="G58" s="2" t="s">
        <v>194</v>
      </c>
      <c r="H58" s="2" t="s">
        <v>275</v>
      </c>
      <c r="I58" s="2" t="s">
        <v>291</v>
      </c>
      <c r="J58" s="2"/>
      <c r="K58" s="2"/>
      <c r="L58" s="2" t="s">
        <v>390</v>
      </c>
      <c r="M58" s="2" t="s">
        <v>686</v>
      </c>
      <c r="N58" s="23" t="s">
        <v>781</v>
      </c>
      <c r="O58" s="23" t="s">
        <v>782</v>
      </c>
      <c r="P58" s="23" t="s">
        <v>394</v>
      </c>
      <c r="Q58" s="2" t="s">
        <v>394</v>
      </c>
      <c r="R58" s="2">
        <v>2</v>
      </c>
      <c r="S58" s="2">
        <v>0</v>
      </c>
      <c r="T58" s="2" t="s">
        <v>502</v>
      </c>
      <c r="U58" s="2" t="s">
        <v>198</v>
      </c>
      <c r="V58" s="2">
        <v>20</v>
      </c>
      <c r="W58" s="2">
        <v>4</v>
      </c>
      <c r="X58" s="2">
        <v>24</v>
      </c>
      <c r="Y58" s="2" t="s">
        <v>394</v>
      </c>
      <c r="Z58" s="2" t="s">
        <v>396</v>
      </c>
      <c r="AA58" s="2">
        <v>0</v>
      </c>
      <c r="AB58" s="2">
        <v>24</v>
      </c>
      <c r="AC58" s="31">
        <v>0</v>
      </c>
      <c r="AD58" s="31">
        <v>0</v>
      </c>
      <c r="AE58" s="31">
        <v>0</v>
      </c>
      <c r="AF58" s="31">
        <v>0</v>
      </c>
      <c r="AG58" s="31">
        <v>0</v>
      </c>
      <c r="AH58" s="31">
        <v>0</v>
      </c>
      <c r="AI58" s="31" t="s">
        <v>46</v>
      </c>
      <c r="AJ58" s="31">
        <v>19</v>
      </c>
      <c r="AK58" s="31">
        <v>3</v>
      </c>
      <c r="AL58" s="31">
        <v>6</v>
      </c>
      <c r="AM58" s="31">
        <v>21</v>
      </c>
      <c r="AN58" s="31">
        <v>15</v>
      </c>
      <c r="AO58" s="31">
        <v>14</v>
      </c>
      <c r="AP58" s="31">
        <v>10</v>
      </c>
      <c r="AQ58" s="31">
        <v>1</v>
      </c>
      <c r="AR58" s="31">
        <v>4</v>
      </c>
      <c r="AS58" s="31">
        <v>74</v>
      </c>
      <c r="AT58" s="23" t="s">
        <v>394</v>
      </c>
      <c r="AU58" s="31">
        <v>10</v>
      </c>
      <c r="AV58" s="31">
        <v>0</v>
      </c>
      <c r="AW58" s="36">
        <v>6</v>
      </c>
      <c r="AX58" s="36">
        <v>1</v>
      </c>
      <c r="AY58" s="36">
        <v>1</v>
      </c>
      <c r="AZ58" s="36">
        <v>1</v>
      </c>
      <c r="BA58" s="36">
        <v>2</v>
      </c>
      <c r="BB58" s="36">
        <v>1</v>
      </c>
      <c r="BC58" s="36">
        <v>6</v>
      </c>
      <c r="BD58" s="31" t="s">
        <v>689</v>
      </c>
      <c r="BE58" s="31" t="s">
        <v>411</v>
      </c>
      <c r="BF58" s="31" t="s">
        <v>411</v>
      </c>
      <c r="BG58" s="31" t="s">
        <v>411</v>
      </c>
      <c r="BH58" s="31" t="s">
        <v>93</v>
      </c>
      <c r="BI58" s="31" t="s">
        <v>93</v>
      </c>
      <c r="BJ58" s="31" t="s">
        <v>411</v>
      </c>
      <c r="BK58" s="31" t="s">
        <v>405</v>
      </c>
      <c r="BL58" s="31" t="s">
        <v>405</v>
      </c>
      <c r="BM58" s="31" t="s">
        <v>405</v>
      </c>
      <c r="BN58" s="31" t="s">
        <v>679</v>
      </c>
      <c r="BO58" s="31">
        <v>40</v>
      </c>
      <c r="BP58" s="31" t="s">
        <v>51</v>
      </c>
      <c r="BQ58" s="31">
        <v>2</v>
      </c>
      <c r="BR58" s="31">
        <v>0</v>
      </c>
      <c r="BS58" s="31">
        <v>2</v>
      </c>
      <c r="BT58" s="31">
        <v>2</v>
      </c>
      <c r="BU58" s="31">
        <v>0</v>
      </c>
      <c r="BV58" s="31">
        <v>0</v>
      </c>
      <c r="BW58" s="31">
        <v>0</v>
      </c>
      <c r="BX58" s="31">
        <v>0</v>
      </c>
      <c r="BY58" s="31" t="s">
        <v>394</v>
      </c>
      <c r="BZ58" s="31" t="s">
        <v>396</v>
      </c>
      <c r="CA58" s="31" t="s">
        <v>394</v>
      </c>
      <c r="CB58" s="31" t="s">
        <v>396</v>
      </c>
      <c r="CC58" s="31" t="s">
        <v>396</v>
      </c>
      <c r="CD58" s="31" t="s">
        <v>783</v>
      </c>
      <c r="CE58" s="31" t="s">
        <v>394</v>
      </c>
      <c r="CF58" s="31" t="s">
        <v>128</v>
      </c>
      <c r="CG58" s="31" t="s">
        <v>415</v>
      </c>
      <c r="CH58" s="31" t="s">
        <v>401</v>
      </c>
      <c r="CI58" s="31" t="s">
        <v>427</v>
      </c>
      <c r="CJ58" s="31" t="s">
        <v>396</v>
      </c>
      <c r="CK58" s="36" t="s">
        <v>396</v>
      </c>
      <c r="CL58" s="31" t="s">
        <v>394</v>
      </c>
      <c r="CM58" s="31" t="s">
        <v>46</v>
      </c>
      <c r="CN58" s="31" t="s">
        <v>396</v>
      </c>
      <c r="CO58" s="31" t="s">
        <v>444</v>
      </c>
      <c r="CP58" s="31" t="s">
        <v>396</v>
      </c>
      <c r="CQ58" s="31" t="s">
        <v>394</v>
      </c>
      <c r="CR58" s="31" t="s">
        <v>394</v>
      </c>
      <c r="CS58" s="31" t="s">
        <v>394</v>
      </c>
      <c r="CT58" s="31" t="s">
        <v>411</v>
      </c>
      <c r="CU58" s="31" t="s">
        <v>411</v>
      </c>
      <c r="CV58" s="31" t="s">
        <v>411</v>
      </c>
      <c r="CW58" s="31" t="s">
        <v>405</v>
      </c>
      <c r="CX58" s="31" t="s">
        <v>784</v>
      </c>
      <c r="CY58" s="31" t="s">
        <v>396</v>
      </c>
      <c r="CZ58" s="31" t="s">
        <v>46</v>
      </c>
      <c r="DA58" s="31"/>
      <c r="DB58" s="31" t="s">
        <v>396</v>
      </c>
      <c r="DC58" s="31" t="s">
        <v>396</v>
      </c>
      <c r="DD58" s="31" t="s">
        <v>396</v>
      </c>
      <c r="DE58" s="31" t="s">
        <v>394</v>
      </c>
      <c r="DF58" s="31" t="s">
        <v>396</v>
      </c>
      <c r="DG58" s="31" t="s">
        <v>394</v>
      </c>
      <c r="DH58" s="31" t="s">
        <v>396</v>
      </c>
      <c r="DI58" s="31" t="s">
        <v>394</v>
      </c>
      <c r="DJ58" s="31" t="s">
        <v>396</v>
      </c>
      <c r="DK58" s="31" t="s">
        <v>394</v>
      </c>
      <c r="DL58" s="31" t="s">
        <v>394</v>
      </c>
      <c r="DM58" s="31" t="s">
        <v>396</v>
      </c>
      <c r="DN58" s="31" t="s">
        <v>396</v>
      </c>
      <c r="DO58" s="31" t="s">
        <v>394</v>
      </c>
      <c r="DP58" s="31" t="s">
        <v>396</v>
      </c>
      <c r="DQ58" s="31" t="s">
        <v>396</v>
      </c>
      <c r="DR58" s="31" t="s">
        <v>396</v>
      </c>
      <c r="DS58" s="31"/>
      <c r="DT58" s="31"/>
      <c r="DU58" s="31"/>
      <c r="DV58" s="31"/>
    </row>
    <row r="59" spans="1:126" s="22" customFormat="1" ht="36" customHeight="1" x14ac:dyDescent="0.15">
      <c r="A59" s="12" t="s">
        <v>785</v>
      </c>
      <c r="B59" s="12" t="s">
        <v>786</v>
      </c>
      <c r="C59" s="12" t="s">
        <v>211</v>
      </c>
      <c r="D59" s="12">
        <v>33.250486862281903</v>
      </c>
      <c r="E59" s="12">
        <v>43.574551</v>
      </c>
      <c r="F59" s="12" t="s">
        <v>193</v>
      </c>
      <c r="G59" s="12" t="s">
        <v>194</v>
      </c>
      <c r="H59" s="12" t="s">
        <v>275</v>
      </c>
      <c r="I59" s="12" t="s">
        <v>787</v>
      </c>
      <c r="J59" s="12" t="s">
        <v>788</v>
      </c>
      <c r="K59" s="12"/>
      <c r="L59" s="12" t="s">
        <v>441</v>
      </c>
      <c r="M59" s="12" t="s">
        <v>789</v>
      </c>
      <c r="N59" s="22" t="s">
        <v>790</v>
      </c>
      <c r="O59" s="22" t="s">
        <v>716</v>
      </c>
      <c r="P59" s="22" t="s">
        <v>394</v>
      </c>
      <c r="Q59" s="12" t="s">
        <v>394</v>
      </c>
      <c r="R59" s="12">
        <v>2</v>
      </c>
      <c r="S59" s="12">
        <v>0</v>
      </c>
      <c r="T59" s="12" t="s">
        <v>791</v>
      </c>
      <c r="U59" s="12" t="s">
        <v>222</v>
      </c>
      <c r="V59" s="12">
        <v>240</v>
      </c>
      <c r="W59" s="12">
        <v>0</v>
      </c>
      <c r="X59" s="12">
        <v>240</v>
      </c>
      <c r="Y59" s="12" t="s">
        <v>394</v>
      </c>
      <c r="Z59" s="12" t="s">
        <v>396</v>
      </c>
      <c r="AA59" s="12">
        <v>2</v>
      </c>
      <c r="AB59" s="12">
        <v>30</v>
      </c>
      <c r="AC59" s="12">
        <v>208</v>
      </c>
      <c r="AD59" s="12">
        <v>0</v>
      </c>
      <c r="AE59" s="12">
        <v>0</v>
      </c>
      <c r="AF59" s="12">
        <v>0</v>
      </c>
      <c r="AG59" s="12">
        <v>0</v>
      </c>
      <c r="AH59" s="12">
        <v>0</v>
      </c>
      <c r="AI59" s="12" t="s">
        <v>46</v>
      </c>
      <c r="AJ59" s="12">
        <v>235</v>
      </c>
      <c r="AK59" s="12">
        <v>142</v>
      </c>
      <c r="AL59" s="12">
        <v>176</v>
      </c>
      <c r="AM59" s="12">
        <v>302</v>
      </c>
      <c r="AN59" s="12">
        <v>243</v>
      </c>
      <c r="AO59" s="12">
        <v>256</v>
      </c>
      <c r="AP59" s="12">
        <v>264</v>
      </c>
      <c r="AQ59" s="12">
        <v>16</v>
      </c>
      <c r="AR59" s="12">
        <v>20</v>
      </c>
      <c r="AS59" s="12">
        <v>1419</v>
      </c>
      <c r="AT59" s="22" t="s">
        <v>394</v>
      </c>
      <c r="AU59" s="12">
        <v>250</v>
      </c>
      <c r="AV59" s="12">
        <v>0</v>
      </c>
      <c r="AW59" s="18">
        <v>30</v>
      </c>
      <c r="AX59" s="18">
        <v>5</v>
      </c>
      <c r="AY59" s="18">
        <v>10</v>
      </c>
      <c r="AZ59" s="18">
        <v>30</v>
      </c>
      <c r="BA59" s="18">
        <v>30</v>
      </c>
      <c r="BB59" s="18">
        <v>10</v>
      </c>
      <c r="BC59" s="18">
        <v>35</v>
      </c>
      <c r="BD59" s="12" t="s">
        <v>277</v>
      </c>
      <c r="BE59" s="12" t="s">
        <v>411</v>
      </c>
      <c r="BF59" s="12" t="s">
        <v>411</v>
      </c>
      <c r="BG59" s="12" t="s">
        <v>411</v>
      </c>
      <c r="BH59" s="12" t="s">
        <v>93</v>
      </c>
      <c r="BI59" s="12" t="s">
        <v>405</v>
      </c>
      <c r="BJ59" s="12" t="s">
        <v>411</v>
      </c>
      <c r="BK59" s="12" t="s">
        <v>405</v>
      </c>
      <c r="BL59" s="12" t="s">
        <v>411</v>
      </c>
      <c r="BM59" s="12" t="s">
        <v>411</v>
      </c>
      <c r="BN59" s="12" t="s">
        <v>701</v>
      </c>
      <c r="BO59" s="12">
        <v>45</v>
      </c>
      <c r="BP59" s="12" t="s">
        <v>653</v>
      </c>
      <c r="BQ59" s="12">
        <v>0</v>
      </c>
      <c r="BR59" s="12">
        <v>0</v>
      </c>
      <c r="BS59" s="12">
        <v>39</v>
      </c>
      <c r="BT59" s="12">
        <v>39</v>
      </c>
      <c r="BU59" s="12">
        <v>0</v>
      </c>
      <c r="BV59" s="12">
        <v>39</v>
      </c>
      <c r="BW59" s="12">
        <v>39</v>
      </c>
      <c r="BX59" s="12">
        <v>26</v>
      </c>
      <c r="BY59" s="12" t="s">
        <v>394</v>
      </c>
      <c r="BZ59" s="12" t="s">
        <v>396</v>
      </c>
      <c r="CA59" s="12" t="s">
        <v>394</v>
      </c>
      <c r="CB59" s="12" t="s">
        <v>396</v>
      </c>
      <c r="CC59" s="12" t="s">
        <v>396</v>
      </c>
      <c r="CD59" s="12" t="s">
        <v>702</v>
      </c>
      <c r="CE59" s="12" t="s">
        <v>394</v>
      </c>
      <c r="CF59" s="12" t="s">
        <v>128</v>
      </c>
      <c r="CG59" s="12" t="s">
        <v>415</v>
      </c>
      <c r="CH59" s="12" t="s">
        <v>792</v>
      </c>
      <c r="CI59" s="12" t="s">
        <v>427</v>
      </c>
      <c r="CJ59" s="12" t="s">
        <v>394</v>
      </c>
      <c r="CK59" s="18" t="s">
        <v>394</v>
      </c>
      <c r="CL59" s="12" t="s">
        <v>394</v>
      </c>
      <c r="CM59" s="12" t="s">
        <v>411</v>
      </c>
      <c r="CN59" s="12" t="s">
        <v>396</v>
      </c>
      <c r="CO59" s="12" t="s">
        <v>793</v>
      </c>
      <c r="CP59" s="12" t="s">
        <v>394</v>
      </c>
      <c r="CQ59" s="12" t="s">
        <v>394</v>
      </c>
      <c r="CR59" s="12" t="s">
        <v>394</v>
      </c>
      <c r="CS59" s="12" t="s">
        <v>394</v>
      </c>
      <c r="CT59" s="12" t="s">
        <v>405</v>
      </c>
      <c r="CU59" s="12" t="s">
        <v>411</v>
      </c>
      <c r="CV59" s="12" t="s">
        <v>405</v>
      </c>
      <c r="CW59" s="12" t="s">
        <v>405</v>
      </c>
      <c r="CX59" s="12" t="s">
        <v>794</v>
      </c>
      <c r="CY59" s="12" t="s">
        <v>394</v>
      </c>
      <c r="CZ59" s="12" t="s">
        <v>46</v>
      </c>
      <c r="DA59" s="12"/>
      <c r="DB59" s="12" t="s">
        <v>396</v>
      </c>
      <c r="DC59" s="12" t="s">
        <v>396</v>
      </c>
      <c r="DD59" s="12" t="s">
        <v>394</v>
      </c>
      <c r="DE59" s="12" t="s">
        <v>394</v>
      </c>
      <c r="DF59" s="12" t="s">
        <v>394</v>
      </c>
      <c r="DG59" s="12" t="s">
        <v>394</v>
      </c>
      <c r="DH59" s="12" t="s">
        <v>394</v>
      </c>
      <c r="DI59" s="12" t="s">
        <v>394</v>
      </c>
      <c r="DJ59" s="12" t="s">
        <v>394</v>
      </c>
      <c r="DK59" s="12" t="s">
        <v>394</v>
      </c>
      <c r="DL59" s="12" t="s">
        <v>394</v>
      </c>
      <c r="DM59" s="12" t="s">
        <v>396</v>
      </c>
      <c r="DN59" s="12" t="s">
        <v>396</v>
      </c>
      <c r="DO59" s="12" t="s">
        <v>394</v>
      </c>
      <c r="DP59" s="12" t="s">
        <v>396</v>
      </c>
      <c r="DQ59" s="12" t="s">
        <v>396</v>
      </c>
      <c r="DR59" s="12" t="s">
        <v>396</v>
      </c>
      <c r="DS59" s="12"/>
      <c r="DT59" s="12"/>
      <c r="DU59" s="12"/>
      <c r="DV59" s="12"/>
    </row>
    <row r="60" spans="1:126" ht="36" customHeight="1" x14ac:dyDescent="0.15">
      <c r="A60" s="2" t="s">
        <v>795</v>
      </c>
      <c r="B60" s="2" t="s">
        <v>561</v>
      </c>
      <c r="C60" s="2" t="s">
        <v>562</v>
      </c>
      <c r="D60" s="2">
        <v>33.299461110000003</v>
      </c>
      <c r="E60" s="2">
        <v>44.493411109999997</v>
      </c>
      <c r="F60" s="2" t="s">
        <v>563</v>
      </c>
      <c r="G60" s="2" t="s">
        <v>491</v>
      </c>
      <c r="H60" s="2"/>
      <c r="I60" s="2" t="s">
        <v>796</v>
      </c>
      <c r="J60" s="2" t="s">
        <v>796</v>
      </c>
      <c r="K60" s="2" t="s">
        <v>795</v>
      </c>
      <c r="L60" s="2" t="s">
        <v>390</v>
      </c>
      <c r="M60" s="2" t="s">
        <v>444</v>
      </c>
      <c r="N60" s="23" t="s">
        <v>797</v>
      </c>
      <c r="O60" s="23" t="s">
        <v>798</v>
      </c>
      <c r="P60" s="23" t="s">
        <v>394</v>
      </c>
      <c r="Q60" s="2" t="s">
        <v>396</v>
      </c>
      <c r="R60" s="2">
        <v>1</v>
      </c>
      <c r="S60" s="2">
        <v>0</v>
      </c>
      <c r="T60" s="2" t="s">
        <v>444</v>
      </c>
      <c r="U60" s="2" t="s">
        <v>799</v>
      </c>
      <c r="V60" s="2">
        <v>10</v>
      </c>
      <c r="W60" s="2">
        <v>10</v>
      </c>
      <c r="X60" s="2">
        <v>20</v>
      </c>
      <c r="Y60" s="2" t="s">
        <v>394</v>
      </c>
      <c r="Z60" s="2" t="s">
        <v>396</v>
      </c>
      <c r="AA60" s="2">
        <v>0</v>
      </c>
      <c r="AB60" s="2">
        <v>0</v>
      </c>
      <c r="AC60" s="31">
        <v>0</v>
      </c>
      <c r="AD60" s="31">
        <v>0</v>
      </c>
      <c r="AE60" s="31">
        <v>0</v>
      </c>
      <c r="AF60" s="31">
        <v>1</v>
      </c>
      <c r="AG60" s="31">
        <v>0</v>
      </c>
      <c r="AH60" s="31">
        <v>0</v>
      </c>
      <c r="AI60" s="31" t="s">
        <v>405</v>
      </c>
      <c r="AJ60" s="31">
        <v>14</v>
      </c>
      <c r="AK60" s="31">
        <v>11</v>
      </c>
      <c r="AL60" s="31">
        <v>15</v>
      </c>
      <c r="AM60" s="31">
        <v>9</v>
      </c>
      <c r="AN60" s="31">
        <v>12</v>
      </c>
      <c r="AO60" s="31">
        <v>15</v>
      </c>
      <c r="AP60" s="31">
        <v>20</v>
      </c>
      <c r="AQ60" s="31">
        <v>2</v>
      </c>
      <c r="AR60" s="31">
        <v>1</v>
      </c>
      <c r="AS60" s="31">
        <v>85</v>
      </c>
      <c r="AT60" s="23" t="s">
        <v>394</v>
      </c>
      <c r="AU60" s="31">
        <v>3</v>
      </c>
      <c r="AV60" s="31">
        <v>0</v>
      </c>
      <c r="AW60" s="36">
        <v>7</v>
      </c>
      <c r="AX60" s="36">
        <v>2</v>
      </c>
      <c r="AY60" s="36">
        <v>0</v>
      </c>
      <c r="AZ60" s="36">
        <v>1</v>
      </c>
      <c r="BA60" s="36">
        <v>8</v>
      </c>
      <c r="BB60" s="36">
        <v>0</v>
      </c>
      <c r="BC60" s="36">
        <v>3</v>
      </c>
      <c r="BD60" s="31" t="s">
        <v>800</v>
      </c>
      <c r="BE60" s="31" t="s">
        <v>411</v>
      </c>
      <c r="BF60" s="31" t="s">
        <v>411</v>
      </c>
      <c r="BG60" s="31" t="s">
        <v>405</v>
      </c>
      <c r="BH60" s="31" t="s">
        <v>411</v>
      </c>
      <c r="BI60" s="31" t="s">
        <v>411</v>
      </c>
      <c r="BJ60" s="31" t="s">
        <v>411</v>
      </c>
      <c r="BK60" s="31" t="s">
        <v>405</v>
      </c>
      <c r="BL60" s="31" t="s">
        <v>93</v>
      </c>
      <c r="BM60" s="31" t="s">
        <v>46</v>
      </c>
      <c r="BN60" s="31"/>
      <c r="BO60" s="31">
        <v>60</v>
      </c>
      <c r="BP60" s="31" t="s">
        <v>230</v>
      </c>
      <c r="BQ60" s="31">
        <v>10</v>
      </c>
      <c r="BR60" s="31">
        <v>2</v>
      </c>
      <c r="BS60" s="31">
        <v>1</v>
      </c>
      <c r="BT60" s="31">
        <v>1</v>
      </c>
      <c r="BU60" s="31">
        <v>2</v>
      </c>
      <c r="BV60" s="31">
        <v>1</v>
      </c>
      <c r="BW60" s="31">
        <v>1</v>
      </c>
      <c r="BX60" s="31">
        <v>4</v>
      </c>
      <c r="BY60" s="31" t="s">
        <v>394</v>
      </c>
      <c r="BZ60" s="31" t="s">
        <v>394</v>
      </c>
      <c r="CA60" s="31" t="s">
        <v>394</v>
      </c>
      <c r="CB60" s="31" t="s">
        <v>394</v>
      </c>
      <c r="CC60" s="31" t="s">
        <v>396</v>
      </c>
      <c r="CD60" s="31" t="s">
        <v>468</v>
      </c>
      <c r="CE60" s="31" t="s">
        <v>396</v>
      </c>
      <c r="CF60" s="31" t="s">
        <v>129</v>
      </c>
      <c r="CG60" s="31" t="s">
        <v>444</v>
      </c>
      <c r="CH60" s="31" t="s">
        <v>401</v>
      </c>
      <c r="CI60" s="31" t="s">
        <v>427</v>
      </c>
      <c r="CJ60" s="31" t="s">
        <v>394</v>
      </c>
      <c r="CK60" s="36" t="s">
        <v>394</v>
      </c>
      <c r="CL60" s="31" t="s">
        <v>394</v>
      </c>
      <c r="CM60" s="31" t="s">
        <v>46</v>
      </c>
      <c r="CN60" s="31" t="s">
        <v>396</v>
      </c>
      <c r="CO60" s="31" t="s">
        <v>723</v>
      </c>
      <c r="CP60" s="31" t="s">
        <v>396</v>
      </c>
      <c r="CQ60" s="31" t="s">
        <v>394</v>
      </c>
      <c r="CR60" s="31" t="s">
        <v>394</v>
      </c>
      <c r="CS60" s="31" t="s">
        <v>394</v>
      </c>
      <c r="CT60" s="31" t="s">
        <v>93</v>
      </c>
      <c r="CU60" s="31" t="s">
        <v>93</v>
      </c>
      <c r="CV60" s="31" t="s">
        <v>93</v>
      </c>
      <c r="CW60" s="31" t="s">
        <v>93</v>
      </c>
      <c r="CX60" s="31" t="s">
        <v>481</v>
      </c>
      <c r="CY60" s="31" t="s">
        <v>396</v>
      </c>
      <c r="CZ60" s="31" t="s">
        <v>46</v>
      </c>
      <c r="DA60" s="31"/>
      <c r="DB60" s="31" t="s">
        <v>396</v>
      </c>
      <c r="DC60" s="31" t="s">
        <v>396</v>
      </c>
      <c r="DD60" s="31" t="s">
        <v>396</v>
      </c>
      <c r="DE60" s="31" t="s">
        <v>394</v>
      </c>
      <c r="DF60" s="31" t="s">
        <v>396</v>
      </c>
      <c r="DG60" s="31" t="s">
        <v>394</v>
      </c>
      <c r="DH60" s="31" t="s">
        <v>394</v>
      </c>
      <c r="DI60" s="31" t="s">
        <v>394</v>
      </c>
      <c r="DJ60" s="31" t="s">
        <v>396</v>
      </c>
      <c r="DK60" s="31" t="s">
        <v>394</v>
      </c>
      <c r="DL60" s="31" t="s">
        <v>394</v>
      </c>
      <c r="DM60" s="31" t="s">
        <v>396</v>
      </c>
      <c r="DN60" s="31" t="s">
        <v>396</v>
      </c>
      <c r="DO60" s="31" t="s">
        <v>396</v>
      </c>
      <c r="DP60" s="31" t="s">
        <v>396</v>
      </c>
      <c r="DQ60" s="31" t="s">
        <v>396</v>
      </c>
      <c r="DR60" s="31" t="s">
        <v>396</v>
      </c>
      <c r="DS60" s="31"/>
      <c r="DT60" s="31"/>
      <c r="DU60" s="31"/>
      <c r="DV60" s="31"/>
    </row>
    <row r="61" spans="1:126" s="22" customFormat="1" ht="36" customHeight="1" x14ac:dyDescent="0.15">
      <c r="A61" s="12" t="s">
        <v>801</v>
      </c>
      <c r="B61" s="12" t="s">
        <v>561</v>
      </c>
      <c r="C61" s="12" t="s">
        <v>562</v>
      </c>
      <c r="D61" s="12">
        <v>33.267944440000001</v>
      </c>
      <c r="E61" s="12">
        <v>44.493544440000001</v>
      </c>
      <c r="F61" s="12" t="s">
        <v>563</v>
      </c>
      <c r="G61" s="12" t="s">
        <v>491</v>
      </c>
      <c r="H61" s="12"/>
      <c r="I61" s="12" t="s">
        <v>802</v>
      </c>
      <c r="J61" s="12" t="s">
        <v>802</v>
      </c>
      <c r="K61" s="12" t="s">
        <v>801</v>
      </c>
      <c r="L61" s="12" t="s">
        <v>390</v>
      </c>
      <c r="M61" s="12" t="s">
        <v>444</v>
      </c>
      <c r="N61" s="22" t="s">
        <v>803</v>
      </c>
      <c r="O61" s="22" t="s">
        <v>804</v>
      </c>
      <c r="P61" s="22" t="s">
        <v>394</v>
      </c>
      <c r="Q61" s="12" t="s">
        <v>396</v>
      </c>
      <c r="R61" s="12">
        <v>1</v>
      </c>
      <c r="S61" s="12">
        <v>0</v>
      </c>
      <c r="T61" s="12" t="s">
        <v>444</v>
      </c>
      <c r="U61" s="12" t="s">
        <v>799</v>
      </c>
      <c r="V61" s="12">
        <v>4</v>
      </c>
      <c r="W61" s="12">
        <v>4</v>
      </c>
      <c r="X61" s="12">
        <v>8</v>
      </c>
      <c r="Y61" s="12" t="s">
        <v>394</v>
      </c>
      <c r="Z61" s="12" t="s">
        <v>396</v>
      </c>
      <c r="AA61" s="12">
        <v>0</v>
      </c>
      <c r="AB61" s="12">
        <v>0</v>
      </c>
      <c r="AC61" s="12">
        <v>1</v>
      </c>
      <c r="AD61" s="12">
        <v>0</v>
      </c>
      <c r="AE61" s="12">
        <v>0</v>
      </c>
      <c r="AF61" s="12">
        <v>1</v>
      </c>
      <c r="AG61" s="12">
        <v>0</v>
      </c>
      <c r="AH61" s="12">
        <v>0</v>
      </c>
      <c r="AI61" s="12" t="s">
        <v>405</v>
      </c>
      <c r="AJ61" s="12">
        <v>17</v>
      </c>
      <c r="AK61" s="12">
        <v>10</v>
      </c>
      <c r="AL61" s="12">
        <v>11</v>
      </c>
      <c r="AM61" s="12">
        <v>7</v>
      </c>
      <c r="AN61" s="12">
        <v>10</v>
      </c>
      <c r="AO61" s="12">
        <v>16</v>
      </c>
      <c r="AP61" s="12">
        <v>18</v>
      </c>
      <c r="AQ61" s="12">
        <v>2</v>
      </c>
      <c r="AR61" s="12">
        <v>2</v>
      </c>
      <c r="AS61" s="12">
        <v>76</v>
      </c>
      <c r="AT61" s="22" t="s">
        <v>394</v>
      </c>
      <c r="AU61" s="12">
        <v>0</v>
      </c>
      <c r="AV61" s="12">
        <v>0</v>
      </c>
      <c r="AW61" s="18">
        <v>0</v>
      </c>
      <c r="AX61" s="18">
        <v>2</v>
      </c>
      <c r="AY61" s="18">
        <v>0</v>
      </c>
      <c r="AZ61" s="18">
        <v>4</v>
      </c>
      <c r="BA61" s="18">
        <v>4</v>
      </c>
      <c r="BB61" s="18">
        <v>0</v>
      </c>
      <c r="BC61" s="18">
        <v>1</v>
      </c>
      <c r="BD61" s="12" t="s">
        <v>589</v>
      </c>
      <c r="BE61" s="12" t="s">
        <v>411</v>
      </c>
      <c r="BF61" s="12" t="s">
        <v>411</v>
      </c>
      <c r="BG61" s="12" t="s">
        <v>411</v>
      </c>
      <c r="BH61" s="12" t="s">
        <v>411</v>
      </c>
      <c r="BI61" s="12" t="s">
        <v>411</v>
      </c>
      <c r="BJ61" s="12" t="s">
        <v>93</v>
      </c>
      <c r="BK61" s="12" t="s">
        <v>46</v>
      </c>
      <c r="BL61" s="12" t="s">
        <v>411</v>
      </c>
      <c r="BM61" s="12" t="s">
        <v>46</v>
      </c>
      <c r="BN61" s="12"/>
      <c r="BO61" s="12">
        <v>60</v>
      </c>
      <c r="BP61" s="12" t="s">
        <v>230</v>
      </c>
      <c r="BQ61" s="12">
        <v>12</v>
      </c>
      <c r="BR61" s="12">
        <v>5</v>
      </c>
      <c r="BS61" s="12">
        <v>2</v>
      </c>
      <c r="BT61" s="12">
        <v>3</v>
      </c>
      <c r="BU61" s="12">
        <v>6</v>
      </c>
      <c r="BV61" s="12">
        <v>3</v>
      </c>
      <c r="BW61" s="12">
        <v>3</v>
      </c>
      <c r="BX61" s="12">
        <v>5</v>
      </c>
      <c r="BY61" s="12" t="s">
        <v>394</v>
      </c>
      <c r="BZ61" s="12" t="s">
        <v>394</v>
      </c>
      <c r="CA61" s="12" t="s">
        <v>394</v>
      </c>
      <c r="CB61" s="12" t="s">
        <v>394</v>
      </c>
      <c r="CC61" s="12" t="s">
        <v>396</v>
      </c>
      <c r="CD61" s="12" t="s">
        <v>399</v>
      </c>
      <c r="CE61" s="12" t="s">
        <v>396</v>
      </c>
      <c r="CF61" s="12" t="s">
        <v>129</v>
      </c>
      <c r="CG61" s="12" t="s">
        <v>415</v>
      </c>
      <c r="CH61" s="12" t="s">
        <v>401</v>
      </c>
      <c r="CI61" s="12" t="s">
        <v>427</v>
      </c>
      <c r="CJ61" s="12" t="s">
        <v>394</v>
      </c>
      <c r="CK61" s="18" t="s">
        <v>394</v>
      </c>
      <c r="CL61" s="12" t="s">
        <v>394</v>
      </c>
      <c r="CM61" s="12" t="s">
        <v>46</v>
      </c>
      <c r="CN61" s="12" t="s">
        <v>396</v>
      </c>
      <c r="CO61" s="12" t="s">
        <v>805</v>
      </c>
      <c r="CP61" s="12" t="s">
        <v>396</v>
      </c>
      <c r="CQ61" s="12" t="s">
        <v>394</v>
      </c>
      <c r="CR61" s="12" t="s">
        <v>394</v>
      </c>
      <c r="CS61" s="12" t="s">
        <v>394</v>
      </c>
      <c r="CT61" s="12" t="s">
        <v>93</v>
      </c>
      <c r="CU61" s="12" t="s">
        <v>93</v>
      </c>
      <c r="CV61" s="12" t="s">
        <v>93</v>
      </c>
      <c r="CW61" s="12" t="s">
        <v>93</v>
      </c>
      <c r="CX61" s="12" t="s">
        <v>481</v>
      </c>
      <c r="CY61" s="12" t="s">
        <v>396</v>
      </c>
      <c r="CZ61" s="12" t="s">
        <v>46</v>
      </c>
      <c r="DA61" s="12"/>
      <c r="DB61" s="12" t="s">
        <v>396</v>
      </c>
      <c r="DC61" s="12" t="s">
        <v>396</v>
      </c>
      <c r="DD61" s="12" t="s">
        <v>396</v>
      </c>
      <c r="DE61" s="12" t="s">
        <v>394</v>
      </c>
      <c r="DF61" s="12" t="s">
        <v>396</v>
      </c>
      <c r="DG61" s="12" t="s">
        <v>394</v>
      </c>
      <c r="DH61" s="12" t="s">
        <v>394</v>
      </c>
      <c r="DI61" s="12" t="s">
        <v>394</v>
      </c>
      <c r="DJ61" s="12" t="s">
        <v>396</v>
      </c>
      <c r="DK61" s="12" t="s">
        <v>394</v>
      </c>
      <c r="DL61" s="12" t="s">
        <v>394</v>
      </c>
      <c r="DM61" s="12" t="s">
        <v>396</v>
      </c>
      <c r="DN61" s="12" t="s">
        <v>396</v>
      </c>
      <c r="DO61" s="12" t="s">
        <v>396</v>
      </c>
      <c r="DP61" s="12" t="s">
        <v>396</v>
      </c>
      <c r="DQ61" s="12" t="s">
        <v>396</v>
      </c>
      <c r="DR61" s="12" t="s">
        <v>396</v>
      </c>
      <c r="DS61" s="12"/>
      <c r="DT61" s="12"/>
      <c r="DU61" s="12"/>
      <c r="DV61" s="12"/>
    </row>
    <row r="62" spans="1:126" ht="36" customHeight="1" x14ac:dyDescent="0.15">
      <c r="A62" s="2" t="s">
        <v>350</v>
      </c>
      <c r="B62" s="2" t="s">
        <v>371</v>
      </c>
      <c r="C62" s="434" t="s">
        <v>520</v>
      </c>
      <c r="D62" s="2">
        <v>34.544193</v>
      </c>
      <c r="E62" s="2">
        <v>45.390721999999997</v>
      </c>
      <c r="F62" s="2" t="s">
        <v>315</v>
      </c>
      <c r="G62" s="2" t="s">
        <v>194</v>
      </c>
      <c r="H62" s="2"/>
      <c r="I62" s="2" t="s">
        <v>351</v>
      </c>
      <c r="J62" s="2" t="s">
        <v>351</v>
      </c>
      <c r="K62" s="2"/>
      <c r="L62" s="2" t="s">
        <v>390</v>
      </c>
      <c r="M62" s="2" t="s">
        <v>420</v>
      </c>
      <c r="N62" s="23" t="s">
        <v>806</v>
      </c>
      <c r="O62" s="23" t="s">
        <v>807</v>
      </c>
      <c r="P62" s="23" t="s">
        <v>394</v>
      </c>
      <c r="Q62" s="2" t="s">
        <v>394</v>
      </c>
      <c r="R62" s="2">
        <v>7</v>
      </c>
      <c r="S62" s="2">
        <v>4</v>
      </c>
      <c r="T62" s="2" t="s">
        <v>808</v>
      </c>
      <c r="U62" s="2" t="s">
        <v>222</v>
      </c>
      <c r="V62" s="2">
        <v>345</v>
      </c>
      <c r="W62" s="2">
        <v>695</v>
      </c>
      <c r="X62" s="2">
        <v>1040</v>
      </c>
      <c r="Y62" s="2" t="s">
        <v>394</v>
      </c>
      <c r="Z62" s="2" t="s">
        <v>396</v>
      </c>
      <c r="AA62" s="2">
        <v>692</v>
      </c>
      <c r="AB62" s="2">
        <v>0</v>
      </c>
      <c r="AC62" s="31">
        <v>0</v>
      </c>
      <c r="AD62" s="31">
        <v>0</v>
      </c>
      <c r="AE62" s="31">
        <v>1040</v>
      </c>
      <c r="AF62" s="31">
        <v>22</v>
      </c>
      <c r="AG62" s="31">
        <v>0</v>
      </c>
      <c r="AH62" s="31">
        <v>1</v>
      </c>
      <c r="AI62" s="31" t="s">
        <v>46</v>
      </c>
      <c r="AJ62" s="31">
        <v>296</v>
      </c>
      <c r="AK62" s="31">
        <v>115</v>
      </c>
      <c r="AL62" s="31">
        <v>111</v>
      </c>
      <c r="AM62" s="31">
        <v>262</v>
      </c>
      <c r="AN62" s="31">
        <v>232</v>
      </c>
      <c r="AO62" s="31">
        <v>306</v>
      </c>
      <c r="AP62" s="31">
        <v>301</v>
      </c>
      <c r="AQ62" s="31">
        <v>8</v>
      </c>
      <c r="AR62" s="31">
        <v>25</v>
      </c>
      <c r="AS62" s="31">
        <v>1360</v>
      </c>
      <c r="AT62" s="23" t="s">
        <v>394</v>
      </c>
      <c r="AU62" s="31">
        <v>60</v>
      </c>
      <c r="AV62" s="31">
        <v>4</v>
      </c>
      <c r="AW62" s="36">
        <v>0</v>
      </c>
      <c r="AX62" s="36">
        <v>26</v>
      </c>
      <c r="AY62" s="36">
        <v>7</v>
      </c>
      <c r="AZ62" s="36">
        <v>70</v>
      </c>
      <c r="BA62" s="36">
        <v>78</v>
      </c>
      <c r="BB62" s="36">
        <v>15</v>
      </c>
      <c r="BC62" s="36">
        <v>38</v>
      </c>
      <c r="BD62" s="31" t="s">
        <v>629</v>
      </c>
      <c r="BE62" s="31" t="s">
        <v>411</v>
      </c>
      <c r="BF62" s="31" t="s">
        <v>93</v>
      </c>
      <c r="BG62" s="31" t="s">
        <v>411</v>
      </c>
      <c r="BH62" s="31" t="s">
        <v>93</v>
      </c>
      <c r="BI62" s="31" t="s">
        <v>93</v>
      </c>
      <c r="BJ62" s="31" t="s">
        <v>93</v>
      </c>
      <c r="BK62" s="31" t="s">
        <v>93</v>
      </c>
      <c r="BL62" s="31" t="s">
        <v>411</v>
      </c>
      <c r="BM62" s="31" t="s">
        <v>411</v>
      </c>
      <c r="BN62" s="31"/>
      <c r="BO62" s="31">
        <v>90</v>
      </c>
      <c r="BP62" s="31" t="s">
        <v>230</v>
      </c>
      <c r="BQ62" s="31">
        <v>17</v>
      </c>
      <c r="BR62" s="31">
        <v>1040</v>
      </c>
      <c r="BS62" s="31">
        <v>1040</v>
      </c>
      <c r="BT62" s="31">
        <v>1040</v>
      </c>
      <c r="BU62" s="31">
        <v>1040</v>
      </c>
      <c r="BV62" s="31">
        <v>1040</v>
      </c>
      <c r="BW62" s="31">
        <v>1040</v>
      </c>
      <c r="BX62" s="31">
        <v>140</v>
      </c>
      <c r="BY62" s="31" t="s">
        <v>394</v>
      </c>
      <c r="BZ62" s="31" t="s">
        <v>394</v>
      </c>
      <c r="CA62" s="31" t="s">
        <v>394</v>
      </c>
      <c r="CB62" s="31" t="s">
        <v>394</v>
      </c>
      <c r="CC62" s="31" t="s">
        <v>394</v>
      </c>
      <c r="CD62" s="31" t="s">
        <v>468</v>
      </c>
      <c r="CE62" s="31" t="s">
        <v>394</v>
      </c>
      <c r="CF62" s="31" t="s">
        <v>128</v>
      </c>
      <c r="CG62" s="31" t="s">
        <v>415</v>
      </c>
      <c r="CH62" s="31" t="s">
        <v>401</v>
      </c>
      <c r="CI62" s="31" t="s">
        <v>427</v>
      </c>
      <c r="CJ62" s="31" t="s">
        <v>394</v>
      </c>
      <c r="CK62" s="36" t="s">
        <v>394</v>
      </c>
      <c r="CL62" s="31" t="s">
        <v>394</v>
      </c>
      <c r="CM62" s="31" t="s">
        <v>46</v>
      </c>
      <c r="CN62" s="31" t="s">
        <v>394</v>
      </c>
      <c r="CO62" s="31" t="s">
        <v>809</v>
      </c>
      <c r="CP62" s="31" t="s">
        <v>396</v>
      </c>
      <c r="CQ62" s="31" t="s">
        <v>394</v>
      </c>
      <c r="CR62" s="31" t="s">
        <v>394</v>
      </c>
      <c r="CS62" s="31" t="s">
        <v>394</v>
      </c>
      <c r="CT62" s="31" t="s">
        <v>411</v>
      </c>
      <c r="CU62" s="31" t="s">
        <v>411</v>
      </c>
      <c r="CV62" s="31" t="s">
        <v>411</v>
      </c>
      <c r="CW62" s="31" t="s">
        <v>405</v>
      </c>
      <c r="CX62" s="31" t="s">
        <v>810</v>
      </c>
      <c r="CY62" s="31" t="s">
        <v>394</v>
      </c>
      <c r="CZ62" s="31" t="s">
        <v>405</v>
      </c>
      <c r="DA62" s="31"/>
      <c r="DB62" s="31" t="s">
        <v>394</v>
      </c>
      <c r="DC62" s="31" t="s">
        <v>394</v>
      </c>
      <c r="DD62" s="31" t="s">
        <v>394</v>
      </c>
      <c r="DE62" s="31" t="s">
        <v>394</v>
      </c>
      <c r="DF62" s="31" t="s">
        <v>394</v>
      </c>
      <c r="DG62" s="31" t="s">
        <v>394</v>
      </c>
      <c r="DH62" s="31" t="s">
        <v>394</v>
      </c>
      <c r="DI62" s="31" t="s">
        <v>394</v>
      </c>
      <c r="DJ62" s="31" t="s">
        <v>394</v>
      </c>
      <c r="DK62" s="31" t="s">
        <v>394</v>
      </c>
      <c r="DL62" s="31" t="s">
        <v>394</v>
      </c>
      <c r="DM62" s="31" t="s">
        <v>396</v>
      </c>
      <c r="DN62" s="31" t="s">
        <v>396</v>
      </c>
      <c r="DO62" s="31" t="s">
        <v>394</v>
      </c>
      <c r="DP62" s="31" t="s">
        <v>396</v>
      </c>
      <c r="DQ62" s="31" t="s">
        <v>396</v>
      </c>
      <c r="DR62" s="31" t="s">
        <v>394</v>
      </c>
      <c r="DS62" s="31"/>
      <c r="DT62" s="31"/>
      <c r="DU62" s="31"/>
      <c r="DV62" s="31"/>
    </row>
    <row r="63" spans="1:126" s="22" customFormat="1" ht="36" customHeight="1" x14ac:dyDescent="0.15">
      <c r="A63" s="12" t="s">
        <v>811</v>
      </c>
      <c r="B63" s="12" t="s">
        <v>812</v>
      </c>
      <c r="C63" s="12" t="s">
        <v>667</v>
      </c>
      <c r="D63" s="12">
        <v>33.114462000000003</v>
      </c>
      <c r="E63" s="12">
        <v>44.373308000000002</v>
      </c>
      <c r="F63" s="12" t="s">
        <v>563</v>
      </c>
      <c r="G63" s="12" t="s">
        <v>194</v>
      </c>
      <c r="H63" s="12"/>
      <c r="I63" s="12" t="s">
        <v>813</v>
      </c>
      <c r="J63" s="12" t="s">
        <v>813</v>
      </c>
      <c r="K63" s="12" t="s">
        <v>811</v>
      </c>
      <c r="L63" s="12" t="s">
        <v>390</v>
      </c>
      <c r="M63" s="12" t="s">
        <v>311</v>
      </c>
      <c r="N63" s="22" t="s">
        <v>814</v>
      </c>
      <c r="O63" s="22" t="s">
        <v>815</v>
      </c>
      <c r="P63" s="22" t="s">
        <v>394</v>
      </c>
      <c r="Q63" s="12" t="s">
        <v>394</v>
      </c>
      <c r="R63" s="12">
        <v>2</v>
      </c>
      <c r="S63" s="12">
        <v>0</v>
      </c>
      <c r="T63" s="12" t="s">
        <v>608</v>
      </c>
      <c r="U63" s="12" t="s">
        <v>198</v>
      </c>
      <c r="V63" s="12">
        <v>13</v>
      </c>
      <c r="W63" s="12">
        <v>87</v>
      </c>
      <c r="X63" s="12">
        <v>100</v>
      </c>
      <c r="Y63" s="12" t="s">
        <v>394</v>
      </c>
      <c r="Z63" s="12" t="s">
        <v>396</v>
      </c>
      <c r="AA63" s="12">
        <v>0</v>
      </c>
      <c r="AB63" s="12">
        <v>0</v>
      </c>
      <c r="AC63" s="12">
        <v>100</v>
      </c>
      <c r="AD63" s="12">
        <v>0</v>
      </c>
      <c r="AE63" s="12">
        <v>0</v>
      </c>
      <c r="AF63" s="12">
        <v>0</v>
      </c>
      <c r="AG63" s="12">
        <v>0</v>
      </c>
      <c r="AH63" s="12">
        <v>0</v>
      </c>
      <c r="AI63" s="12" t="s">
        <v>46</v>
      </c>
      <c r="AJ63" s="12">
        <v>13</v>
      </c>
      <c r="AK63" s="12">
        <v>4</v>
      </c>
      <c r="AL63" s="12">
        <v>4</v>
      </c>
      <c r="AM63" s="12">
        <v>2</v>
      </c>
      <c r="AN63" s="12">
        <v>18</v>
      </c>
      <c r="AO63" s="12">
        <v>16</v>
      </c>
      <c r="AP63" s="12">
        <v>18</v>
      </c>
      <c r="AQ63" s="12">
        <v>2</v>
      </c>
      <c r="AR63" s="12">
        <v>5</v>
      </c>
      <c r="AS63" s="12">
        <v>69</v>
      </c>
      <c r="AT63" s="22" t="s">
        <v>394</v>
      </c>
      <c r="AU63" s="12">
        <v>10</v>
      </c>
      <c r="AV63" s="12">
        <v>0</v>
      </c>
      <c r="AW63" s="18">
        <v>0</v>
      </c>
      <c r="AX63" s="18">
        <v>1</v>
      </c>
      <c r="AY63" s="18">
        <v>0</v>
      </c>
      <c r="AZ63" s="18">
        <v>0</v>
      </c>
      <c r="BA63" s="18">
        <v>0</v>
      </c>
      <c r="BB63" s="18">
        <v>0</v>
      </c>
      <c r="BC63" s="18">
        <v>1</v>
      </c>
      <c r="BD63" s="12" t="s">
        <v>816</v>
      </c>
      <c r="BE63" s="12" t="s">
        <v>93</v>
      </c>
      <c r="BF63" s="12" t="s">
        <v>46</v>
      </c>
      <c r="BG63" s="12" t="s">
        <v>46</v>
      </c>
      <c r="BH63" s="12" t="s">
        <v>46</v>
      </c>
      <c r="BI63" s="12" t="s">
        <v>46</v>
      </c>
      <c r="BJ63" s="12" t="s">
        <v>46</v>
      </c>
      <c r="BK63" s="12" t="s">
        <v>46</v>
      </c>
      <c r="BL63" s="12" t="s">
        <v>46</v>
      </c>
      <c r="BM63" s="12" t="s">
        <v>46</v>
      </c>
      <c r="BN63" s="12"/>
      <c r="BO63" s="12">
        <v>20</v>
      </c>
      <c r="BP63" s="12" t="s">
        <v>230</v>
      </c>
      <c r="BQ63" s="12">
        <v>1</v>
      </c>
      <c r="BR63" s="12">
        <v>96</v>
      </c>
      <c r="BS63" s="12">
        <v>96</v>
      </c>
      <c r="BT63" s="12">
        <v>96</v>
      </c>
      <c r="BU63" s="12">
        <v>96</v>
      </c>
      <c r="BV63" s="12">
        <v>96</v>
      </c>
      <c r="BW63" s="12">
        <v>96</v>
      </c>
      <c r="BX63" s="12">
        <v>40</v>
      </c>
      <c r="BY63" s="12" t="s">
        <v>394</v>
      </c>
      <c r="BZ63" s="12" t="s">
        <v>396</v>
      </c>
      <c r="CA63" s="12" t="s">
        <v>394</v>
      </c>
      <c r="CB63" s="12" t="s">
        <v>394</v>
      </c>
      <c r="CC63" s="12" t="s">
        <v>396</v>
      </c>
      <c r="CD63" s="12" t="s">
        <v>702</v>
      </c>
      <c r="CE63" s="12" t="s">
        <v>394</v>
      </c>
      <c r="CF63" s="12" t="s">
        <v>128</v>
      </c>
      <c r="CG63" s="12" t="s">
        <v>415</v>
      </c>
      <c r="CH63" s="12" t="s">
        <v>401</v>
      </c>
      <c r="CI63" s="12" t="s">
        <v>427</v>
      </c>
      <c r="CJ63" s="12" t="s">
        <v>394</v>
      </c>
      <c r="CK63" s="18" t="s">
        <v>394</v>
      </c>
      <c r="CL63" s="12" t="s">
        <v>394</v>
      </c>
      <c r="CM63" s="12" t="s">
        <v>46</v>
      </c>
      <c r="CN63" s="12" t="s">
        <v>396</v>
      </c>
      <c r="CO63" s="12" t="s">
        <v>817</v>
      </c>
      <c r="CP63" s="12" t="s">
        <v>396</v>
      </c>
      <c r="CQ63" s="12" t="s">
        <v>394</v>
      </c>
      <c r="CR63" s="12" t="s">
        <v>396</v>
      </c>
      <c r="CS63" s="12" t="s">
        <v>396</v>
      </c>
      <c r="CT63" s="12" t="s">
        <v>46</v>
      </c>
      <c r="CU63" s="12" t="s">
        <v>46</v>
      </c>
      <c r="CV63" s="12" t="s">
        <v>46</v>
      </c>
      <c r="CW63" s="12" t="s">
        <v>46</v>
      </c>
      <c r="CX63" s="12" t="s">
        <v>818</v>
      </c>
      <c r="CY63" s="12" t="s">
        <v>396</v>
      </c>
      <c r="CZ63" s="12" t="s">
        <v>46</v>
      </c>
      <c r="DA63" s="12"/>
      <c r="DB63" s="12" t="s">
        <v>394</v>
      </c>
      <c r="DC63" s="12" t="s">
        <v>394</v>
      </c>
      <c r="DD63" s="12" t="s">
        <v>394</v>
      </c>
      <c r="DE63" s="12" t="s">
        <v>394</v>
      </c>
      <c r="DF63" s="12" t="s">
        <v>394</v>
      </c>
      <c r="DG63" s="12" t="s">
        <v>394</v>
      </c>
      <c r="DH63" s="12" t="s">
        <v>394</v>
      </c>
      <c r="DI63" s="12" t="s">
        <v>394</v>
      </c>
      <c r="DJ63" s="12" t="s">
        <v>394</v>
      </c>
      <c r="DK63" s="12" t="s">
        <v>394</v>
      </c>
      <c r="DL63" s="12" t="s">
        <v>394</v>
      </c>
      <c r="DM63" s="12" t="s">
        <v>396</v>
      </c>
      <c r="DN63" s="12" t="s">
        <v>396</v>
      </c>
      <c r="DO63" s="12" t="s">
        <v>394</v>
      </c>
      <c r="DP63" s="12" t="s">
        <v>394</v>
      </c>
      <c r="DQ63" s="12" t="s">
        <v>394</v>
      </c>
      <c r="DR63" s="12" t="s">
        <v>394</v>
      </c>
      <c r="DS63" s="12"/>
      <c r="DT63" s="12"/>
      <c r="DU63" s="12"/>
      <c r="DV63" s="12"/>
    </row>
    <row r="64" spans="1:126" ht="36" customHeight="1" x14ac:dyDescent="0.15">
      <c r="A64" s="2" t="s">
        <v>819</v>
      </c>
      <c r="B64" s="2" t="s">
        <v>561</v>
      </c>
      <c r="C64" s="2" t="s">
        <v>562</v>
      </c>
      <c r="D64" s="2">
        <v>33.247211110000002</v>
      </c>
      <c r="E64" s="2">
        <v>44.461830560000003</v>
      </c>
      <c r="F64" s="2" t="s">
        <v>563</v>
      </c>
      <c r="G64" s="2" t="s">
        <v>491</v>
      </c>
      <c r="H64" s="2"/>
      <c r="I64" s="2" t="s">
        <v>820</v>
      </c>
      <c r="J64" s="2" t="s">
        <v>820</v>
      </c>
      <c r="K64" s="2" t="s">
        <v>819</v>
      </c>
      <c r="L64" s="2" t="s">
        <v>390</v>
      </c>
      <c r="M64" s="2" t="s">
        <v>444</v>
      </c>
      <c r="N64" s="23" t="s">
        <v>821</v>
      </c>
      <c r="O64" s="23" t="s">
        <v>822</v>
      </c>
      <c r="P64" s="23" t="s">
        <v>394</v>
      </c>
      <c r="Q64" s="2" t="s">
        <v>396</v>
      </c>
      <c r="R64" s="2">
        <v>2</v>
      </c>
      <c r="S64" s="2">
        <v>0</v>
      </c>
      <c r="T64" s="2" t="s">
        <v>444</v>
      </c>
      <c r="U64" s="2" t="s">
        <v>198</v>
      </c>
      <c r="V64" s="2">
        <v>10</v>
      </c>
      <c r="W64" s="2">
        <v>10</v>
      </c>
      <c r="X64" s="2">
        <v>20</v>
      </c>
      <c r="Y64" s="2" t="s">
        <v>394</v>
      </c>
      <c r="Z64" s="2" t="s">
        <v>396</v>
      </c>
      <c r="AA64" s="2">
        <v>0</v>
      </c>
      <c r="AB64" s="2">
        <v>0</v>
      </c>
      <c r="AC64" s="31">
        <v>10</v>
      </c>
      <c r="AD64" s="31">
        <v>0</v>
      </c>
      <c r="AE64" s="31">
        <v>0</v>
      </c>
      <c r="AF64" s="31">
        <v>0</v>
      </c>
      <c r="AG64" s="31">
        <v>0</v>
      </c>
      <c r="AH64" s="31">
        <v>0</v>
      </c>
      <c r="AI64" s="31" t="s">
        <v>405</v>
      </c>
      <c r="AJ64" s="31">
        <v>12</v>
      </c>
      <c r="AK64" s="31">
        <v>5</v>
      </c>
      <c r="AL64" s="31">
        <v>6</v>
      </c>
      <c r="AM64" s="31">
        <v>7</v>
      </c>
      <c r="AN64" s="31">
        <v>9</v>
      </c>
      <c r="AO64" s="31">
        <v>12</v>
      </c>
      <c r="AP64" s="31">
        <v>17</v>
      </c>
      <c r="AQ64" s="31">
        <v>0</v>
      </c>
      <c r="AR64" s="31">
        <v>1</v>
      </c>
      <c r="AS64" s="31">
        <v>57</v>
      </c>
      <c r="AT64" s="23" t="s">
        <v>394</v>
      </c>
      <c r="AU64" s="31">
        <v>0</v>
      </c>
      <c r="AV64" s="31">
        <v>0</v>
      </c>
      <c r="AW64" s="36">
        <v>0</v>
      </c>
      <c r="AX64" s="36">
        <v>3</v>
      </c>
      <c r="AY64" s="36">
        <v>0</v>
      </c>
      <c r="AZ64" s="36">
        <v>6</v>
      </c>
      <c r="BA64" s="36">
        <v>8</v>
      </c>
      <c r="BB64" s="36">
        <v>0</v>
      </c>
      <c r="BC64" s="36">
        <v>0</v>
      </c>
      <c r="BD64" s="31" t="s">
        <v>823</v>
      </c>
      <c r="BE64" s="31" t="s">
        <v>411</v>
      </c>
      <c r="BF64" s="31" t="s">
        <v>411</v>
      </c>
      <c r="BG64" s="31" t="s">
        <v>93</v>
      </c>
      <c r="BH64" s="31" t="s">
        <v>93</v>
      </c>
      <c r="BI64" s="31" t="s">
        <v>93</v>
      </c>
      <c r="BJ64" s="31" t="s">
        <v>93</v>
      </c>
      <c r="BK64" s="31" t="s">
        <v>46</v>
      </c>
      <c r="BL64" s="31" t="s">
        <v>93</v>
      </c>
      <c r="BM64" s="31" t="s">
        <v>46</v>
      </c>
      <c r="BN64" s="31"/>
      <c r="BO64" s="31">
        <v>60</v>
      </c>
      <c r="BP64" s="31" t="s">
        <v>230</v>
      </c>
      <c r="BQ64" s="31">
        <v>6</v>
      </c>
      <c r="BR64" s="31">
        <v>2</v>
      </c>
      <c r="BS64" s="31">
        <v>1</v>
      </c>
      <c r="BT64" s="31">
        <v>1</v>
      </c>
      <c r="BU64" s="31">
        <v>2</v>
      </c>
      <c r="BV64" s="31">
        <v>1</v>
      </c>
      <c r="BW64" s="31">
        <v>1</v>
      </c>
      <c r="BX64" s="31">
        <v>3</v>
      </c>
      <c r="BY64" s="31" t="s">
        <v>396</v>
      </c>
      <c r="BZ64" s="31"/>
      <c r="CA64" s="31" t="s">
        <v>394</v>
      </c>
      <c r="CB64" s="31" t="s">
        <v>394</v>
      </c>
      <c r="CC64" s="31" t="s">
        <v>396</v>
      </c>
      <c r="CD64" s="31" t="s">
        <v>468</v>
      </c>
      <c r="CE64" s="31" t="s">
        <v>396</v>
      </c>
      <c r="CF64" s="31" t="s">
        <v>129</v>
      </c>
      <c r="CG64" s="31" t="s">
        <v>415</v>
      </c>
      <c r="CH64" s="31" t="s">
        <v>401</v>
      </c>
      <c r="CI64" s="31" t="s">
        <v>427</v>
      </c>
      <c r="CJ64" s="31" t="s">
        <v>394</v>
      </c>
      <c r="CK64" s="36" t="s">
        <v>394</v>
      </c>
      <c r="CL64" s="31" t="s">
        <v>394</v>
      </c>
      <c r="CM64" s="31" t="s">
        <v>46</v>
      </c>
      <c r="CN64" s="31" t="s">
        <v>396</v>
      </c>
      <c r="CO64" s="31" t="s">
        <v>723</v>
      </c>
      <c r="CP64" s="31" t="s">
        <v>396</v>
      </c>
      <c r="CQ64" s="31" t="s">
        <v>394</v>
      </c>
      <c r="CR64" s="31" t="s">
        <v>394</v>
      </c>
      <c r="CS64" s="31" t="s">
        <v>394</v>
      </c>
      <c r="CT64" s="31" t="s">
        <v>93</v>
      </c>
      <c r="CU64" s="31" t="s">
        <v>93</v>
      </c>
      <c r="CV64" s="31" t="s">
        <v>93</v>
      </c>
      <c r="CW64" s="31" t="s">
        <v>93</v>
      </c>
      <c r="CX64" s="31" t="s">
        <v>481</v>
      </c>
      <c r="CY64" s="31" t="s">
        <v>396</v>
      </c>
      <c r="CZ64" s="31" t="s">
        <v>46</v>
      </c>
      <c r="DA64" s="31"/>
      <c r="DB64" s="31" t="s">
        <v>396</v>
      </c>
      <c r="DC64" s="31" t="s">
        <v>396</v>
      </c>
      <c r="DD64" s="31" t="s">
        <v>396</v>
      </c>
      <c r="DE64" s="31" t="s">
        <v>394</v>
      </c>
      <c r="DF64" s="31" t="s">
        <v>396</v>
      </c>
      <c r="DG64" s="31" t="s">
        <v>394</v>
      </c>
      <c r="DH64" s="31" t="s">
        <v>394</v>
      </c>
      <c r="DI64" s="31" t="s">
        <v>394</v>
      </c>
      <c r="DJ64" s="31" t="s">
        <v>396</v>
      </c>
      <c r="DK64" s="31" t="s">
        <v>396</v>
      </c>
      <c r="DL64" s="31" t="s">
        <v>394</v>
      </c>
      <c r="DM64" s="31" t="s">
        <v>396</v>
      </c>
      <c r="DN64" s="31" t="s">
        <v>396</v>
      </c>
      <c r="DO64" s="31" t="s">
        <v>396</v>
      </c>
      <c r="DP64" s="31" t="s">
        <v>396</v>
      </c>
      <c r="DQ64" s="31" t="s">
        <v>396</v>
      </c>
      <c r="DR64" s="31" t="s">
        <v>396</v>
      </c>
      <c r="DS64" s="31"/>
      <c r="DT64" s="31"/>
      <c r="DU64" s="31"/>
      <c r="DV64" s="31"/>
    </row>
    <row r="65" spans="1:126" s="22" customFormat="1" ht="36" customHeight="1" x14ac:dyDescent="0.15">
      <c r="A65" s="12" t="s">
        <v>283</v>
      </c>
      <c r="B65" s="12" t="s">
        <v>824</v>
      </c>
      <c r="C65" s="12" t="s">
        <v>825</v>
      </c>
      <c r="D65" s="12">
        <v>33.2524700982013</v>
      </c>
      <c r="E65" s="12">
        <v>43.585211783248397</v>
      </c>
      <c r="F65" s="12" t="s">
        <v>193</v>
      </c>
      <c r="G65" s="12" t="s">
        <v>194</v>
      </c>
      <c r="H65" s="12" t="s">
        <v>275</v>
      </c>
      <c r="I65" s="12" t="s">
        <v>285</v>
      </c>
      <c r="J65" s="12"/>
      <c r="K65" s="12"/>
      <c r="L65" s="12" t="s">
        <v>441</v>
      </c>
      <c r="M65" s="12" t="s">
        <v>391</v>
      </c>
      <c r="N65" s="22" t="s">
        <v>826</v>
      </c>
      <c r="O65" s="22" t="s">
        <v>827</v>
      </c>
      <c r="P65" s="22" t="s">
        <v>394</v>
      </c>
      <c r="Q65" s="12" t="s">
        <v>394</v>
      </c>
      <c r="R65" s="12">
        <v>2</v>
      </c>
      <c r="S65" s="12">
        <v>0</v>
      </c>
      <c r="T65" s="12" t="s">
        <v>502</v>
      </c>
      <c r="U65" s="12" t="s">
        <v>198</v>
      </c>
      <c r="V65" s="12">
        <v>173</v>
      </c>
      <c r="W65" s="12">
        <v>86</v>
      </c>
      <c r="X65" s="12">
        <v>259</v>
      </c>
      <c r="Y65" s="12" t="s">
        <v>394</v>
      </c>
      <c r="Z65" s="12" t="s">
        <v>396</v>
      </c>
      <c r="AA65" s="12">
        <v>259</v>
      </c>
      <c r="AB65" s="12">
        <v>0</v>
      </c>
      <c r="AC65" s="12">
        <v>0</v>
      </c>
      <c r="AD65" s="12">
        <v>0</v>
      </c>
      <c r="AE65" s="12">
        <v>0</v>
      </c>
      <c r="AF65" s="12">
        <v>0</v>
      </c>
      <c r="AG65" s="12">
        <v>0</v>
      </c>
      <c r="AH65" s="12">
        <v>0</v>
      </c>
      <c r="AI65" s="12" t="s">
        <v>46</v>
      </c>
      <c r="AJ65" s="12">
        <v>173</v>
      </c>
      <c r="AK65" s="12">
        <v>89</v>
      </c>
      <c r="AL65" s="12">
        <v>74</v>
      </c>
      <c r="AM65" s="12">
        <v>170</v>
      </c>
      <c r="AN65" s="12">
        <v>176</v>
      </c>
      <c r="AO65" s="12">
        <v>209</v>
      </c>
      <c r="AP65" s="12">
        <v>215</v>
      </c>
      <c r="AQ65" s="12">
        <v>0</v>
      </c>
      <c r="AR65" s="12">
        <v>5</v>
      </c>
      <c r="AS65" s="12">
        <v>938</v>
      </c>
      <c r="AT65" s="22" t="s">
        <v>394</v>
      </c>
      <c r="AU65" s="12">
        <v>34</v>
      </c>
      <c r="AV65" s="12">
        <v>0</v>
      </c>
      <c r="AW65" s="18">
        <v>24</v>
      </c>
      <c r="AX65" s="18">
        <v>2</v>
      </c>
      <c r="AY65" s="18">
        <v>1</v>
      </c>
      <c r="AZ65" s="18">
        <v>2</v>
      </c>
      <c r="BA65" s="18">
        <v>16</v>
      </c>
      <c r="BB65" s="18">
        <v>0</v>
      </c>
      <c r="BC65" s="18">
        <v>31</v>
      </c>
      <c r="BD65" s="12" t="s">
        <v>828</v>
      </c>
      <c r="BE65" s="12" t="s">
        <v>405</v>
      </c>
      <c r="BF65" s="12" t="s">
        <v>405</v>
      </c>
      <c r="BG65" s="12" t="s">
        <v>46</v>
      </c>
      <c r="BH65" s="12" t="s">
        <v>405</v>
      </c>
      <c r="BI65" s="12" t="s">
        <v>405</v>
      </c>
      <c r="BJ65" s="12" t="s">
        <v>46</v>
      </c>
      <c r="BK65" s="12" t="s">
        <v>411</v>
      </c>
      <c r="BL65" s="12" t="s">
        <v>46</v>
      </c>
      <c r="BM65" s="12" t="s">
        <v>411</v>
      </c>
      <c r="BN65" s="12"/>
      <c r="BO65" s="12">
        <v>325</v>
      </c>
      <c r="BP65" s="12" t="s">
        <v>601</v>
      </c>
      <c r="BQ65" s="12">
        <v>160</v>
      </c>
      <c r="BR65" s="12">
        <v>0</v>
      </c>
      <c r="BS65" s="12">
        <v>23</v>
      </c>
      <c r="BT65" s="12">
        <v>23</v>
      </c>
      <c r="BU65" s="12">
        <v>0</v>
      </c>
      <c r="BV65" s="12">
        <v>16</v>
      </c>
      <c r="BW65" s="12">
        <v>16</v>
      </c>
      <c r="BX65" s="12">
        <v>0</v>
      </c>
      <c r="BY65" s="12" t="s">
        <v>394</v>
      </c>
      <c r="BZ65" s="12" t="s">
        <v>396</v>
      </c>
      <c r="CA65" s="12" t="s">
        <v>394</v>
      </c>
      <c r="CB65" s="12" t="s">
        <v>394</v>
      </c>
      <c r="CC65" s="12" t="s">
        <v>394</v>
      </c>
      <c r="CD65" s="12" t="s">
        <v>526</v>
      </c>
      <c r="CE65" s="12" t="s">
        <v>394</v>
      </c>
      <c r="CF65" s="12" t="s">
        <v>128</v>
      </c>
      <c r="CG65" s="12" t="s">
        <v>415</v>
      </c>
      <c r="CH65" s="12" t="s">
        <v>401</v>
      </c>
      <c r="CI65" s="12" t="s">
        <v>427</v>
      </c>
      <c r="CJ65" s="12" t="s">
        <v>394</v>
      </c>
      <c r="CK65" s="18" t="s">
        <v>394</v>
      </c>
      <c r="CL65" s="12" t="s">
        <v>394</v>
      </c>
      <c r="CM65" s="12" t="s">
        <v>46</v>
      </c>
      <c r="CN65" s="12" t="s">
        <v>396</v>
      </c>
      <c r="CO65" s="12" t="s">
        <v>829</v>
      </c>
      <c r="CP65" s="12" t="s">
        <v>396</v>
      </c>
      <c r="CQ65" s="12" t="s">
        <v>394</v>
      </c>
      <c r="CR65" s="12" t="s">
        <v>394</v>
      </c>
      <c r="CS65" s="12" t="s">
        <v>394</v>
      </c>
      <c r="CT65" s="12" t="s">
        <v>46</v>
      </c>
      <c r="CU65" s="12" t="s">
        <v>46</v>
      </c>
      <c r="CV65" s="12" t="s">
        <v>46</v>
      </c>
      <c r="CW65" s="12" t="s">
        <v>46</v>
      </c>
      <c r="CX65" s="12" t="s">
        <v>830</v>
      </c>
      <c r="CY65" s="12" t="s">
        <v>396</v>
      </c>
      <c r="CZ65" s="12" t="s">
        <v>46</v>
      </c>
      <c r="DA65" s="12"/>
      <c r="DB65" s="12" t="s">
        <v>394</v>
      </c>
      <c r="DC65" s="12" t="s">
        <v>394</v>
      </c>
      <c r="DD65" s="12" t="s">
        <v>394</v>
      </c>
      <c r="DE65" s="12" t="s">
        <v>396</v>
      </c>
      <c r="DF65" s="12" t="s">
        <v>396</v>
      </c>
      <c r="DG65" s="12" t="s">
        <v>394</v>
      </c>
      <c r="DH65" s="12" t="s">
        <v>394</v>
      </c>
      <c r="DI65" s="12" t="s">
        <v>396</v>
      </c>
      <c r="DJ65" s="12" t="s">
        <v>394</v>
      </c>
      <c r="DK65" s="12" t="s">
        <v>396</v>
      </c>
      <c r="DL65" s="12" t="s">
        <v>394</v>
      </c>
      <c r="DM65" s="12" t="s">
        <v>396</v>
      </c>
      <c r="DN65" s="12" t="s">
        <v>396</v>
      </c>
      <c r="DO65" s="12" t="s">
        <v>394</v>
      </c>
      <c r="DP65" s="12" t="s">
        <v>396</v>
      </c>
      <c r="DQ65" s="12" t="s">
        <v>396</v>
      </c>
      <c r="DR65" s="12" t="s">
        <v>396</v>
      </c>
      <c r="DS65" s="12"/>
      <c r="DT65" s="12"/>
      <c r="DU65" s="12"/>
      <c r="DV65" s="12"/>
    </row>
    <row r="66" spans="1:126" ht="36" customHeight="1" x14ac:dyDescent="0.15">
      <c r="A66" s="2" t="s">
        <v>831</v>
      </c>
      <c r="B66" s="2" t="s">
        <v>561</v>
      </c>
      <c r="C66" s="2" t="s">
        <v>562</v>
      </c>
      <c r="D66" s="2">
        <v>33.269861110000001</v>
      </c>
      <c r="E66" s="2">
        <v>44.466738890000002</v>
      </c>
      <c r="F66" s="2" t="s">
        <v>563</v>
      </c>
      <c r="G66" s="2" t="s">
        <v>491</v>
      </c>
      <c r="H66" s="2"/>
      <c r="I66" s="2" t="s">
        <v>832</v>
      </c>
      <c r="J66" s="2" t="s">
        <v>832</v>
      </c>
      <c r="K66" s="2" t="s">
        <v>831</v>
      </c>
      <c r="L66" s="2" t="s">
        <v>390</v>
      </c>
      <c r="M66" s="2" t="s">
        <v>444</v>
      </c>
      <c r="N66" s="23" t="s">
        <v>833</v>
      </c>
      <c r="O66" s="23" t="s">
        <v>834</v>
      </c>
      <c r="P66" s="23" t="s">
        <v>394</v>
      </c>
      <c r="Q66" s="2" t="s">
        <v>396</v>
      </c>
      <c r="R66" s="2">
        <v>2</v>
      </c>
      <c r="S66" s="2">
        <v>0</v>
      </c>
      <c r="T66" s="2" t="s">
        <v>444</v>
      </c>
      <c r="U66" s="2" t="s">
        <v>198</v>
      </c>
      <c r="V66" s="2">
        <v>12</v>
      </c>
      <c r="W66" s="2">
        <v>12</v>
      </c>
      <c r="X66" s="2">
        <v>24</v>
      </c>
      <c r="Y66" s="2" t="s">
        <v>394</v>
      </c>
      <c r="Z66" s="2" t="s">
        <v>396</v>
      </c>
      <c r="AA66" s="2">
        <v>0</v>
      </c>
      <c r="AB66" s="2">
        <v>0</v>
      </c>
      <c r="AC66" s="31">
        <v>0</v>
      </c>
      <c r="AD66" s="31">
        <v>0</v>
      </c>
      <c r="AE66" s="31">
        <v>0</v>
      </c>
      <c r="AF66" s="31">
        <v>1</v>
      </c>
      <c r="AG66" s="31">
        <v>0</v>
      </c>
      <c r="AH66" s="31">
        <v>0</v>
      </c>
      <c r="AI66" s="31" t="s">
        <v>405</v>
      </c>
      <c r="AJ66" s="31">
        <v>17</v>
      </c>
      <c r="AK66" s="31">
        <v>13</v>
      </c>
      <c r="AL66" s="31">
        <v>15</v>
      </c>
      <c r="AM66" s="31">
        <v>14</v>
      </c>
      <c r="AN66" s="31">
        <v>19</v>
      </c>
      <c r="AO66" s="31">
        <v>25</v>
      </c>
      <c r="AP66" s="31">
        <v>32</v>
      </c>
      <c r="AQ66" s="31">
        <v>2</v>
      </c>
      <c r="AR66" s="31">
        <v>2</v>
      </c>
      <c r="AS66" s="31">
        <v>122</v>
      </c>
      <c r="AT66" s="23" t="s">
        <v>394</v>
      </c>
      <c r="AU66" s="31">
        <v>0</v>
      </c>
      <c r="AV66" s="31">
        <v>0</v>
      </c>
      <c r="AW66" s="36">
        <v>0</v>
      </c>
      <c r="AX66" s="36">
        <v>3</v>
      </c>
      <c r="AY66" s="36">
        <v>0</v>
      </c>
      <c r="AZ66" s="36">
        <v>6</v>
      </c>
      <c r="BA66" s="36">
        <v>3</v>
      </c>
      <c r="BB66" s="36">
        <v>0</v>
      </c>
      <c r="BC66" s="36">
        <v>0</v>
      </c>
      <c r="BD66" s="31" t="s">
        <v>800</v>
      </c>
      <c r="BE66" s="31" t="s">
        <v>411</v>
      </c>
      <c r="BF66" s="31" t="s">
        <v>411</v>
      </c>
      <c r="BG66" s="31" t="s">
        <v>93</v>
      </c>
      <c r="BH66" s="31" t="s">
        <v>93</v>
      </c>
      <c r="BI66" s="31" t="s">
        <v>93</v>
      </c>
      <c r="BJ66" s="31" t="s">
        <v>93</v>
      </c>
      <c r="BK66" s="31" t="s">
        <v>405</v>
      </c>
      <c r="BL66" s="31" t="s">
        <v>93</v>
      </c>
      <c r="BM66" s="31" t="s">
        <v>46</v>
      </c>
      <c r="BN66" s="31"/>
      <c r="BO66" s="31">
        <v>60</v>
      </c>
      <c r="BP66" s="31" t="s">
        <v>230</v>
      </c>
      <c r="BQ66" s="31">
        <v>21</v>
      </c>
      <c r="BR66" s="31">
        <v>3</v>
      </c>
      <c r="BS66" s="31">
        <v>1</v>
      </c>
      <c r="BT66" s="31">
        <v>2</v>
      </c>
      <c r="BU66" s="31">
        <v>3</v>
      </c>
      <c r="BV66" s="31">
        <v>1</v>
      </c>
      <c r="BW66" s="31">
        <v>2</v>
      </c>
      <c r="BX66" s="31">
        <v>6</v>
      </c>
      <c r="BY66" s="31" t="s">
        <v>394</v>
      </c>
      <c r="BZ66" s="31" t="s">
        <v>394</v>
      </c>
      <c r="CA66" s="31" t="s">
        <v>394</v>
      </c>
      <c r="CB66" s="31" t="s">
        <v>394</v>
      </c>
      <c r="CC66" s="31" t="s">
        <v>396</v>
      </c>
      <c r="CD66" s="31" t="s">
        <v>468</v>
      </c>
      <c r="CE66" s="31" t="s">
        <v>396</v>
      </c>
      <c r="CF66" s="31" t="s">
        <v>130</v>
      </c>
      <c r="CG66" s="31" t="s">
        <v>444</v>
      </c>
      <c r="CH66" s="31" t="s">
        <v>401</v>
      </c>
      <c r="CI66" s="31" t="s">
        <v>427</v>
      </c>
      <c r="CJ66" s="31" t="s">
        <v>394</v>
      </c>
      <c r="CK66" s="36" t="s">
        <v>394</v>
      </c>
      <c r="CL66" s="31" t="s">
        <v>394</v>
      </c>
      <c r="CM66" s="31" t="s">
        <v>46</v>
      </c>
      <c r="CN66" s="31" t="s">
        <v>396</v>
      </c>
      <c r="CO66" s="31" t="s">
        <v>805</v>
      </c>
      <c r="CP66" s="31" t="s">
        <v>396</v>
      </c>
      <c r="CQ66" s="31" t="s">
        <v>394</v>
      </c>
      <c r="CR66" s="31" t="s">
        <v>394</v>
      </c>
      <c r="CS66" s="31" t="s">
        <v>394</v>
      </c>
      <c r="CT66" s="31" t="s">
        <v>93</v>
      </c>
      <c r="CU66" s="31" t="s">
        <v>93</v>
      </c>
      <c r="CV66" s="31" t="s">
        <v>93</v>
      </c>
      <c r="CW66" s="31" t="s">
        <v>93</v>
      </c>
      <c r="CX66" s="31" t="s">
        <v>481</v>
      </c>
      <c r="CY66" s="31" t="s">
        <v>396</v>
      </c>
      <c r="CZ66" s="31" t="s">
        <v>46</v>
      </c>
      <c r="DA66" s="31"/>
      <c r="DB66" s="31" t="s">
        <v>396</v>
      </c>
      <c r="DC66" s="31" t="s">
        <v>396</v>
      </c>
      <c r="DD66" s="31" t="s">
        <v>396</v>
      </c>
      <c r="DE66" s="31" t="s">
        <v>394</v>
      </c>
      <c r="DF66" s="31" t="s">
        <v>396</v>
      </c>
      <c r="DG66" s="31" t="s">
        <v>394</v>
      </c>
      <c r="DH66" s="31" t="s">
        <v>394</v>
      </c>
      <c r="DI66" s="31" t="s">
        <v>394</v>
      </c>
      <c r="DJ66" s="31" t="s">
        <v>396</v>
      </c>
      <c r="DK66" s="31" t="s">
        <v>394</v>
      </c>
      <c r="DL66" s="31" t="s">
        <v>394</v>
      </c>
      <c r="DM66" s="31" t="s">
        <v>396</v>
      </c>
      <c r="DN66" s="31" t="s">
        <v>396</v>
      </c>
      <c r="DO66" s="31" t="s">
        <v>396</v>
      </c>
      <c r="DP66" s="31" t="s">
        <v>396</v>
      </c>
      <c r="DQ66" s="31" t="s">
        <v>396</v>
      </c>
      <c r="DR66" s="31" t="s">
        <v>396</v>
      </c>
      <c r="DS66" s="31"/>
      <c r="DT66" s="31"/>
      <c r="DU66" s="31"/>
      <c r="DV66" s="31"/>
    </row>
    <row r="67" spans="1:126" s="22" customFormat="1" ht="36" customHeight="1" x14ac:dyDescent="0.15">
      <c r="A67" s="12" t="s">
        <v>835</v>
      </c>
      <c r="B67" s="12" t="s">
        <v>561</v>
      </c>
      <c r="C67" s="12" t="s">
        <v>562</v>
      </c>
      <c r="D67" s="12">
        <v>33.370128000000001</v>
      </c>
      <c r="E67" s="12">
        <v>44.356636000000002</v>
      </c>
      <c r="F67" s="12" t="s">
        <v>563</v>
      </c>
      <c r="G67" s="12" t="s">
        <v>491</v>
      </c>
      <c r="H67" s="12"/>
      <c r="I67" s="12" t="s">
        <v>836</v>
      </c>
      <c r="J67" s="12" t="s">
        <v>836</v>
      </c>
      <c r="K67" s="12" t="s">
        <v>837</v>
      </c>
      <c r="L67" s="12" t="s">
        <v>390</v>
      </c>
      <c r="M67" s="12" t="s">
        <v>401</v>
      </c>
      <c r="N67" s="22" t="s">
        <v>838</v>
      </c>
      <c r="O67" s="22" t="s">
        <v>839</v>
      </c>
      <c r="P67" s="22" t="s">
        <v>394</v>
      </c>
      <c r="Q67" s="12" t="s">
        <v>396</v>
      </c>
      <c r="R67" s="12">
        <v>3</v>
      </c>
      <c r="S67" s="12">
        <v>0</v>
      </c>
      <c r="T67" s="12" t="s">
        <v>608</v>
      </c>
      <c r="U67" s="12" t="s">
        <v>198</v>
      </c>
      <c r="V67" s="12">
        <v>102</v>
      </c>
      <c r="W67" s="12">
        <v>102</v>
      </c>
      <c r="X67" s="12">
        <v>204</v>
      </c>
      <c r="Y67" s="12" t="s">
        <v>394</v>
      </c>
      <c r="Z67" s="12" t="s">
        <v>396</v>
      </c>
      <c r="AA67" s="12">
        <v>0</v>
      </c>
      <c r="AB67" s="12">
        <v>0</v>
      </c>
      <c r="AC67" s="12">
        <v>102</v>
      </c>
      <c r="AD67" s="12">
        <v>0</v>
      </c>
      <c r="AE67" s="12">
        <v>0</v>
      </c>
      <c r="AF67" s="12">
        <v>0</v>
      </c>
      <c r="AG67" s="12">
        <v>0</v>
      </c>
      <c r="AH67" s="12">
        <v>0</v>
      </c>
      <c r="AI67" s="12" t="s">
        <v>405</v>
      </c>
      <c r="AJ67" s="12">
        <v>119</v>
      </c>
      <c r="AK67" s="12">
        <v>117</v>
      </c>
      <c r="AL67" s="12">
        <v>108</v>
      </c>
      <c r="AM67" s="12">
        <v>79</v>
      </c>
      <c r="AN67" s="12">
        <v>97</v>
      </c>
      <c r="AO67" s="12">
        <v>220</v>
      </c>
      <c r="AP67" s="12">
        <v>249</v>
      </c>
      <c r="AQ67" s="12">
        <v>18</v>
      </c>
      <c r="AR67" s="12">
        <v>21</v>
      </c>
      <c r="AS67" s="12">
        <v>909</v>
      </c>
      <c r="AT67" s="22" t="s">
        <v>394</v>
      </c>
      <c r="AU67" s="12">
        <v>18</v>
      </c>
      <c r="AV67" s="12">
        <v>0</v>
      </c>
      <c r="AW67" s="18">
        <v>47</v>
      </c>
      <c r="AX67" s="18">
        <v>8</v>
      </c>
      <c r="AY67" s="18">
        <v>2</v>
      </c>
      <c r="AZ67" s="18">
        <v>27</v>
      </c>
      <c r="BA67" s="18">
        <v>55</v>
      </c>
      <c r="BB67" s="18">
        <v>0</v>
      </c>
      <c r="BC67" s="18">
        <v>22</v>
      </c>
      <c r="BD67" s="12" t="s">
        <v>800</v>
      </c>
      <c r="BE67" s="12" t="s">
        <v>411</v>
      </c>
      <c r="BF67" s="12" t="s">
        <v>411</v>
      </c>
      <c r="BG67" s="12" t="s">
        <v>411</v>
      </c>
      <c r="BH67" s="12" t="s">
        <v>411</v>
      </c>
      <c r="BI67" s="12" t="s">
        <v>411</v>
      </c>
      <c r="BJ67" s="12" t="s">
        <v>93</v>
      </c>
      <c r="BK67" s="12" t="s">
        <v>46</v>
      </c>
      <c r="BL67" s="12" t="s">
        <v>93</v>
      </c>
      <c r="BM67" s="12" t="s">
        <v>46</v>
      </c>
      <c r="BN67" s="12"/>
      <c r="BO67" s="12">
        <v>60</v>
      </c>
      <c r="BP67" s="12" t="s">
        <v>230</v>
      </c>
      <c r="BQ67" s="12">
        <v>38</v>
      </c>
      <c r="BR67" s="12">
        <v>68</v>
      </c>
      <c r="BS67" s="12">
        <v>30</v>
      </c>
      <c r="BT67" s="12">
        <v>38</v>
      </c>
      <c r="BU67" s="12">
        <v>52</v>
      </c>
      <c r="BV67" s="12">
        <v>20</v>
      </c>
      <c r="BW67" s="12">
        <v>32</v>
      </c>
      <c r="BX67" s="12">
        <v>30</v>
      </c>
      <c r="BY67" s="12" t="s">
        <v>394</v>
      </c>
      <c r="BZ67" s="12" t="s">
        <v>394</v>
      </c>
      <c r="CA67" s="12" t="s">
        <v>394</v>
      </c>
      <c r="CB67" s="12" t="s">
        <v>394</v>
      </c>
      <c r="CC67" s="12" t="s">
        <v>396</v>
      </c>
      <c r="CD67" s="12" t="s">
        <v>526</v>
      </c>
      <c r="CE67" s="12" t="s">
        <v>396</v>
      </c>
      <c r="CF67" s="12" t="s">
        <v>129</v>
      </c>
      <c r="CG67" s="12" t="s">
        <v>415</v>
      </c>
      <c r="CH67" s="12" t="s">
        <v>401</v>
      </c>
      <c r="CI67" s="12" t="s">
        <v>427</v>
      </c>
      <c r="CJ67" s="12" t="s">
        <v>394</v>
      </c>
      <c r="CK67" s="18" t="s">
        <v>394</v>
      </c>
      <c r="CL67" s="12" t="s">
        <v>394</v>
      </c>
      <c r="CM67" s="12" t="s">
        <v>46</v>
      </c>
      <c r="CN67" s="12" t="s">
        <v>396</v>
      </c>
      <c r="CO67" s="12" t="s">
        <v>840</v>
      </c>
      <c r="CP67" s="12" t="s">
        <v>396</v>
      </c>
      <c r="CQ67" s="12" t="s">
        <v>394</v>
      </c>
      <c r="CR67" s="12" t="s">
        <v>394</v>
      </c>
      <c r="CS67" s="12" t="s">
        <v>394</v>
      </c>
      <c r="CT67" s="12" t="s">
        <v>93</v>
      </c>
      <c r="CU67" s="12" t="s">
        <v>93</v>
      </c>
      <c r="CV67" s="12" t="s">
        <v>93</v>
      </c>
      <c r="CW67" s="12" t="s">
        <v>93</v>
      </c>
      <c r="CX67" s="12" t="s">
        <v>481</v>
      </c>
      <c r="CY67" s="12" t="s">
        <v>396</v>
      </c>
      <c r="CZ67" s="12" t="s">
        <v>46</v>
      </c>
      <c r="DA67" s="12"/>
      <c r="DB67" s="12" t="s">
        <v>396</v>
      </c>
      <c r="DC67" s="12" t="s">
        <v>396</v>
      </c>
      <c r="DD67" s="12" t="s">
        <v>396</v>
      </c>
      <c r="DE67" s="12" t="s">
        <v>394</v>
      </c>
      <c r="DF67" s="12" t="s">
        <v>396</v>
      </c>
      <c r="DG67" s="12" t="s">
        <v>394</v>
      </c>
      <c r="DH67" s="12" t="s">
        <v>394</v>
      </c>
      <c r="DI67" s="12" t="s">
        <v>394</v>
      </c>
      <c r="DJ67" s="12" t="s">
        <v>396</v>
      </c>
      <c r="DK67" s="12" t="s">
        <v>394</v>
      </c>
      <c r="DL67" s="12" t="s">
        <v>394</v>
      </c>
      <c r="DM67" s="12" t="s">
        <v>396</v>
      </c>
      <c r="DN67" s="12" t="s">
        <v>396</v>
      </c>
      <c r="DO67" s="12" t="s">
        <v>396</v>
      </c>
      <c r="DP67" s="12" t="s">
        <v>396</v>
      </c>
      <c r="DQ67" s="12" t="s">
        <v>396</v>
      </c>
      <c r="DR67" s="12" t="s">
        <v>396</v>
      </c>
      <c r="DS67" s="12"/>
      <c r="DT67" s="12"/>
      <c r="DU67" s="12"/>
      <c r="DV67" s="12"/>
    </row>
    <row r="68" spans="1:126" ht="36" customHeight="1" x14ac:dyDescent="0.15">
      <c r="A68" s="2" t="s">
        <v>841</v>
      </c>
      <c r="B68" s="2" t="s">
        <v>561</v>
      </c>
      <c r="C68" s="2" t="s">
        <v>562</v>
      </c>
      <c r="D68" s="2">
        <v>33.369880000000002</v>
      </c>
      <c r="E68" s="2">
        <v>44.422179999999997</v>
      </c>
      <c r="F68" s="2" t="s">
        <v>563</v>
      </c>
      <c r="G68" s="2" t="s">
        <v>491</v>
      </c>
      <c r="H68" s="2"/>
      <c r="I68" s="2" t="s">
        <v>842</v>
      </c>
      <c r="J68" s="2" t="s">
        <v>842</v>
      </c>
      <c r="K68" s="2" t="s">
        <v>841</v>
      </c>
      <c r="L68" s="2" t="s">
        <v>390</v>
      </c>
      <c r="M68" s="2" t="s">
        <v>444</v>
      </c>
      <c r="N68" s="23" t="s">
        <v>843</v>
      </c>
      <c r="O68" s="23" t="s">
        <v>844</v>
      </c>
      <c r="P68" s="23" t="s">
        <v>394</v>
      </c>
      <c r="Q68" s="2" t="s">
        <v>396</v>
      </c>
      <c r="R68" s="2">
        <v>2</v>
      </c>
      <c r="S68" s="2">
        <v>0</v>
      </c>
      <c r="T68" s="2" t="s">
        <v>444</v>
      </c>
      <c r="U68" s="2" t="s">
        <v>198</v>
      </c>
      <c r="V68" s="2">
        <v>15</v>
      </c>
      <c r="W68" s="2">
        <v>20</v>
      </c>
      <c r="X68" s="2">
        <v>35</v>
      </c>
      <c r="Y68" s="2" t="s">
        <v>394</v>
      </c>
      <c r="Z68" s="2" t="s">
        <v>396</v>
      </c>
      <c r="AA68" s="2">
        <v>0</v>
      </c>
      <c r="AB68" s="2">
        <v>0</v>
      </c>
      <c r="AC68" s="31">
        <v>0</v>
      </c>
      <c r="AD68" s="31">
        <v>0</v>
      </c>
      <c r="AE68" s="31">
        <v>0</v>
      </c>
      <c r="AF68" s="31">
        <v>1</v>
      </c>
      <c r="AG68" s="31">
        <v>0</v>
      </c>
      <c r="AH68" s="31">
        <v>0</v>
      </c>
      <c r="AI68" s="31" t="s">
        <v>405</v>
      </c>
      <c r="AJ68" s="31">
        <v>17</v>
      </c>
      <c r="AK68" s="31">
        <v>5</v>
      </c>
      <c r="AL68" s="31">
        <v>7</v>
      </c>
      <c r="AM68" s="31">
        <v>14</v>
      </c>
      <c r="AN68" s="31">
        <v>11</v>
      </c>
      <c r="AO68" s="31">
        <v>19</v>
      </c>
      <c r="AP68" s="31">
        <v>22</v>
      </c>
      <c r="AQ68" s="31">
        <v>4</v>
      </c>
      <c r="AR68" s="31">
        <v>4</v>
      </c>
      <c r="AS68" s="31">
        <v>86</v>
      </c>
      <c r="AT68" s="23" t="s">
        <v>394</v>
      </c>
      <c r="AU68" s="31">
        <v>1</v>
      </c>
      <c r="AV68" s="31">
        <v>0</v>
      </c>
      <c r="AW68" s="36">
        <v>5</v>
      </c>
      <c r="AX68" s="36">
        <v>1</v>
      </c>
      <c r="AY68" s="36">
        <v>0</v>
      </c>
      <c r="AZ68" s="36">
        <v>4</v>
      </c>
      <c r="BA68" s="36">
        <v>7</v>
      </c>
      <c r="BB68" s="36">
        <v>0</v>
      </c>
      <c r="BC68" s="36">
        <v>3</v>
      </c>
      <c r="BD68" s="31" t="s">
        <v>589</v>
      </c>
      <c r="BE68" s="31" t="s">
        <v>411</v>
      </c>
      <c r="BF68" s="31" t="s">
        <v>411</v>
      </c>
      <c r="BG68" s="31" t="s">
        <v>411</v>
      </c>
      <c r="BH68" s="31" t="s">
        <v>93</v>
      </c>
      <c r="BI68" s="31" t="s">
        <v>93</v>
      </c>
      <c r="BJ68" s="31" t="s">
        <v>93</v>
      </c>
      <c r="BK68" s="31" t="s">
        <v>46</v>
      </c>
      <c r="BL68" s="31" t="s">
        <v>93</v>
      </c>
      <c r="BM68" s="31" t="s">
        <v>46</v>
      </c>
      <c r="BN68" s="31"/>
      <c r="BO68" s="31">
        <v>60</v>
      </c>
      <c r="BP68" s="31" t="s">
        <v>230</v>
      </c>
      <c r="BQ68" s="31">
        <v>10</v>
      </c>
      <c r="BR68" s="31">
        <v>6</v>
      </c>
      <c r="BS68" s="31">
        <v>3</v>
      </c>
      <c r="BT68" s="31">
        <v>3</v>
      </c>
      <c r="BU68" s="31">
        <v>6</v>
      </c>
      <c r="BV68" s="31">
        <v>2</v>
      </c>
      <c r="BW68" s="31">
        <v>4</v>
      </c>
      <c r="BX68" s="31">
        <v>4</v>
      </c>
      <c r="BY68" s="31" t="s">
        <v>394</v>
      </c>
      <c r="BZ68" s="31" t="s">
        <v>394</v>
      </c>
      <c r="CA68" s="31" t="s">
        <v>394</v>
      </c>
      <c r="CB68" s="31" t="s">
        <v>394</v>
      </c>
      <c r="CC68" s="31" t="s">
        <v>396</v>
      </c>
      <c r="CD68" s="31" t="s">
        <v>399</v>
      </c>
      <c r="CE68" s="31" t="s">
        <v>394</v>
      </c>
      <c r="CF68" s="31" t="s">
        <v>129</v>
      </c>
      <c r="CG68" s="31" t="s">
        <v>415</v>
      </c>
      <c r="CH68" s="31" t="s">
        <v>401</v>
      </c>
      <c r="CI68" s="31" t="s">
        <v>427</v>
      </c>
      <c r="CJ68" s="31" t="s">
        <v>394</v>
      </c>
      <c r="CK68" s="36" t="s">
        <v>394</v>
      </c>
      <c r="CL68" s="31" t="s">
        <v>394</v>
      </c>
      <c r="CM68" s="31" t="s">
        <v>46</v>
      </c>
      <c r="CN68" s="31" t="s">
        <v>396</v>
      </c>
      <c r="CO68" s="31" t="s">
        <v>723</v>
      </c>
      <c r="CP68" s="31" t="s">
        <v>396</v>
      </c>
      <c r="CQ68" s="31" t="s">
        <v>394</v>
      </c>
      <c r="CR68" s="31" t="s">
        <v>394</v>
      </c>
      <c r="CS68" s="31" t="s">
        <v>394</v>
      </c>
      <c r="CT68" s="31" t="s">
        <v>93</v>
      </c>
      <c r="CU68" s="31" t="s">
        <v>93</v>
      </c>
      <c r="CV68" s="31" t="s">
        <v>93</v>
      </c>
      <c r="CW68" s="31" t="s">
        <v>93</v>
      </c>
      <c r="CX68" s="31" t="s">
        <v>481</v>
      </c>
      <c r="CY68" s="31" t="s">
        <v>396</v>
      </c>
      <c r="CZ68" s="31" t="s">
        <v>46</v>
      </c>
      <c r="DA68" s="31"/>
      <c r="DB68" s="31" t="s">
        <v>396</v>
      </c>
      <c r="DC68" s="31" t="s">
        <v>396</v>
      </c>
      <c r="DD68" s="31" t="s">
        <v>396</v>
      </c>
      <c r="DE68" s="31" t="s">
        <v>394</v>
      </c>
      <c r="DF68" s="31" t="s">
        <v>396</v>
      </c>
      <c r="DG68" s="31" t="s">
        <v>394</v>
      </c>
      <c r="DH68" s="31" t="s">
        <v>394</v>
      </c>
      <c r="DI68" s="31" t="s">
        <v>394</v>
      </c>
      <c r="DJ68" s="31" t="s">
        <v>396</v>
      </c>
      <c r="DK68" s="31" t="s">
        <v>394</v>
      </c>
      <c r="DL68" s="31" t="s">
        <v>394</v>
      </c>
      <c r="DM68" s="31" t="s">
        <v>396</v>
      </c>
      <c r="DN68" s="31" t="s">
        <v>396</v>
      </c>
      <c r="DO68" s="31" t="s">
        <v>396</v>
      </c>
      <c r="DP68" s="31" t="s">
        <v>396</v>
      </c>
      <c r="DQ68" s="31" t="s">
        <v>396</v>
      </c>
      <c r="DR68" s="31" t="s">
        <v>396</v>
      </c>
      <c r="DS68" s="31"/>
      <c r="DT68" s="31"/>
      <c r="DU68" s="31"/>
      <c r="DV68" s="31"/>
    </row>
    <row r="69" spans="1:126" s="22" customFormat="1" ht="36" customHeight="1" x14ac:dyDescent="0.15">
      <c r="A69" s="12" t="s">
        <v>845</v>
      </c>
      <c r="B69" s="12" t="s">
        <v>561</v>
      </c>
      <c r="C69" s="12" t="s">
        <v>562</v>
      </c>
      <c r="D69" s="12">
        <v>33.305669440000003</v>
      </c>
      <c r="E69" s="12">
        <v>44.487530560000003</v>
      </c>
      <c r="F69" s="12" t="s">
        <v>563</v>
      </c>
      <c r="G69" s="12" t="s">
        <v>491</v>
      </c>
      <c r="H69" s="12"/>
      <c r="I69" s="12" t="s">
        <v>846</v>
      </c>
      <c r="J69" s="12" t="s">
        <v>846</v>
      </c>
      <c r="K69" s="12" t="s">
        <v>845</v>
      </c>
      <c r="L69" s="12" t="s">
        <v>390</v>
      </c>
      <c r="M69" s="12" t="s">
        <v>444</v>
      </c>
      <c r="N69" s="22" t="s">
        <v>847</v>
      </c>
      <c r="O69" s="22" t="s">
        <v>848</v>
      </c>
      <c r="P69" s="22" t="s">
        <v>394</v>
      </c>
      <c r="Q69" s="12" t="s">
        <v>396</v>
      </c>
      <c r="R69" s="12">
        <v>1</v>
      </c>
      <c r="S69" s="12">
        <v>0</v>
      </c>
      <c r="T69" s="12" t="s">
        <v>444</v>
      </c>
      <c r="U69" s="12" t="s">
        <v>198</v>
      </c>
      <c r="V69" s="12">
        <v>14</v>
      </c>
      <c r="W69" s="12">
        <v>14</v>
      </c>
      <c r="X69" s="12">
        <v>28</v>
      </c>
      <c r="Y69" s="12" t="s">
        <v>394</v>
      </c>
      <c r="Z69" s="12" t="s">
        <v>396</v>
      </c>
      <c r="AA69" s="12">
        <v>0</v>
      </c>
      <c r="AB69" s="12">
        <v>0</v>
      </c>
      <c r="AC69" s="12">
        <v>0</v>
      </c>
      <c r="AD69" s="12">
        <v>0</v>
      </c>
      <c r="AE69" s="12">
        <v>0</v>
      </c>
      <c r="AF69" s="12">
        <v>1</v>
      </c>
      <c r="AG69" s="12">
        <v>0</v>
      </c>
      <c r="AH69" s="12">
        <v>0</v>
      </c>
      <c r="AI69" s="12" t="s">
        <v>405</v>
      </c>
      <c r="AJ69" s="12">
        <v>18</v>
      </c>
      <c r="AK69" s="12">
        <v>10</v>
      </c>
      <c r="AL69" s="12">
        <v>12</v>
      </c>
      <c r="AM69" s="12">
        <v>9</v>
      </c>
      <c r="AN69" s="12">
        <v>13</v>
      </c>
      <c r="AO69" s="12">
        <v>24</v>
      </c>
      <c r="AP69" s="12">
        <v>28</v>
      </c>
      <c r="AQ69" s="12">
        <v>1</v>
      </c>
      <c r="AR69" s="12">
        <v>1</v>
      </c>
      <c r="AS69" s="12">
        <v>98</v>
      </c>
      <c r="AT69" s="22" t="s">
        <v>394</v>
      </c>
      <c r="AU69" s="12">
        <v>3</v>
      </c>
      <c r="AV69" s="12">
        <v>0</v>
      </c>
      <c r="AW69" s="18">
        <v>9</v>
      </c>
      <c r="AX69" s="18">
        <v>1</v>
      </c>
      <c r="AY69" s="18">
        <v>0</v>
      </c>
      <c r="AZ69" s="18">
        <v>5</v>
      </c>
      <c r="BA69" s="18">
        <v>6</v>
      </c>
      <c r="BB69" s="18">
        <v>0</v>
      </c>
      <c r="BC69" s="18">
        <v>3</v>
      </c>
      <c r="BD69" s="12" t="s">
        <v>800</v>
      </c>
      <c r="BE69" s="12" t="s">
        <v>93</v>
      </c>
      <c r="BF69" s="12" t="s">
        <v>93</v>
      </c>
      <c r="BG69" s="12" t="s">
        <v>411</v>
      </c>
      <c r="BH69" s="12" t="s">
        <v>411</v>
      </c>
      <c r="BI69" s="12" t="s">
        <v>93</v>
      </c>
      <c r="BJ69" s="12" t="s">
        <v>93</v>
      </c>
      <c r="BK69" s="12" t="s">
        <v>46</v>
      </c>
      <c r="BL69" s="12" t="s">
        <v>93</v>
      </c>
      <c r="BM69" s="12" t="s">
        <v>46</v>
      </c>
      <c r="BN69" s="12"/>
      <c r="BO69" s="12">
        <v>60</v>
      </c>
      <c r="BP69" s="12" t="s">
        <v>230</v>
      </c>
      <c r="BQ69" s="12">
        <v>14</v>
      </c>
      <c r="BR69" s="12">
        <v>3</v>
      </c>
      <c r="BS69" s="12">
        <v>1</v>
      </c>
      <c r="BT69" s="12">
        <v>2</v>
      </c>
      <c r="BU69" s="12">
        <v>3</v>
      </c>
      <c r="BV69" s="12">
        <v>1</v>
      </c>
      <c r="BW69" s="12">
        <v>2</v>
      </c>
      <c r="BX69" s="12">
        <v>5</v>
      </c>
      <c r="BY69" s="12" t="s">
        <v>394</v>
      </c>
      <c r="BZ69" s="12" t="s">
        <v>394</v>
      </c>
      <c r="CA69" s="12" t="s">
        <v>394</v>
      </c>
      <c r="CB69" s="12" t="s">
        <v>394</v>
      </c>
      <c r="CC69" s="12" t="s">
        <v>396</v>
      </c>
      <c r="CD69" s="12" t="s">
        <v>468</v>
      </c>
      <c r="CE69" s="12" t="s">
        <v>396</v>
      </c>
      <c r="CF69" s="12" t="s">
        <v>130</v>
      </c>
      <c r="CG69" s="12" t="s">
        <v>444</v>
      </c>
      <c r="CH69" s="12" t="s">
        <v>401</v>
      </c>
      <c r="CI69" s="12" t="s">
        <v>427</v>
      </c>
      <c r="CJ69" s="12" t="s">
        <v>394</v>
      </c>
      <c r="CK69" s="18" t="s">
        <v>394</v>
      </c>
      <c r="CL69" s="12" t="s">
        <v>394</v>
      </c>
      <c r="CM69" s="12" t="s">
        <v>46</v>
      </c>
      <c r="CN69" s="12" t="s">
        <v>396</v>
      </c>
      <c r="CO69" s="12" t="s">
        <v>849</v>
      </c>
      <c r="CP69" s="12" t="s">
        <v>396</v>
      </c>
      <c r="CQ69" s="12" t="s">
        <v>394</v>
      </c>
      <c r="CR69" s="12" t="s">
        <v>394</v>
      </c>
      <c r="CS69" s="12" t="s">
        <v>394</v>
      </c>
      <c r="CT69" s="12" t="s">
        <v>411</v>
      </c>
      <c r="CU69" s="12" t="s">
        <v>411</v>
      </c>
      <c r="CV69" s="12" t="s">
        <v>411</v>
      </c>
      <c r="CW69" s="12" t="s">
        <v>411</v>
      </c>
      <c r="CX69" s="12" t="s">
        <v>850</v>
      </c>
      <c r="CY69" s="12" t="s">
        <v>396</v>
      </c>
      <c r="CZ69" s="12" t="s">
        <v>46</v>
      </c>
      <c r="DA69" s="12" t="s">
        <v>46</v>
      </c>
      <c r="DB69" s="12" t="s">
        <v>396</v>
      </c>
      <c r="DC69" s="12" t="s">
        <v>396</v>
      </c>
      <c r="DD69" s="12" t="s">
        <v>396</v>
      </c>
      <c r="DE69" s="12" t="s">
        <v>394</v>
      </c>
      <c r="DF69" s="12" t="s">
        <v>396</v>
      </c>
      <c r="DG69" s="12" t="s">
        <v>394</v>
      </c>
      <c r="DH69" s="12" t="s">
        <v>394</v>
      </c>
      <c r="DI69" s="12" t="s">
        <v>394</v>
      </c>
      <c r="DJ69" s="12" t="s">
        <v>396</v>
      </c>
      <c r="DK69" s="12" t="s">
        <v>394</v>
      </c>
      <c r="DL69" s="12" t="s">
        <v>394</v>
      </c>
      <c r="DM69" s="12" t="s">
        <v>396</v>
      </c>
      <c r="DN69" s="12" t="s">
        <v>396</v>
      </c>
      <c r="DO69" s="12" t="s">
        <v>396</v>
      </c>
      <c r="DP69" s="12" t="s">
        <v>396</v>
      </c>
      <c r="DQ69" s="12" t="s">
        <v>396</v>
      </c>
      <c r="DR69" s="12" t="s">
        <v>396</v>
      </c>
      <c r="DS69" s="12"/>
      <c r="DT69" s="12"/>
      <c r="DU69" s="12"/>
      <c r="DV69" s="12"/>
    </row>
    <row r="70" spans="1:126" ht="36" customHeight="1" x14ac:dyDescent="0.15">
      <c r="A70" s="2" t="s">
        <v>851</v>
      </c>
      <c r="B70" s="2" t="s">
        <v>561</v>
      </c>
      <c r="C70" s="2" t="s">
        <v>562</v>
      </c>
      <c r="D70" s="2">
        <v>33.35182571</v>
      </c>
      <c r="E70" s="2">
        <v>44.443965910000003</v>
      </c>
      <c r="F70" s="2" t="s">
        <v>563</v>
      </c>
      <c r="G70" s="2" t="s">
        <v>491</v>
      </c>
      <c r="H70" s="2"/>
      <c r="I70" s="2" t="s">
        <v>852</v>
      </c>
      <c r="J70" s="2" t="s">
        <v>852</v>
      </c>
      <c r="K70" s="2" t="s">
        <v>853</v>
      </c>
      <c r="L70" s="2" t="s">
        <v>390</v>
      </c>
      <c r="M70" s="2" t="s">
        <v>444</v>
      </c>
      <c r="N70" s="23" t="s">
        <v>854</v>
      </c>
      <c r="O70" s="23" t="s">
        <v>855</v>
      </c>
      <c r="P70" s="23" t="s">
        <v>394</v>
      </c>
      <c r="Q70" s="2" t="s">
        <v>396</v>
      </c>
      <c r="R70" s="2">
        <v>1</v>
      </c>
      <c r="S70" s="2">
        <v>0</v>
      </c>
      <c r="T70" s="2" t="s">
        <v>444</v>
      </c>
      <c r="U70" s="2" t="s">
        <v>198</v>
      </c>
      <c r="V70" s="2">
        <v>24</v>
      </c>
      <c r="W70" s="2">
        <v>32</v>
      </c>
      <c r="X70" s="2">
        <v>56</v>
      </c>
      <c r="Y70" s="2" t="s">
        <v>394</v>
      </c>
      <c r="Z70" s="2" t="s">
        <v>396</v>
      </c>
      <c r="AA70" s="2">
        <v>0</v>
      </c>
      <c r="AB70" s="2">
        <v>0</v>
      </c>
      <c r="AC70" s="31">
        <v>0</v>
      </c>
      <c r="AD70" s="31">
        <v>0</v>
      </c>
      <c r="AE70" s="31">
        <v>0</v>
      </c>
      <c r="AF70" s="31">
        <v>1</v>
      </c>
      <c r="AG70" s="31">
        <v>0</v>
      </c>
      <c r="AH70" s="31">
        <v>0</v>
      </c>
      <c r="AI70" s="31" t="s">
        <v>411</v>
      </c>
      <c r="AJ70" s="31">
        <v>22</v>
      </c>
      <c r="AK70" s="31">
        <v>7</v>
      </c>
      <c r="AL70" s="31">
        <v>10</v>
      </c>
      <c r="AM70" s="31">
        <v>25</v>
      </c>
      <c r="AN70" s="31">
        <v>19</v>
      </c>
      <c r="AO70" s="31">
        <v>24</v>
      </c>
      <c r="AP70" s="31">
        <v>29</v>
      </c>
      <c r="AQ70" s="31">
        <v>2</v>
      </c>
      <c r="AR70" s="31">
        <v>2</v>
      </c>
      <c r="AS70" s="31">
        <v>118</v>
      </c>
      <c r="AT70" s="23" t="s">
        <v>394</v>
      </c>
      <c r="AU70" s="31">
        <v>1</v>
      </c>
      <c r="AV70" s="31">
        <v>0</v>
      </c>
      <c r="AW70" s="36">
        <v>4</v>
      </c>
      <c r="AX70" s="36">
        <v>1</v>
      </c>
      <c r="AY70" s="36">
        <v>3</v>
      </c>
      <c r="AZ70" s="36">
        <v>6</v>
      </c>
      <c r="BA70" s="36">
        <v>10</v>
      </c>
      <c r="BB70" s="36">
        <v>0</v>
      </c>
      <c r="BC70" s="36">
        <v>3</v>
      </c>
      <c r="BD70" s="31" t="s">
        <v>800</v>
      </c>
      <c r="BE70" s="31" t="s">
        <v>411</v>
      </c>
      <c r="BF70" s="31" t="s">
        <v>411</v>
      </c>
      <c r="BG70" s="31" t="s">
        <v>411</v>
      </c>
      <c r="BH70" s="31" t="s">
        <v>93</v>
      </c>
      <c r="BI70" s="31" t="s">
        <v>93</v>
      </c>
      <c r="BJ70" s="31" t="s">
        <v>411</v>
      </c>
      <c r="BK70" s="31" t="s">
        <v>46</v>
      </c>
      <c r="BL70" s="31" t="s">
        <v>93</v>
      </c>
      <c r="BM70" s="31" t="s">
        <v>46</v>
      </c>
      <c r="BN70" s="31"/>
      <c r="BO70" s="31">
        <v>60</v>
      </c>
      <c r="BP70" s="31" t="s">
        <v>230</v>
      </c>
      <c r="BQ70" s="31">
        <v>12</v>
      </c>
      <c r="BR70" s="31">
        <v>10</v>
      </c>
      <c r="BS70" s="31">
        <v>5</v>
      </c>
      <c r="BT70" s="31">
        <v>5</v>
      </c>
      <c r="BU70" s="31">
        <v>8</v>
      </c>
      <c r="BV70" s="31">
        <v>4</v>
      </c>
      <c r="BW70" s="31">
        <v>4</v>
      </c>
      <c r="BX70" s="31">
        <v>3</v>
      </c>
      <c r="BY70" s="31" t="s">
        <v>394</v>
      </c>
      <c r="BZ70" s="31" t="s">
        <v>394</v>
      </c>
      <c r="CA70" s="31" t="s">
        <v>394</v>
      </c>
      <c r="CB70" s="31" t="s">
        <v>394</v>
      </c>
      <c r="CC70" s="31" t="s">
        <v>396</v>
      </c>
      <c r="CD70" s="31" t="s">
        <v>526</v>
      </c>
      <c r="CE70" s="31" t="s">
        <v>396</v>
      </c>
      <c r="CF70" s="31" t="s">
        <v>129</v>
      </c>
      <c r="CG70" s="31" t="s">
        <v>415</v>
      </c>
      <c r="CH70" s="31" t="s">
        <v>401</v>
      </c>
      <c r="CI70" s="31" t="s">
        <v>427</v>
      </c>
      <c r="CJ70" s="31" t="s">
        <v>394</v>
      </c>
      <c r="CK70" s="36" t="s">
        <v>394</v>
      </c>
      <c r="CL70" s="31" t="s">
        <v>394</v>
      </c>
      <c r="CM70" s="31" t="s">
        <v>46</v>
      </c>
      <c r="CN70" s="31" t="s">
        <v>396</v>
      </c>
      <c r="CO70" s="31" t="s">
        <v>723</v>
      </c>
      <c r="CP70" s="31" t="s">
        <v>396</v>
      </c>
      <c r="CQ70" s="31" t="s">
        <v>394</v>
      </c>
      <c r="CR70" s="31" t="s">
        <v>394</v>
      </c>
      <c r="CS70" s="31" t="s">
        <v>394</v>
      </c>
      <c r="CT70" s="31" t="s">
        <v>93</v>
      </c>
      <c r="CU70" s="31" t="s">
        <v>411</v>
      </c>
      <c r="CV70" s="31" t="s">
        <v>93</v>
      </c>
      <c r="CW70" s="31" t="s">
        <v>93</v>
      </c>
      <c r="CX70" s="31" t="s">
        <v>569</v>
      </c>
      <c r="CY70" s="31" t="s">
        <v>396</v>
      </c>
      <c r="CZ70" s="31" t="s">
        <v>46</v>
      </c>
      <c r="DA70" s="31"/>
      <c r="DB70" s="31" t="s">
        <v>396</v>
      </c>
      <c r="DC70" s="31" t="s">
        <v>396</v>
      </c>
      <c r="DD70" s="31" t="s">
        <v>396</v>
      </c>
      <c r="DE70" s="31" t="s">
        <v>394</v>
      </c>
      <c r="DF70" s="31" t="s">
        <v>396</v>
      </c>
      <c r="DG70" s="31" t="s">
        <v>394</v>
      </c>
      <c r="DH70" s="31" t="s">
        <v>394</v>
      </c>
      <c r="DI70" s="31" t="s">
        <v>394</v>
      </c>
      <c r="DJ70" s="31" t="s">
        <v>396</v>
      </c>
      <c r="DK70" s="31" t="s">
        <v>394</v>
      </c>
      <c r="DL70" s="31" t="s">
        <v>394</v>
      </c>
      <c r="DM70" s="31" t="s">
        <v>396</v>
      </c>
      <c r="DN70" s="31" t="s">
        <v>396</v>
      </c>
      <c r="DO70" s="31" t="s">
        <v>396</v>
      </c>
      <c r="DP70" s="31" t="s">
        <v>396</v>
      </c>
      <c r="DQ70" s="31" t="s">
        <v>396</v>
      </c>
      <c r="DR70" s="31" t="s">
        <v>396</v>
      </c>
      <c r="DS70" s="31"/>
      <c r="DT70" s="31"/>
      <c r="DU70" s="31"/>
      <c r="DV70" s="31"/>
    </row>
    <row r="71" spans="1:126" s="22" customFormat="1" ht="36" customHeight="1" x14ac:dyDescent="0.15">
      <c r="A71" s="12" t="s">
        <v>856</v>
      </c>
      <c r="B71" s="12" t="s">
        <v>666</v>
      </c>
      <c r="C71" s="12" t="s">
        <v>667</v>
      </c>
      <c r="D71" s="12">
        <v>33.129399999999997</v>
      </c>
      <c r="E71" s="12">
        <v>44.357599999999998</v>
      </c>
      <c r="F71" s="12" t="s">
        <v>563</v>
      </c>
      <c r="G71" s="12" t="s">
        <v>194</v>
      </c>
      <c r="H71" s="12"/>
      <c r="I71" s="12" t="s">
        <v>857</v>
      </c>
      <c r="J71" s="12" t="s">
        <v>857</v>
      </c>
      <c r="K71" s="12" t="s">
        <v>858</v>
      </c>
      <c r="L71" s="12" t="s">
        <v>390</v>
      </c>
      <c r="M71" s="12" t="s">
        <v>447</v>
      </c>
      <c r="N71" s="22" t="s">
        <v>859</v>
      </c>
      <c r="O71" s="22" t="s">
        <v>860</v>
      </c>
      <c r="P71" s="22" t="s">
        <v>394</v>
      </c>
      <c r="Q71" s="12" t="s">
        <v>394</v>
      </c>
      <c r="R71" s="12">
        <v>2</v>
      </c>
      <c r="S71" s="12">
        <v>1</v>
      </c>
      <c r="T71" s="12" t="s">
        <v>465</v>
      </c>
      <c r="U71" s="12" t="s">
        <v>198</v>
      </c>
      <c r="V71" s="12">
        <v>7</v>
      </c>
      <c r="W71" s="12">
        <v>30</v>
      </c>
      <c r="X71" s="12">
        <v>37</v>
      </c>
      <c r="Y71" s="12" t="s">
        <v>394</v>
      </c>
      <c r="Z71" s="12" t="s">
        <v>396</v>
      </c>
      <c r="AA71" s="12">
        <v>0</v>
      </c>
      <c r="AB71" s="12">
        <v>37</v>
      </c>
      <c r="AC71" s="12">
        <v>0</v>
      </c>
      <c r="AD71" s="12">
        <v>0</v>
      </c>
      <c r="AE71" s="12">
        <v>0</v>
      </c>
      <c r="AF71" s="12">
        <v>0</v>
      </c>
      <c r="AG71" s="12">
        <v>0</v>
      </c>
      <c r="AH71" s="12">
        <v>0</v>
      </c>
      <c r="AI71" s="12" t="s">
        <v>46</v>
      </c>
      <c r="AJ71" s="12">
        <v>7</v>
      </c>
      <c r="AK71" s="12">
        <v>2</v>
      </c>
      <c r="AL71" s="12">
        <v>5</v>
      </c>
      <c r="AM71" s="12">
        <v>3</v>
      </c>
      <c r="AN71" s="12">
        <v>3</v>
      </c>
      <c r="AO71" s="12">
        <v>8</v>
      </c>
      <c r="AP71" s="12">
        <v>7</v>
      </c>
      <c r="AQ71" s="12">
        <v>0</v>
      </c>
      <c r="AR71" s="12">
        <v>0</v>
      </c>
      <c r="AS71" s="12">
        <v>28</v>
      </c>
      <c r="AT71" s="22" t="s">
        <v>394</v>
      </c>
      <c r="AU71" s="12">
        <v>1</v>
      </c>
      <c r="AV71" s="12">
        <v>0</v>
      </c>
      <c r="AW71" s="18">
        <v>0</v>
      </c>
      <c r="AX71" s="18">
        <v>0</v>
      </c>
      <c r="AY71" s="18">
        <v>0</v>
      </c>
      <c r="AZ71" s="18">
        <v>0</v>
      </c>
      <c r="BA71" s="18">
        <v>0</v>
      </c>
      <c r="BB71" s="18">
        <v>0</v>
      </c>
      <c r="BC71" s="18">
        <v>1</v>
      </c>
      <c r="BD71" s="12" t="s">
        <v>861</v>
      </c>
      <c r="BE71" s="12" t="s">
        <v>46</v>
      </c>
      <c r="BF71" s="12" t="s">
        <v>46</v>
      </c>
      <c r="BG71" s="12" t="s">
        <v>46</v>
      </c>
      <c r="BH71" s="12" t="s">
        <v>46</v>
      </c>
      <c r="BI71" s="12" t="s">
        <v>46</v>
      </c>
      <c r="BJ71" s="12" t="s">
        <v>46</v>
      </c>
      <c r="BK71" s="12" t="s">
        <v>46</v>
      </c>
      <c r="BL71" s="12" t="s">
        <v>46</v>
      </c>
      <c r="BM71" s="12" t="s">
        <v>46</v>
      </c>
      <c r="BN71" s="12"/>
      <c r="BO71" s="12">
        <v>20</v>
      </c>
      <c r="BP71" s="12" t="s">
        <v>230</v>
      </c>
      <c r="BQ71" s="12">
        <v>3</v>
      </c>
      <c r="BR71" s="12">
        <v>11</v>
      </c>
      <c r="BS71" s="12">
        <v>5</v>
      </c>
      <c r="BT71" s="12">
        <v>5</v>
      </c>
      <c r="BU71" s="12">
        <v>11</v>
      </c>
      <c r="BV71" s="12">
        <v>5</v>
      </c>
      <c r="BW71" s="12">
        <v>4</v>
      </c>
      <c r="BX71" s="12">
        <v>3</v>
      </c>
      <c r="BY71" s="12" t="s">
        <v>394</v>
      </c>
      <c r="BZ71" s="12" t="s">
        <v>394</v>
      </c>
      <c r="CA71" s="12" t="s">
        <v>394</v>
      </c>
      <c r="CB71" s="12" t="s">
        <v>394</v>
      </c>
      <c r="CC71" s="12" t="s">
        <v>396</v>
      </c>
      <c r="CD71" s="12" t="s">
        <v>399</v>
      </c>
      <c r="CE71" s="12" t="s">
        <v>394</v>
      </c>
      <c r="CF71" s="12" t="s">
        <v>128</v>
      </c>
      <c r="CG71" s="12" t="s">
        <v>415</v>
      </c>
      <c r="CH71" s="12" t="s">
        <v>401</v>
      </c>
      <c r="CI71" s="12" t="s">
        <v>427</v>
      </c>
      <c r="CJ71" s="12" t="s">
        <v>394</v>
      </c>
      <c r="CK71" s="18" t="s">
        <v>394</v>
      </c>
      <c r="CL71" s="12" t="s">
        <v>394</v>
      </c>
      <c r="CM71" s="12" t="s">
        <v>46</v>
      </c>
      <c r="CN71" s="12" t="s">
        <v>396</v>
      </c>
      <c r="CO71" s="12" t="s">
        <v>862</v>
      </c>
      <c r="CP71" s="12" t="s">
        <v>396</v>
      </c>
      <c r="CQ71" s="12" t="s">
        <v>394</v>
      </c>
      <c r="CR71" s="12" t="s">
        <v>394</v>
      </c>
      <c r="CS71" s="12" t="s">
        <v>394</v>
      </c>
      <c r="CT71" s="12" t="s">
        <v>93</v>
      </c>
      <c r="CU71" s="12" t="s">
        <v>93</v>
      </c>
      <c r="CV71" s="12" t="s">
        <v>93</v>
      </c>
      <c r="CW71" s="12" t="s">
        <v>93</v>
      </c>
      <c r="CX71" s="12" t="s">
        <v>417</v>
      </c>
      <c r="CY71" s="12" t="s">
        <v>396</v>
      </c>
      <c r="CZ71" s="12" t="s">
        <v>46</v>
      </c>
      <c r="DA71" s="12"/>
      <c r="DB71" s="12" t="s">
        <v>394</v>
      </c>
      <c r="DC71" s="12" t="s">
        <v>396</v>
      </c>
      <c r="DD71" s="12" t="s">
        <v>396</v>
      </c>
      <c r="DE71" s="12" t="s">
        <v>394</v>
      </c>
      <c r="DF71" s="12" t="s">
        <v>394</v>
      </c>
      <c r="DG71" s="12" t="s">
        <v>394</v>
      </c>
      <c r="DH71" s="12" t="s">
        <v>394</v>
      </c>
      <c r="DI71" s="12" t="s">
        <v>394</v>
      </c>
      <c r="DJ71" s="12" t="s">
        <v>394</v>
      </c>
      <c r="DK71" s="12" t="s">
        <v>394</v>
      </c>
      <c r="DL71" s="12" t="s">
        <v>394</v>
      </c>
      <c r="DM71" s="12" t="s">
        <v>396</v>
      </c>
      <c r="DN71" s="12" t="s">
        <v>396</v>
      </c>
      <c r="DO71" s="12" t="s">
        <v>396</v>
      </c>
      <c r="DP71" s="12" t="s">
        <v>396</v>
      </c>
      <c r="DQ71" s="12" t="s">
        <v>396</v>
      </c>
      <c r="DR71" s="12" t="s">
        <v>396</v>
      </c>
      <c r="DS71" s="12"/>
      <c r="DT71" s="12"/>
      <c r="DU71" s="12"/>
      <c r="DV71" s="12"/>
    </row>
    <row r="72" spans="1:126" ht="36" customHeight="1" x14ac:dyDescent="0.15">
      <c r="A72" s="2" t="s">
        <v>863</v>
      </c>
      <c r="B72" s="2" t="s">
        <v>666</v>
      </c>
      <c r="C72" s="2" t="s">
        <v>667</v>
      </c>
      <c r="D72" s="2">
        <v>33.124557000000003</v>
      </c>
      <c r="E72" s="2">
        <v>44.050578000000002</v>
      </c>
      <c r="F72" s="2" t="s">
        <v>563</v>
      </c>
      <c r="G72" s="2" t="s">
        <v>194</v>
      </c>
      <c r="H72" s="2"/>
      <c r="I72" s="2" t="s">
        <v>864</v>
      </c>
      <c r="J72" s="2" t="s">
        <v>864</v>
      </c>
      <c r="K72" s="2" t="s">
        <v>865</v>
      </c>
      <c r="L72" s="2" t="s">
        <v>390</v>
      </c>
      <c r="M72" s="2" t="s">
        <v>401</v>
      </c>
      <c r="N72" s="23" t="s">
        <v>866</v>
      </c>
      <c r="O72" s="23" t="s">
        <v>867</v>
      </c>
      <c r="P72" s="23" t="s">
        <v>394</v>
      </c>
      <c r="Q72" s="2" t="s">
        <v>394</v>
      </c>
      <c r="R72" s="2">
        <v>1</v>
      </c>
      <c r="S72" s="2">
        <v>0</v>
      </c>
      <c r="T72" s="2" t="s">
        <v>868</v>
      </c>
      <c r="U72" s="2" t="s">
        <v>198</v>
      </c>
      <c r="V72" s="2">
        <v>14</v>
      </c>
      <c r="W72" s="2">
        <v>386</v>
      </c>
      <c r="X72" s="2">
        <v>400</v>
      </c>
      <c r="Y72" s="2" t="s">
        <v>394</v>
      </c>
      <c r="Z72" s="2" t="s">
        <v>396</v>
      </c>
      <c r="AA72" s="2">
        <v>0</v>
      </c>
      <c r="AB72" s="2">
        <v>400</v>
      </c>
      <c r="AC72" s="31">
        <v>0</v>
      </c>
      <c r="AD72" s="31">
        <v>0</v>
      </c>
      <c r="AE72" s="31">
        <v>0</v>
      </c>
      <c r="AF72" s="31">
        <v>0</v>
      </c>
      <c r="AG72" s="31">
        <v>0</v>
      </c>
      <c r="AH72" s="31">
        <v>0</v>
      </c>
      <c r="AI72" s="31" t="s">
        <v>46</v>
      </c>
      <c r="AJ72" s="31">
        <v>14</v>
      </c>
      <c r="AK72" s="31">
        <v>3</v>
      </c>
      <c r="AL72" s="31">
        <v>6</v>
      </c>
      <c r="AM72" s="31">
        <v>7</v>
      </c>
      <c r="AN72" s="31">
        <v>5</v>
      </c>
      <c r="AO72" s="31">
        <v>8</v>
      </c>
      <c r="AP72" s="31">
        <v>10</v>
      </c>
      <c r="AQ72" s="31">
        <v>1</v>
      </c>
      <c r="AR72" s="31">
        <v>1</v>
      </c>
      <c r="AS72" s="31">
        <v>41</v>
      </c>
      <c r="AT72" s="23" t="s">
        <v>394</v>
      </c>
      <c r="AU72" s="31">
        <v>4</v>
      </c>
      <c r="AV72" s="31">
        <v>1</v>
      </c>
      <c r="AW72" s="36">
        <v>0</v>
      </c>
      <c r="AX72" s="36">
        <v>2</v>
      </c>
      <c r="AY72" s="36">
        <v>0</v>
      </c>
      <c r="AZ72" s="36">
        <v>2</v>
      </c>
      <c r="BA72" s="36">
        <v>0</v>
      </c>
      <c r="BB72" s="36">
        <v>2</v>
      </c>
      <c r="BC72" s="36">
        <v>4</v>
      </c>
      <c r="BD72" s="31" t="s">
        <v>861</v>
      </c>
      <c r="BE72" s="31" t="s">
        <v>46</v>
      </c>
      <c r="BF72" s="31" t="s">
        <v>46</v>
      </c>
      <c r="BG72" s="31" t="s">
        <v>46</v>
      </c>
      <c r="BH72" s="31" t="s">
        <v>46</v>
      </c>
      <c r="BI72" s="31" t="s">
        <v>46</v>
      </c>
      <c r="BJ72" s="31" t="s">
        <v>46</v>
      </c>
      <c r="BK72" s="31" t="s">
        <v>46</v>
      </c>
      <c r="BL72" s="31" t="s">
        <v>46</v>
      </c>
      <c r="BM72" s="31" t="s">
        <v>46</v>
      </c>
      <c r="BN72" s="31"/>
      <c r="BO72" s="31">
        <v>20</v>
      </c>
      <c r="BP72" s="31" t="s">
        <v>230</v>
      </c>
      <c r="BQ72" s="31">
        <v>1</v>
      </c>
      <c r="BR72" s="31">
        <v>32</v>
      </c>
      <c r="BS72" s="31">
        <v>16</v>
      </c>
      <c r="BT72" s="31">
        <v>16</v>
      </c>
      <c r="BU72" s="31">
        <v>32</v>
      </c>
      <c r="BV72" s="31">
        <v>16</v>
      </c>
      <c r="BW72" s="31">
        <v>16</v>
      </c>
      <c r="BX72" s="31">
        <v>3</v>
      </c>
      <c r="BY72" s="31" t="s">
        <v>394</v>
      </c>
      <c r="BZ72" s="31" t="s">
        <v>394</v>
      </c>
      <c r="CA72" s="31" t="s">
        <v>394</v>
      </c>
      <c r="CB72" s="31" t="s">
        <v>394</v>
      </c>
      <c r="CC72" s="31" t="s">
        <v>396</v>
      </c>
      <c r="CD72" s="31" t="s">
        <v>399</v>
      </c>
      <c r="CE72" s="31" t="s">
        <v>394</v>
      </c>
      <c r="CF72" s="31" t="s">
        <v>128</v>
      </c>
      <c r="CG72" s="31" t="s">
        <v>415</v>
      </c>
      <c r="CH72" s="31" t="s">
        <v>505</v>
      </c>
      <c r="CI72" s="31" t="s">
        <v>427</v>
      </c>
      <c r="CJ72" s="31" t="s">
        <v>394</v>
      </c>
      <c r="CK72" s="36" t="s">
        <v>394</v>
      </c>
      <c r="CL72" s="31" t="s">
        <v>394</v>
      </c>
      <c r="CM72" s="31" t="s">
        <v>46</v>
      </c>
      <c r="CN72" s="31" t="s">
        <v>396</v>
      </c>
      <c r="CO72" s="31" t="s">
        <v>869</v>
      </c>
      <c r="CP72" s="31" t="s">
        <v>396</v>
      </c>
      <c r="CQ72" s="31" t="s">
        <v>394</v>
      </c>
      <c r="CR72" s="31" t="s">
        <v>396</v>
      </c>
      <c r="CS72" s="31" t="s">
        <v>396</v>
      </c>
      <c r="CT72" s="31" t="s">
        <v>46</v>
      </c>
      <c r="CU72" s="31" t="s">
        <v>46</v>
      </c>
      <c r="CV72" s="31" t="s">
        <v>46</v>
      </c>
      <c r="CW72" s="31" t="s">
        <v>46</v>
      </c>
      <c r="CX72" s="31" t="s">
        <v>731</v>
      </c>
      <c r="CY72" s="31" t="s">
        <v>396</v>
      </c>
      <c r="CZ72" s="31" t="s">
        <v>46</v>
      </c>
      <c r="DA72" s="31"/>
      <c r="DB72" s="31" t="s">
        <v>394</v>
      </c>
      <c r="DC72" s="31" t="s">
        <v>394</v>
      </c>
      <c r="DD72" s="31" t="s">
        <v>394</v>
      </c>
      <c r="DE72" s="31" t="s">
        <v>394</v>
      </c>
      <c r="DF72" s="31" t="s">
        <v>394</v>
      </c>
      <c r="DG72" s="31" t="s">
        <v>394</v>
      </c>
      <c r="DH72" s="31" t="s">
        <v>394</v>
      </c>
      <c r="DI72" s="31" t="s">
        <v>394</v>
      </c>
      <c r="DJ72" s="31" t="s">
        <v>394</v>
      </c>
      <c r="DK72" s="31" t="s">
        <v>394</v>
      </c>
      <c r="DL72" s="31" t="s">
        <v>394</v>
      </c>
      <c r="DM72" s="31" t="s">
        <v>396</v>
      </c>
      <c r="DN72" s="31" t="s">
        <v>396</v>
      </c>
      <c r="DO72" s="31" t="s">
        <v>396</v>
      </c>
      <c r="DP72" s="31" t="s">
        <v>396</v>
      </c>
      <c r="DQ72" s="31" t="s">
        <v>396</v>
      </c>
      <c r="DR72" s="31" t="s">
        <v>396</v>
      </c>
      <c r="DS72" s="31"/>
      <c r="DT72" s="31"/>
      <c r="DU72" s="31"/>
      <c r="DV72" s="31"/>
    </row>
    <row r="73" spans="1:126" s="22" customFormat="1" ht="36" customHeight="1" x14ac:dyDescent="0.15">
      <c r="A73" s="12" t="s">
        <v>870</v>
      </c>
      <c r="B73" s="12" t="s">
        <v>666</v>
      </c>
      <c r="C73" s="12" t="s">
        <v>667</v>
      </c>
      <c r="D73" s="12">
        <v>33.241742000000002</v>
      </c>
      <c r="E73" s="12">
        <v>44.407026000000002</v>
      </c>
      <c r="F73" s="12" t="s">
        <v>563</v>
      </c>
      <c r="G73" s="12" t="s">
        <v>194</v>
      </c>
      <c r="H73" s="12"/>
      <c r="I73" s="12" t="s">
        <v>871</v>
      </c>
      <c r="J73" s="12" t="s">
        <v>871</v>
      </c>
      <c r="K73" s="12"/>
      <c r="L73" s="12" t="s">
        <v>390</v>
      </c>
      <c r="M73" s="12" t="s">
        <v>872</v>
      </c>
      <c r="N73" s="22" t="s">
        <v>873</v>
      </c>
      <c r="O73" s="22" t="s">
        <v>874</v>
      </c>
      <c r="P73" s="22" t="s">
        <v>394</v>
      </c>
      <c r="Q73" s="12" t="s">
        <v>394</v>
      </c>
      <c r="R73" s="12">
        <v>1</v>
      </c>
      <c r="S73" s="12">
        <v>0</v>
      </c>
      <c r="T73" s="12" t="s">
        <v>608</v>
      </c>
      <c r="U73" s="12" t="s">
        <v>252</v>
      </c>
      <c r="V73" s="12">
        <v>94</v>
      </c>
      <c r="W73" s="12">
        <v>27</v>
      </c>
      <c r="X73" s="12">
        <v>121</v>
      </c>
      <c r="Y73" s="12" t="s">
        <v>394</v>
      </c>
      <c r="Z73" s="12" t="s">
        <v>396</v>
      </c>
      <c r="AA73" s="12">
        <v>0</v>
      </c>
      <c r="AB73" s="12">
        <v>0</v>
      </c>
      <c r="AC73" s="12">
        <v>121</v>
      </c>
      <c r="AD73" s="12">
        <v>0</v>
      </c>
      <c r="AE73" s="12">
        <v>0</v>
      </c>
      <c r="AF73" s="12">
        <v>0</v>
      </c>
      <c r="AG73" s="12">
        <v>0</v>
      </c>
      <c r="AH73" s="12">
        <v>0</v>
      </c>
      <c r="AI73" s="12" t="s">
        <v>46</v>
      </c>
      <c r="AJ73" s="12">
        <v>94</v>
      </c>
      <c r="AK73" s="12">
        <v>54</v>
      </c>
      <c r="AL73" s="12">
        <v>47</v>
      </c>
      <c r="AM73" s="12">
        <v>119</v>
      </c>
      <c r="AN73" s="12">
        <v>112</v>
      </c>
      <c r="AO73" s="12">
        <v>50</v>
      </c>
      <c r="AP73" s="12">
        <v>42</v>
      </c>
      <c r="AQ73" s="12">
        <v>3</v>
      </c>
      <c r="AR73" s="12">
        <v>5</v>
      </c>
      <c r="AS73" s="12">
        <v>432</v>
      </c>
      <c r="AT73" s="22" t="s">
        <v>394</v>
      </c>
      <c r="AU73" s="12">
        <v>4</v>
      </c>
      <c r="AV73" s="12">
        <v>0</v>
      </c>
      <c r="AW73" s="18">
        <v>0</v>
      </c>
      <c r="AX73" s="18">
        <v>0</v>
      </c>
      <c r="AY73" s="18">
        <v>1</v>
      </c>
      <c r="AZ73" s="18">
        <v>5</v>
      </c>
      <c r="BA73" s="18">
        <v>1</v>
      </c>
      <c r="BB73" s="18">
        <v>7</v>
      </c>
      <c r="BC73" s="18">
        <v>4</v>
      </c>
      <c r="BD73" s="12" t="s">
        <v>875</v>
      </c>
      <c r="BE73" s="12" t="s">
        <v>46</v>
      </c>
      <c r="BF73" s="12" t="s">
        <v>46</v>
      </c>
      <c r="BG73" s="12" t="s">
        <v>46</v>
      </c>
      <c r="BH73" s="12" t="s">
        <v>46</v>
      </c>
      <c r="BI73" s="12" t="s">
        <v>46</v>
      </c>
      <c r="BJ73" s="12" t="s">
        <v>46</v>
      </c>
      <c r="BK73" s="12" t="s">
        <v>46</v>
      </c>
      <c r="BL73" s="12" t="s">
        <v>46</v>
      </c>
      <c r="BM73" s="12" t="s">
        <v>46</v>
      </c>
      <c r="BN73" s="12"/>
      <c r="BO73" s="12">
        <v>20</v>
      </c>
      <c r="BP73" s="12" t="s">
        <v>230</v>
      </c>
      <c r="BQ73" s="12">
        <v>3</v>
      </c>
      <c r="BR73" s="12">
        <v>8</v>
      </c>
      <c r="BS73" s="12">
        <v>10</v>
      </c>
      <c r="BT73" s="12">
        <v>10</v>
      </c>
      <c r="BU73" s="12">
        <v>0</v>
      </c>
      <c r="BV73" s="12">
        <v>4</v>
      </c>
      <c r="BW73" s="12">
        <v>4</v>
      </c>
      <c r="BX73" s="12">
        <v>13</v>
      </c>
      <c r="BY73" s="12" t="s">
        <v>394</v>
      </c>
      <c r="BZ73" s="12" t="s">
        <v>394</v>
      </c>
      <c r="CA73" s="12" t="s">
        <v>394</v>
      </c>
      <c r="CB73" s="12" t="s">
        <v>394</v>
      </c>
      <c r="CC73" s="12" t="s">
        <v>396</v>
      </c>
      <c r="CD73" s="12" t="s">
        <v>526</v>
      </c>
      <c r="CE73" s="12" t="s">
        <v>394</v>
      </c>
      <c r="CF73" s="12" t="s">
        <v>128</v>
      </c>
      <c r="CG73" s="12" t="s">
        <v>415</v>
      </c>
      <c r="CH73" s="12" t="s">
        <v>401</v>
      </c>
      <c r="CI73" s="12" t="s">
        <v>427</v>
      </c>
      <c r="CJ73" s="12" t="s">
        <v>394</v>
      </c>
      <c r="CK73" s="18" t="s">
        <v>394</v>
      </c>
      <c r="CL73" s="12" t="s">
        <v>394</v>
      </c>
      <c r="CM73" s="12" t="s">
        <v>405</v>
      </c>
      <c r="CN73" s="12" t="s">
        <v>396</v>
      </c>
      <c r="CO73" s="12" t="s">
        <v>876</v>
      </c>
      <c r="CP73" s="12" t="s">
        <v>396</v>
      </c>
      <c r="CQ73" s="12" t="s">
        <v>394</v>
      </c>
      <c r="CR73" s="12" t="s">
        <v>394</v>
      </c>
      <c r="CS73" s="12" t="s">
        <v>394</v>
      </c>
      <c r="CT73" s="12" t="s">
        <v>46</v>
      </c>
      <c r="CU73" s="12" t="s">
        <v>46</v>
      </c>
      <c r="CV73" s="12" t="s">
        <v>46</v>
      </c>
      <c r="CW73" s="12" t="s">
        <v>46</v>
      </c>
      <c r="CX73" s="12" t="s">
        <v>877</v>
      </c>
      <c r="CY73" s="12" t="s">
        <v>394</v>
      </c>
      <c r="CZ73" s="12" t="s">
        <v>46</v>
      </c>
      <c r="DA73" s="12"/>
      <c r="DB73" s="12" t="s">
        <v>394</v>
      </c>
      <c r="DC73" s="12" t="s">
        <v>396</v>
      </c>
      <c r="DD73" s="12" t="s">
        <v>394</v>
      </c>
      <c r="DE73" s="12" t="s">
        <v>396</v>
      </c>
      <c r="DF73" s="12" t="s">
        <v>394</v>
      </c>
      <c r="DG73" s="12" t="s">
        <v>394</v>
      </c>
      <c r="DH73" s="12" t="s">
        <v>394</v>
      </c>
      <c r="DI73" s="12" t="s">
        <v>396</v>
      </c>
      <c r="DJ73" s="12" t="s">
        <v>394</v>
      </c>
      <c r="DK73" s="12" t="s">
        <v>394</v>
      </c>
      <c r="DL73" s="12" t="s">
        <v>394</v>
      </c>
      <c r="DM73" s="12" t="s">
        <v>396</v>
      </c>
      <c r="DN73" s="12" t="s">
        <v>396</v>
      </c>
      <c r="DO73" s="12" t="s">
        <v>394</v>
      </c>
      <c r="DP73" s="12" t="s">
        <v>396</v>
      </c>
      <c r="DQ73" s="12" t="s">
        <v>396</v>
      </c>
      <c r="DR73" s="12" t="s">
        <v>396</v>
      </c>
      <c r="DS73" s="12"/>
      <c r="DT73" s="12"/>
      <c r="DU73" s="12"/>
      <c r="DV73" s="12"/>
    </row>
    <row r="74" spans="1:126" ht="36" customHeight="1" x14ac:dyDescent="0.15">
      <c r="A74" s="2" t="s">
        <v>368</v>
      </c>
      <c r="B74" s="2" t="s">
        <v>878</v>
      </c>
      <c r="C74" s="2" t="s">
        <v>879</v>
      </c>
      <c r="D74" s="2">
        <v>37.180990000000001</v>
      </c>
      <c r="E74" s="2">
        <v>42.853870000000001</v>
      </c>
      <c r="F74" s="2" t="s">
        <v>308</v>
      </c>
      <c r="G74" s="2" t="s">
        <v>194</v>
      </c>
      <c r="H74" s="2"/>
      <c r="I74" s="2" t="s">
        <v>369</v>
      </c>
      <c r="J74" s="2" t="s">
        <v>369</v>
      </c>
      <c r="K74" s="2"/>
      <c r="L74" s="2" t="s">
        <v>441</v>
      </c>
      <c r="M74" s="2" t="s">
        <v>79</v>
      </c>
      <c r="N74" s="23" t="s">
        <v>880</v>
      </c>
      <c r="O74" s="23" t="s">
        <v>881</v>
      </c>
      <c r="P74" s="23" t="s">
        <v>394</v>
      </c>
      <c r="Q74" s="2" t="s">
        <v>394</v>
      </c>
      <c r="R74" s="2">
        <v>6</v>
      </c>
      <c r="S74" s="2">
        <v>2</v>
      </c>
      <c r="T74" s="2" t="s">
        <v>882</v>
      </c>
      <c r="U74" s="2" t="s">
        <v>310</v>
      </c>
      <c r="V74" s="2">
        <v>2492</v>
      </c>
      <c r="W74" s="2">
        <v>8</v>
      </c>
      <c r="X74" s="2">
        <v>2500</v>
      </c>
      <c r="Y74" s="2" t="s">
        <v>394</v>
      </c>
      <c r="Z74" s="2" t="s">
        <v>396</v>
      </c>
      <c r="AA74" s="2">
        <v>2500</v>
      </c>
      <c r="AB74" s="2">
        <v>0</v>
      </c>
      <c r="AC74" s="31">
        <v>0</v>
      </c>
      <c r="AD74" s="31">
        <v>0</v>
      </c>
      <c r="AE74" s="31">
        <v>21</v>
      </c>
      <c r="AF74" s="31">
        <v>4</v>
      </c>
      <c r="AG74" s="31">
        <v>0</v>
      </c>
      <c r="AH74" s="31">
        <v>0</v>
      </c>
      <c r="AI74" s="31" t="s">
        <v>405</v>
      </c>
      <c r="AJ74" s="31">
        <v>1922</v>
      </c>
      <c r="AK74" s="31">
        <v>757</v>
      </c>
      <c r="AL74" s="31">
        <v>765</v>
      </c>
      <c r="AM74" s="31">
        <v>1896</v>
      </c>
      <c r="AN74" s="31">
        <v>1798</v>
      </c>
      <c r="AO74" s="31">
        <v>2384</v>
      </c>
      <c r="AP74" s="31">
        <v>2502</v>
      </c>
      <c r="AQ74" s="31">
        <v>193</v>
      </c>
      <c r="AR74" s="31">
        <v>251</v>
      </c>
      <c r="AS74" s="31">
        <v>10546</v>
      </c>
      <c r="AT74" s="23" t="s">
        <v>394</v>
      </c>
      <c r="AU74" s="31">
        <v>69</v>
      </c>
      <c r="AV74" s="31">
        <v>10</v>
      </c>
      <c r="AW74" s="36">
        <v>0</v>
      </c>
      <c r="AX74" s="36">
        <v>153</v>
      </c>
      <c r="AY74" s="36">
        <v>6</v>
      </c>
      <c r="AZ74" s="36">
        <v>130</v>
      </c>
      <c r="BA74" s="36">
        <v>126</v>
      </c>
      <c r="BB74" s="36">
        <v>0</v>
      </c>
      <c r="BC74" s="36">
        <v>181</v>
      </c>
      <c r="BD74" s="31" t="s">
        <v>883</v>
      </c>
      <c r="BE74" s="31" t="s">
        <v>93</v>
      </c>
      <c r="BF74" s="31" t="s">
        <v>93</v>
      </c>
      <c r="BG74" s="31" t="s">
        <v>93</v>
      </c>
      <c r="BH74" s="31" t="s">
        <v>93</v>
      </c>
      <c r="BI74" s="31" t="s">
        <v>93</v>
      </c>
      <c r="BJ74" s="31" t="s">
        <v>93</v>
      </c>
      <c r="BK74" s="31" t="s">
        <v>93</v>
      </c>
      <c r="BL74" s="31" t="s">
        <v>93</v>
      </c>
      <c r="BM74" s="31" t="s">
        <v>93</v>
      </c>
      <c r="BN74" s="31"/>
      <c r="BO74" s="31">
        <v>12</v>
      </c>
      <c r="BP74" s="31" t="s">
        <v>653</v>
      </c>
      <c r="BQ74" s="31">
        <v>160</v>
      </c>
      <c r="BR74" s="31">
        <v>906</v>
      </c>
      <c r="BS74" s="31">
        <v>453</v>
      </c>
      <c r="BT74" s="31">
        <v>453</v>
      </c>
      <c r="BU74" s="31">
        <v>846</v>
      </c>
      <c r="BV74" s="31">
        <v>423</v>
      </c>
      <c r="BW74" s="31">
        <v>423</v>
      </c>
      <c r="BX74" s="31">
        <v>100</v>
      </c>
      <c r="BY74" s="31" t="s">
        <v>394</v>
      </c>
      <c r="BZ74" s="31" t="s">
        <v>394</v>
      </c>
      <c r="CA74" s="31" t="s">
        <v>394</v>
      </c>
      <c r="CB74" s="31" t="s">
        <v>394</v>
      </c>
      <c r="CC74" s="31" t="s">
        <v>394</v>
      </c>
      <c r="CD74" s="31" t="s">
        <v>447</v>
      </c>
      <c r="CE74" s="31" t="s">
        <v>394</v>
      </c>
      <c r="CF74" s="31" t="s">
        <v>128</v>
      </c>
      <c r="CG74" s="31" t="s">
        <v>400</v>
      </c>
      <c r="CH74" s="31" t="s">
        <v>401</v>
      </c>
      <c r="CI74" s="31" t="s">
        <v>402</v>
      </c>
      <c r="CJ74" s="31" t="s">
        <v>394</v>
      </c>
      <c r="CK74" s="36" t="s">
        <v>394</v>
      </c>
      <c r="CL74" s="31" t="s">
        <v>394</v>
      </c>
      <c r="CM74" s="31" t="s">
        <v>46</v>
      </c>
      <c r="CN74" s="31" t="s">
        <v>396</v>
      </c>
      <c r="CO74" s="31" t="s">
        <v>884</v>
      </c>
      <c r="CP74" s="31" t="s">
        <v>396</v>
      </c>
      <c r="CQ74" s="31" t="s">
        <v>396</v>
      </c>
      <c r="CR74" s="31" t="s">
        <v>394</v>
      </c>
      <c r="CS74" s="31" t="s">
        <v>394</v>
      </c>
      <c r="CT74" s="31" t="s">
        <v>411</v>
      </c>
      <c r="CU74" s="31" t="s">
        <v>411</v>
      </c>
      <c r="CV74" s="31" t="s">
        <v>411</v>
      </c>
      <c r="CW74" s="31" t="s">
        <v>411</v>
      </c>
      <c r="CX74" s="31" t="s">
        <v>751</v>
      </c>
      <c r="CY74" s="31" t="s">
        <v>394</v>
      </c>
      <c r="CZ74" s="31" t="s">
        <v>411</v>
      </c>
      <c r="DA74" s="31"/>
      <c r="DB74" s="31" t="s">
        <v>394</v>
      </c>
      <c r="DC74" s="31" t="s">
        <v>394</v>
      </c>
      <c r="DD74" s="31" t="s">
        <v>396</v>
      </c>
      <c r="DE74" s="31" t="s">
        <v>394</v>
      </c>
      <c r="DF74" s="31" t="s">
        <v>396</v>
      </c>
      <c r="DG74" s="31" t="s">
        <v>394</v>
      </c>
      <c r="DH74" s="31" t="s">
        <v>394</v>
      </c>
      <c r="DI74" s="31" t="s">
        <v>394</v>
      </c>
      <c r="DJ74" s="31" t="s">
        <v>394</v>
      </c>
      <c r="DK74" s="31" t="s">
        <v>394</v>
      </c>
      <c r="DL74" s="31" t="s">
        <v>396</v>
      </c>
      <c r="DM74" s="31" t="s">
        <v>396</v>
      </c>
      <c r="DN74" s="31" t="s">
        <v>396</v>
      </c>
      <c r="DO74" s="31" t="s">
        <v>394</v>
      </c>
      <c r="DP74" s="31" t="s">
        <v>394</v>
      </c>
      <c r="DQ74" s="31" t="s">
        <v>394</v>
      </c>
      <c r="DR74" s="31" t="s">
        <v>396</v>
      </c>
      <c r="DS74" s="31"/>
      <c r="DT74" s="31"/>
      <c r="DU74" s="31"/>
      <c r="DV74" s="31"/>
    </row>
    <row r="75" spans="1:126" s="22" customFormat="1" ht="36" customHeight="1" x14ac:dyDescent="0.15">
      <c r="A75" s="12" t="s">
        <v>331</v>
      </c>
      <c r="B75" s="12" t="s">
        <v>885</v>
      </c>
      <c r="C75" s="12"/>
      <c r="D75" s="12">
        <v>33.377580999999999</v>
      </c>
      <c r="E75" s="12">
        <v>43.544117</v>
      </c>
      <c r="F75" s="12" t="s">
        <v>193</v>
      </c>
      <c r="G75" s="12" t="s">
        <v>491</v>
      </c>
      <c r="H75" s="12" t="s">
        <v>510</v>
      </c>
      <c r="I75" s="12" t="s">
        <v>332</v>
      </c>
      <c r="J75" s="12" t="s">
        <v>332</v>
      </c>
      <c r="K75" s="12"/>
      <c r="L75" s="12" t="s">
        <v>550</v>
      </c>
      <c r="M75" s="12" t="s">
        <v>401</v>
      </c>
      <c r="N75" s="22" t="s">
        <v>886</v>
      </c>
      <c r="O75" s="22" t="s">
        <v>887</v>
      </c>
      <c r="P75" s="22" t="s">
        <v>394</v>
      </c>
      <c r="Q75" s="12" t="s">
        <v>394</v>
      </c>
      <c r="R75" s="12">
        <v>3</v>
      </c>
      <c r="S75" s="12">
        <v>1</v>
      </c>
      <c r="T75" s="12" t="s">
        <v>888</v>
      </c>
      <c r="U75" s="12" t="s">
        <v>222</v>
      </c>
      <c r="V75" s="12">
        <v>70</v>
      </c>
      <c r="W75" s="12">
        <v>0</v>
      </c>
      <c r="X75" s="12">
        <v>70</v>
      </c>
      <c r="Y75" s="12" t="s">
        <v>394</v>
      </c>
      <c r="Z75" s="12" t="s">
        <v>396</v>
      </c>
      <c r="AA75" s="12">
        <v>0</v>
      </c>
      <c r="AB75" s="12">
        <v>0</v>
      </c>
      <c r="AC75" s="12">
        <v>0</v>
      </c>
      <c r="AD75" s="12">
        <v>70</v>
      </c>
      <c r="AE75" s="12">
        <v>0</v>
      </c>
      <c r="AF75" s="12">
        <v>0</v>
      </c>
      <c r="AG75" s="12">
        <v>0</v>
      </c>
      <c r="AH75" s="12">
        <v>0</v>
      </c>
      <c r="AI75" s="12" t="s">
        <v>46</v>
      </c>
      <c r="AJ75" s="12">
        <v>70</v>
      </c>
      <c r="AK75" s="12">
        <v>75</v>
      </c>
      <c r="AL75" s="12">
        <v>85</v>
      </c>
      <c r="AM75" s="12">
        <v>74</v>
      </c>
      <c r="AN75" s="12">
        <v>53</v>
      </c>
      <c r="AO75" s="12">
        <v>95</v>
      </c>
      <c r="AP75" s="12">
        <v>80</v>
      </c>
      <c r="AQ75" s="12">
        <v>10</v>
      </c>
      <c r="AR75" s="12">
        <v>10</v>
      </c>
      <c r="AS75" s="12">
        <v>482</v>
      </c>
      <c r="AT75" s="22" t="s">
        <v>394</v>
      </c>
      <c r="AU75" s="12">
        <v>75</v>
      </c>
      <c r="AV75" s="12">
        <v>15</v>
      </c>
      <c r="AW75" s="18">
        <v>3</v>
      </c>
      <c r="AX75" s="18">
        <v>4</v>
      </c>
      <c r="AY75" s="18">
        <v>0</v>
      </c>
      <c r="AZ75" s="18">
        <v>0</v>
      </c>
      <c r="BA75" s="18">
        <v>25</v>
      </c>
      <c r="BB75" s="18">
        <v>20</v>
      </c>
      <c r="BC75" s="18">
        <v>6</v>
      </c>
      <c r="BD75" s="12" t="s">
        <v>889</v>
      </c>
      <c r="BE75" s="12" t="s">
        <v>411</v>
      </c>
      <c r="BF75" s="12" t="s">
        <v>411</v>
      </c>
      <c r="BG75" s="12" t="s">
        <v>411</v>
      </c>
      <c r="BH75" s="12" t="s">
        <v>411</v>
      </c>
      <c r="BI75" s="12" t="s">
        <v>411</v>
      </c>
      <c r="BJ75" s="12" t="s">
        <v>411</v>
      </c>
      <c r="BK75" s="12" t="s">
        <v>411</v>
      </c>
      <c r="BL75" s="12" t="s">
        <v>411</v>
      </c>
      <c r="BM75" s="12" t="s">
        <v>46</v>
      </c>
      <c r="BN75" s="12"/>
      <c r="BO75" s="12">
        <v>20</v>
      </c>
      <c r="BP75" s="12" t="s">
        <v>653</v>
      </c>
      <c r="BQ75" s="12">
        <v>1</v>
      </c>
      <c r="BR75" s="12">
        <v>0</v>
      </c>
      <c r="BS75" s="12">
        <v>36</v>
      </c>
      <c r="BT75" s="12">
        <v>36</v>
      </c>
      <c r="BU75" s="12">
        <v>0</v>
      </c>
      <c r="BV75" s="12">
        <v>24</v>
      </c>
      <c r="BW75" s="12">
        <v>24</v>
      </c>
      <c r="BX75" s="12">
        <v>0</v>
      </c>
      <c r="BY75" s="12" t="s">
        <v>396</v>
      </c>
      <c r="BZ75" s="12"/>
      <c r="CA75" s="12" t="s">
        <v>396</v>
      </c>
      <c r="CB75" s="12" t="s">
        <v>396</v>
      </c>
      <c r="CC75" s="12" t="s">
        <v>396</v>
      </c>
      <c r="CD75" s="12" t="s">
        <v>890</v>
      </c>
      <c r="CE75" s="12" t="s">
        <v>394</v>
      </c>
      <c r="CF75" s="12" t="s">
        <v>129</v>
      </c>
      <c r="CG75" s="12" t="s">
        <v>415</v>
      </c>
      <c r="CH75" s="12" t="s">
        <v>792</v>
      </c>
      <c r="CI75" s="12" t="s">
        <v>427</v>
      </c>
      <c r="CJ75" s="12" t="s">
        <v>394</v>
      </c>
      <c r="CK75" s="18" t="s">
        <v>394</v>
      </c>
      <c r="CL75" s="12" t="s">
        <v>394</v>
      </c>
      <c r="CM75" s="12" t="s">
        <v>405</v>
      </c>
      <c r="CN75" s="12" t="s">
        <v>396</v>
      </c>
      <c r="CO75" s="12" t="s">
        <v>444</v>
      </c>
      <c r="CP75" s="12" t="s">
        <v>396</v>
      </c>
      <c r="CQ75" s="12" t="s">
        <v>396</v>
      </c>
      <c r="CR75" s="12" t="s">
        <v>394</v>
      </c>
      <c r="CS75" s="12" t="s">
        <v>396</v>
      </c>
      <c r="CT75" s="12" t="s">
        <v>405</v>
      </c>
      <c r="CU75" s="12" t="s">
        <v>46</v>
      </c>
      <c r="CV75" s="12" t="s">
        <v>405</v>
      </c>
      <c r="CW75" s="12" t="s">
        <v>46</v>
      </c>
      <c r="CX75" s="12" t="s">
        <v>891</v>
      </c>
      <c r="CY75" s="12" t="s">
        <v>396</v>
      </c>
      <c r="CZ75" s="12" t="s">
        <v>46</v>
      </c>
      <c r="DA75" s="12"/>
      <c r="DB75" s="12" t="s">
        <v>396</v>
      </c>
      <c r="DC75" s="12" t="s">
        <v>396</v>
      </c>
      <c r="DD75" s="12" t="s">
        <v>396</v>
      </c>
      <c r="DE75" s="12" t="s">
        <v>396</v>
      </c>
      <c r="DF75" s="12" t="s">
        <v>396</v>
      </c>
      <c r="DG75" s="12" t="s">
        <v>396</v>
      </c>
      <c r="DH75" s="12" t="s">
        <v>396</v>
      </c>
      <c r="DI75" s="12" t="s">
        <v>396</v>
      </c>
      <c r="DJ75" s="12" t="s">
        <v>396</v>
      </c>
      <c r="DK75" s="12" t="s">
        <v>394</v>
      </c>
      <c r="DL75" s="12" t="s">
        <v>396</v>
      </c>
      <c r="DM75" s="12" t="s">
        <v>396</v>
      </c>
      <c r="DN75" s="12" t="s">
        <v>396</v>
      </c>
      <c r="DO75" s="12" t="s">
        <v>396</v>
      </c>
      <c r="DP75" s="12" t="s">
        <v>396</v>
      </c>
      <c r="DQ75" s="12" t="s">
        <v>396</v>
      </c>
      <c r="DR75" s="12" t="s">
        <v>396</v>
      </c>
      <c r="DS75" s="12"/>
      <c r="DT75" s="12"/>
      <c r="DU75" s="12"/>
      <c r="DV75" s="12"/>
    </row>
    <row r="76" spans="1:126" ht="36" customHeight="1" x14ac:dyDescent="0.15">
      <c r="A76" s="2" t="s">
        <v>892</v>
      </c>
      <c r="B76" s="2" t="s">
        <v>893</v>
      </c>
      <c r="C76" s="2"/>
      <c r="D76" s="2">
        <v>33.352077000000001</v>
      </c>
      <c r="E76" s="2">
        <v>43.512334000000003</v>
      </c>
      <c r="F76" s="2" t="s">
        <v>193</v>
      </c>
      <c r="G76" s="2" t="s">
        <v>194</v>
      </c>
      <c r="H76" s="2" t="s">
        <v>510</v>
      </c>
      <c r="I76" s="2" t="s">
        <v>894</v>
      </c>
      <c r="J76" s="2"/>
      <c r="K76" s="2"/>
      <c r="L76" s="2" t="s">
        <v>390</v>
      </c>
      <c r="M76" s="2" t="s">
        <v>362</v>
      </c>
      <c r="N76" s="23" t="s">
        <v>895</v>
      </c>
      <c r="O76" s="23" t="s">
        <v>896</v>
      </c>
      <c r="P76" s="23" t="s">
        <v>394</v>
      </c>
      <c r="Q76" s="2" t="s">
        <v>394</v>
      </c>
      <c r="R76" s="2">
        <v>27</v>
      </c>
      <c r="S76" s="2">
        <v>3</v>
      </c>
      <c r="T76" s="2" t="s">
        <v>434</v>
      </c>
      <c r="U76" s="2" t="s">
        <v>222</v>
      </c>
      <c r="V76" s="2">
        <v>144</v>
      </c>
      <c r="W76" s="2">
        <v>104</v>
      </c>
      <c r="X76" s="2">
        <v>248</v>
      </c>
      <c r="Y76" s="2" t="s">
        <v>394</v>
      </c>
      <c r="Z76" s="2" t="s">
        <v>396</v>
      </c>
      <c r="AA76" s="2">
        <v>0</v>
      </c>
      <c r="AB76" s="2">
        <v>248</v>
      </c>
      <c r="AC76" s="31">
        <v>0</v>
      </c>
      <c r="AD76" s="31">
        <v>0</v>
      </c>
      <c r="AE76" s="31">
        <v>0</v>
      </c>
      <c r="AF76" s="31">
        <v>0</v>
      </c>
      <c r="AG76" s="31">
        <v>0</v>
      </c>
      <c r="AH76" s="31">
        <v>0</v>
      </c>
      <c r="AI76" s="31" t="s">
        <v>405</v>
      </c>
      <c r="AJ76" s="31">
        <v>144</v>
      </c>
      <c r="AK76" s="31">
        <v>41</v>
      </c>
      <c r="AL76" s="31">
        <v>34</v>
      </c>
      <c r="AM76" s="31">
        <v>141</v>
      </c>
      <c r="AN76" s="31">
        <v>133</v>
      </c>
      <c r="AO76" s="31">
        <v>142</v>
      </c>
      <c r="AP76" s="31">
        <v>169</v>
      </c>
      <c r="AQ76" s="31">
        <v>9</v>
      </c>
      <c r="AR76" s="31">
        <v>17</v>
      </c>
      <c r="AS76" s="31">
        <v>686</v>
      </c>
      <c r="AT76" s="23" t="s">
        <v>394</v>
      </c>
      <c r="AU76" s="31">
        <v>24</v>
      </c>
      <c r="AV76" s="31">
        <v>0</v>
      </c>
      <c r="AW76" s="36">
        <v>2</v>
      </c>
      <c r="AX76" s="36">
        <v>13</v>
      </c>
      <c r="AY76" s="36">
        <v>4</v>
      </c>
      <c r="AZ76" s="36">
        <v>72</v>
      </c>
      <c r="BA76" s="36">
        <v>50</v>
      </c>
      <c r="BB76" s="36">
        <v>9</v>
      </c>
      <c r="BC76" s="36">
        <v>34</v>
      </c>
      <c r="BD76" s="31" t="s">
        <v>897</v>
      </c>
      <c r="BE76" s="31" t="s">
        <v>411</v>
      </c>
      <c r="BF76" s="31" t="s">
        <v>411</v>
      </c>
      <c r="BG76" s="31" t="s">
        <v>93</v>
      </c>
      <c r="BH76" s="31" t="s">
        <v>93</v>
      </c>
      <c r="BI76" s="31" t="s">
        <v>93</v>
      </c>
      <c r="BJ76" s="31" t="s">
        <v>46</v>
      </c>
      <c r="BK76" s="31" t="s">
        <v>405</v>
      </c>
      <c r="BL76" s="31" t="s">
        <v>405</v>
      </c>
      <c r="BM76" s="31" t="s">
        <v>93</v>
      </c>
      <c r="BN76" s="31" t="s">
        <v>898</v>
      </c>
      <c r="BO76" s="31">
        <v>20</v>
      </c>
      <c r="BP76" s="31" t="s">
        <v>601</v>
      </c>
      <c r="BQ76" s="31">
        <v>2</v>
      </c>
      <c r="BR76" s="31">
        <v>48</v>
      </c>
      <c r="BS76" s="31">
        <v>18</v>
      </c>
      <c r="BT76" s="31">
        <v>30</v>
      </c>
      <c r="BU76" s="31">
        <v>24</v>
      </c>
      <c r="BV76" s="31">
        <v>12</v>
      </c>
      <c r="BW76" s="31">
        <v>12</v>
      </c>
      <c r="BX76" s="31">
        <v>0</v>
      </c>
      <c r="BY76" s="31" t="s">
        <v>394</v>
      </c>
      <c r="BZ76" s="31" t="s">
        <v>394</v>
      </c>
      <c r="CA76" s="31" t="s">
        <v>394</v>
      </c>
      <c r="CB76" s="31" t="s">
        <v>394</v>
      </c>
      <c r="CC76" s="31" t="s">
        <v>396</v>
      </c>
      <c r="CD76" s="31" t="s">
        <v>526</v>
      </c>
      <c r="CE76" s="31" t="s">
        <v>394</v>
      </c>
      <c r="CF76" s="31" t="s">
        <v>128</v>
      </c>
      <c r="CG76" s="31" t="s">
        <v>590</v>
      </c>
      <c r="CH76" s="31" t="s">
        <v>401</v>
      </c>
      <c r="CI76" s="31" t="s">
        <v>427</v>
      </c>
      <c r="CJ76" s="31" t="s">
        <v>394</v>
      </c>
      <c r="CK76" s="36" t="s">
        <v>394</v>
      </c>
      <c r="CL76" s="31" t="s">
        <v>394</v>
      </c>
      <c r="CM76" s="31" t="s">
        <v>405</v>
      </c>
      <c r="CN76" s="31" t="s">
        <v>396</v>
      </c>
      <c r="CO76" s="31" t="s">
        <v>444</v>
      </c>
      <c r="CP76" s="31" t="s">
        <v>396</v>
      </c>
      <c r="CQ76" s="31" t="s">
        <v>394</v>
      </c>
      <c r="CR76" s="31" t="s">
        <v>396</v>
      </c>
      <c r="CS76" s="31" t="s">
        <v>396</v>
      </c>
      <c r="CT76" s="31" t="s">
        <v>46</v>
      </c>
      <c r="CU76" s="31" t="s">
        <v>46</v>
      </c>
      <c r="CV76" s="31" t="s">
        <v>46</v>
      </c>
      <c r="CW76" s="31" t="s">
        <v>46</v>
      </c>
      <c r="CX76" s="31" t="s">
        <v>457</v>
      </c>
      <c r="CY76" s="31" t="s">
        <v>396</v>
      </c>
      <c r="CZ76" s="31" t="s">
        <v>46</v>
      </c>
      <c r="DA76" s="31"/>
      <c r="DB76" s="31" t="s">
        <v>394</v>
      </c>
      <c r="DC76" s="31" t="s">
        <v>394</v>
      </c>
      <c r="DD76" s="31" t="s">
        <v>396</v>
      </c>
      <c r="DE76" s="31" t="s">
        <v>396</v>
      </c>
      <c r="DF76" s="31" t="s">
        <v>396</v>
      </c>
      <c r="DG76" s="31" t="s">
        <v>394</v>
      </c>
      <c r="DH76" s="31" t="s">
        <v>394</v>
      </c>
      <c r="DI76" s="31" t="s">
        <v>396</v>
      </c>
      <c r="DJ76" s="31" t="s">
        <v>394</v>
      </c>
      <c r="DK76" s="31" t="s">
        <v>394</v>
      </c>
      <c r="DL76" s="31" t="s">
        <v>396</v>
      </c>
      <c r="DM76" s="31" t="s">
        <v>396</v>
      </c>
      <c r="DN76" s="31" t="s">
        <v>396</v>
      </c>
      <c r="DO76" s="31" t="s">
        <v>394</v>
      </c>
      <c r="DP76" s="31" t="s">
        <v>396</v>
      </c>
      <c r="DQ76" s="31" t="s">
        <v>396</v>
      </c>
      <c r="DR76" s="31" t="s">
        <v>396</v>
      </c>
      <c r="DS76" s="31"/>
      <c r="DT76" s="31"/>
      <c r="DU76" s="31"/>
      <c r="DV76" s="31"/>
    </row>
    <row r="77" spans="1:126" s="22" customFormat="1" ht="36" customHeight="1" x14ac:dyDescent="0.15">
      <c r="A77" s="12" t="s">
        <v>899</v>
      </c>
      <c r="B77" s="12" t="s">
        <v>236</v>
      </c>
      <c r="C77" s="12" t="s">
        <v>900</v>
      </c>
      <c r="D77" s="12">
        <v>33.134999999999998</v>
      </c>
      <c r="E77" s="12">
        <v>44.002000000000002</v>
      </c>
      <c r="F77" s="12" t="s">
        <v>193</v>
      </c>
      <c r="G77" s="12" t="s">
        <v>194</v>
      </c>
      <c r="H77" s="12" t="s">
        <v>492</v>
      </c>
      <c r="I77" s="12" t="s">
        <v>901</v>
      </c>
      <c r="J77" s="12"/>
      <c r="K77" s="12"/>
      <c r="L77" s="12" t="s">
        <v>441</v>
      </c>
      <c r="M77" s="12" t="s">
        <v>311</v>
      </c>
      <c r="N77" s="22" t="s">
        <v>902</v>
      </c>
      <c r="O77" s="22" t="s">
        <v>903</v>
      </c>
      <c r="P77" s="22" t="s">
        <v>394</v>
      </c>
      <c r="Q77" s="12" t="s">
        <v>394</v>
      </c>
      <c r="R77" s="12">
        <v>4</v>
      </c>
      <c r="S77" s="12">
        <v>0</v>
      </c>
      <c r="T77" s="12" t="s">
        <v>502</v>
      </c>
      <c r="U77" s="12" t="s">
        <v>222</v>
      </c>
      <c r="V77" s="12">
        <v>265</v>
      </c>
      <c r="W77" s="12">
        <v>15</v>
      </c>
      <c r="X77" s="12">
        <v>280</v>
      </c>
      <c r="Y77" s="12" t="s">
        <v>394</v>
      </c>
      <c r="Z77" s="12" t="s">
        <v>396</v>
      </c>
      <c r="AA77" s="12">
        <v>0</v>
      </c>
      <c r="AB77" s="12">
        <v>280</v>
      </c>
      <c r="AC77" s="12">
        <v>0</v>
      </c>
      <c r="AD77" s="12">
        <v>0</v>
      </c>
      <c r="AE77" s="12">
        <v>0</v>
      </c>
      <c r="AF77" s="12">
        <v>0</v>
      </c>
      <c r="AG77" s="12">
        <v>0</v>
      </c>
      <c r="AH77" s="12">
        <v>0</v>
      </c>
      <c r="AI77" s="12" t="s">
        <v>46</v>
      </c>
      <c r="AJ77" s="12">
        <v>291</v>
      </c>
      <c r="AK77" s="12">
        <v>163</v>
      </c>
      <c r="AL77" s="12">
        <v>240</v>
      </c>
      <c r="AM77" s="12">
        <v>118</v>
      </c>
      <c r="AN77" s="12">
        <v>140</v>
      </c>
      <c r="AO77" s="12">
        <v>259</v>
      </c>
      <c r="AP77" s="12">
        <v>1225</v>
      </c>
      <c r="AQ77" s="12">
        <v>26</v>
      </c>
      <c r="AR77" s="12">
        <v>21</v>
      </c>
      <c r="AS77" s="12">
        <v>2192</v>
      </c>
      <c r="AT77" s="22" t="s">
        <v>394</v>
      </c>
      <c r="AU77" s="12">
        <v>6</v>
      </c>
      <c r="AV77" s="12">
        <v>0</v>
      </c>
      <c r="AW77" s="18">
        <v>0</v>
      </c>
      <c r="AX77" s="18">
        <v>7</v>
      </c>
      <c r="AY77" s="18">
        <v>4</v>
      </c>
      <c r="AZ77" s="18">
        <v>18</v>
      </c>
      <c r="BA77" s="18">
        <v>40</v>
      </c>
      <c r="BB77" s="18">
        <v>3</v>
      </c>
      <c r="BC77" s="18">
        <v>19</v>
      </c>
      <c r="BD77" s="12" t="s">
        <v>81</v>
      </c>
      <c r="BE77" s="12" t="s">
        <v>405</v>
      </c>
      <c r="BF77" s="12" t="s">
        <v>405</v>
      </c>
      <c r="BG77" s="12" t="s">
        <v>411</v>
      </c>
      <c r="BH77" s="12" t="s">
        <v>405</v>
      </c>
      <c r="BI77" s="12" t="s">
        <v>411</v>
      </c>
      <c r="BJ77" s="12" t="s">
        <v>411</v>
      </c>
      <c r="BK77" s="12" t="s">
        <v>405</v>
      </c>
      <c r="BL77" s="12" t="s">
        <v>46</v>
      </c>
      <c r="BM77" s="12" t="s">
        <v>93</v>
      </c>
      <c r="BN77" s="12" t="s">
        <v>904</v>
      </c>
      <c r="BO77" s="12">
        <v>5</v>
      </c>
      <c r="BP77" s="12" t="s">
        <v>51</v>
      </c>
      <c r="BQ77" s="12">
        <v>45</v>
      </c>
      <c r="BR77" s="12">
        <v>0</v>
      </c>
      <c r="BS77" s="12">
        <v>16</v>
      </c>
      <c r="BT77" s="12">
        <v>16</v>
      </c>
      <c r="BU77" s="12">
        <v>0</v>
      </c>
      <c r="BV77" s="12">
        <v>8</v>
      </c>
      <c r="BW77" s="12">
        <v>8</v>
      </c>
      <c r="BX77" s="12">
        <v>0</v>
      </c>
      <c r="BY77" s="12" t="s">
        <v>394</v>
      </c>
      <c r="BZ77" s="12" t="s">
        <v>396</v>
      </c>
      <c r="CA77" s="12" t="s">
        <v>396</v>
      </c>
      <c r="CB77" s="12" t="s">
        <v>396</v>
      </c>
      <c r="CC77" s="12" t="s">
        <v>396</v>
      </c>
      <c r="CD77" s="12" t="s">
        <v>485</v>
      </c>
      <c r="CE77" s="12" t="s">
        <v>396</v>
      </c>
      <c r="CF77" s="12" t="s">
        <v>128</v>
      </c>
      <c r="CG77" s="12" t="s">
        <v>905</v>
      </c>
      <c r="CH77" s="12" t="s">
        <v>401</v>
      </c>
      <c r="CI77" s="12" t="s">
        <v>427</v>
      </c>
      <c r="CJ77" s="12" t="s">
        <v>394</v>
      </c>
      <c r="CK77" s="18" t="s">
        <v>394</v>
      </c>
      <c r="CL77" s="12" t="s">
        <v>394</v>
      </c>
      <c r="CM77" s="12" t="s">
        <v>46</v>
      </c>
      <c r="CN77" s="12" t="s">
        <v>396</v>
      </c>
      <c r="CO77" s="12" t="s">
        <v>906</v>
      </c>
      <c r="CP77" s="12" t="s">
        <v>396</v>
      </c>
      <c r="CQ77" s="12" t="s">
        <v>394</v>
      </c>
      <c r="CR77" s="12" t="s">
        <v>394</v>
      </c>
      <c r="CS77" s="12" t="s">
        <v>394</v>
      </c>
      <c r="CT77" s="12" t="s">
        <v>411</v>
      </c>
      <c r="CU77" s="12" t="s">
        <v>411</v>
      </c>
      <c r="CV77" s="12" t="s">
        <v>405</v>
      </c>
      <c r="CW77" s="12" t="s">
        <v>405</v>
      </c>
      <c r="CX77" s="12" t="s">
        <v>907</v>
      </c>
      <c r="CY77" s="12" t="s">
        <v>396</v>
      </c>
      <c r="CZ77" s="12" t="s">
        <v>46</v>
      </c>
      <c r="DA77" s="12"/>
      <c r="DB77" s="12" t="s">
        <v>394</v>
      </c>
      <c r="DC77" s="12" t="s">
        <v>396</v>
      </c>
      <c r="DD77" s="12" t="s">
        <v>394</v>
      </c>
      <c r="DE77" s="12" t="s">
        <v>394</v>
      </c>
      <c r="DF77" s="12" t="s">
        <v>396</v>
      </c>
      <c r="DG77" s="12" t="s">
        <v>394</v>
      </c>
      <c r="DH77" s="12" t="s">
        <v>396</v>
      </c>
      <c r="DI77" s="12" t="s">
        <v>396</v>
      </c>
      <c r="DJ77" s="12" t="s">
        <v>394</v>
      </c>
      <c r="DK77" s="12" t="s">
        <v>394</v>
      </c>
      <c r="DL77" s="12" t="s">
        <v>396</v>
      </c>
      <c r="DM77" s="12" t="s">
        <v>396</v>
      </c>
      <c r="DN77" s="12" t="s">
        <v>396</v>
      </c>
      <c r="DO77" s="12" t="s">
        <v>394</v>
      </c>
      <c r="DP77" s="12" t="s">
        <v>396</v>
      </c>
      <c r="DQ77" s="12" t="s">
        <v>396</v>
      </c>
      <c r="DR77" s="12" t="s">
        <v>396</v>
      </c>
      <c r="DS77" s="12"/>
      <c r="DT77" s="12"/>
      <c r="DU77" s="12"/>
      <c r="DV77" s="12"/>
    </row>
    <row r="78" spans="1:126" ht="36" customHeight="1" x14ac:dyDescent="0.15">
      <c r="A78" s="2" t="s">
        <v>220</v>
      </c>
      <c r="B78" s="2" t="s">
        <v>236</v>
      </c>
      <c r="C78" s="2" t="s">
        <v>900</v>
      </c>
      <c r="D78" s="2">
        <v>33.146000000000001</v>
      </c>
      <c r="E78" s="2">
        <v>44.014000000000003</v>
      </c>
      <c r="F78" s="2" t="s">
        <v>193</v>
      </c>
      <c r="G78" s="2" t="s">
        <v>194</v>
      </c>
      <c r="H78" s="2" t="s">
        <v>492</v>
      </c>
      <c r="I78" s="2" t="s">
        <v>221</v>
      </c>
      <c r="J78" s="2"/>
      <c r="K78" s="2"/>
      <c r="L78" s="2" t="s">
        <v>441</v>
      </c>
      <c r="M78" s="2" t="s">
        <v>311</v>
      </c>
      <c r="N78" s="23" t="s">
        <v>908</v>
      </c>
      <c r="O78" s="23" t="s">
        <v>909</v>
      </c>
      <c r="P78" s="23" t="s">
        <v>394</v>
      </c>
      <c r="Q78" s="2" t="s">
        <v>394</v>
      </c>
      <c r="R78" s="2">
        <v>3</v>
      </c>
      <c r="S78" s="2">
        <v>0</v>
      </c>
      <c r="T78" s="2" t="s">
        <v>502</v>
      </c>
      <c r="U78" s="2" t="s">
        <v>222</v>
      </c>
      <c r="V78" s="2">
        <v>42</v>
      </c>
      <c r="W78" s="2">
        <v>24</v>
      </c>
      <c r="X78" s="2">
        <v>66</v>
      </c>
      <c r="Y78" s="2" t="s">
        <v>394</v>
      </c>
      <c r="Z78" s="2" t="s">
        <v>396</v>
      </c>
      <c r="AA78" s="2">
        <v>0</v>
      </c>
      <c r="AB78" s="2">
        <v>76</v>
      </c>
      <c r="AC78" s="31">
        <v>0</v>
      </c>
      <c r="AD78" s="31">
        <v>0</v>
      </c>
      <c r="AE78" s="31">
        <v>0</v>
      </c>
      <c r="AF78" s="31">
        <v>0</v>
      </c>
      <c r="AG78" s="31">
        <v>0</v>
      </c>
      <c r="AH78" s="31">
        <v>0</v>
      </c>
      <c r="AI78" s="31" t="s">
        <v>46</v>
      </c>
      <c r="AJ78" s="31">
        <v>42</v>
      </c>
      <c r="AK78" s="31">
        <v>37</v>
      </c>
      <c r="AL78" s="31">
        <v>23</v>
      </c>
      <c r="AM78" s="31">
        <v>30</v>
      </c>
      <c r="AN78" s="31">
        <v>30</v>
      </c>
      <c r="AO78" s="31">
        <v>54</v>
      </c>
      <c r="AP78" s="31">
        <v>45</v>
      </c>
      <c r="AQ78" s="31">
        <v>0</v>
      </c>
      <c r="AR78" s="31">
        <v>0</v>
      </c>
      <c r="AS78" s="31">
        <v>219</v>
      </c>
      <c r="AT78" s="23" t="s">
        <v>394</v>
      </c>
      <c r="AU78" s="31">
        <v>0</v>
      </c>
      <c r="AV78" s="31">
        <v>0</v>
      </c>
      <c r="AW78" s="36">
        <v>0</v>
      </c>
      <c r="AX78" s="36">
        <v>5</v>
      </c>
      <c r="AY78" s="36">
        <v>4</v>
      </c>
      <c r="AZ78" s="36">
        <v>6</v>
      </c>
      <c r="BA78" s="36">
        <v>2</v>
      </c>
      <c r="BB78" s="36">
        <v>0</v>
      </c>
      <c r="BC78" s="36">
        <v>7</v>
      </c>
      <c r="BD78" s="31" t="s">
        <v>381</v>
      </c>
      <c r="BE78" s="31" t="s">
        <v>46</v>
      </c>
      <c r="BF78" s="31" t="s">
        <v>46</v>
      </c>
      <c r="BG78" s="31" t="s">
        <v>405</v>
      </c>
      <c r="BH78" s="31" t="s">
        <v>46</v>
      </c>
      <c r="BI78" s="31" t="s">
        <v>46</v>
      </c>
      <c r="BJ78" s="31" t="s">
        <v>405</v>
      </c>
      <c r="BK78" s="31" t="s">
        <v>411</v>
      </c>
      <c r="BL78" s="31" t="s">
        <v>405</v>
      </c>
      <c r="BM78" s="31" t="s">
        <v>46</v>
      </c>
      <c r="BN78" s="31"/>
      <c r="BO78" s="31">
        <v>20</v>
      </c>
      <c r="BP78" s="31" t="s">
        <v>51</v>
      </c>
      <c r="BQ78" s="31">
        <v>0</v>
      </c>
      <c r="BR78" s="31">
        <v>8</v>
      </c>
      <c r="BS78" s="31">
        <v>4</v>
      </c>
      <c r="BT78" s="31">
        <v>4</v>
      </c>
      <c r="BU78" s="31">
        <v>8</v>
      </c>
      <c r="BV78" s="31">
        <v>4</v>
      </c>
      <c r="BW78" s="31">
        <v>4</v>
      </c>
      <c r="BX78" s="31">
        <v>0</v>
      </c>
      <c r="BY78" s="31" t="s">
        <v>394</v>
      </c>
      <c r="BZ78" s="31" t="s">
        <v>396</v>
      </c>
      <c r="CA78" s="31" t="s">
        <v>396</v>
      </c>
      <c r="CB78" s="31" t="s">
        <v>396</v>
      </c>
      <c r="CC78" s="31" t="s">
        <v>396</v>
      </c>
      <c r="CD78" s="31" t="s">
        <v>485</v>
      </c>
      <c r="CE78" s="31" t="s">
        <v>396</v>
      </c>
      <c r="CF78" s="31" t="s">
        <v>128</v>
      </c>
      <c r="CG78" s="31" t="s">
        <v>415</v>
      </c>
      <c r="CH78" s="31" t="s">
        <v>610</v>
      </c>
      <c r="CI78" s="31" t="s">
        <v>427</v>
      </c>
      <c r="CJ78" s="31" t="s">
        <v>394</v>
      </c>
      <c r="CK78" s="36" t="s">
        <v>394</v>
      </c>
      <c r="CL78" s="31" t="s">
        <v>394</v>
      </c>
      <c r="CM78" s="31" t="s">
        <v>46</v>
      </c>
      <c r="CN78" s="31" t="s">
        <v>396</v>
      </c>
      <c r="CO78" s="31" t="s">
        <v>910</v>
      </c>
      <c r="CP78" s="31" t="s">
        <v>396</v>
      </c>
      <c r="CQ78" s="31" t="s">
        <v>396</v>
      </c>
      <c r="CR78" s="31" t="s">
        <v>396</v>
      </c>
      <c r="CS78" s="31" t="s">
        <v>396</v>
      </c>
      <c r="CT78" s="31" t="s">
        <v>46</v>
      </c>
      <c r="CU78" s="31" t="s">
        <v>46</v>
      </c>
      <c r="CV78" s="31" t="s">
        <v>46</v>
      </c>
      <c r="CW78" s="31" t="s">
        <v>46</v>
      </c>
      <c r="CX78" s="31" t="s">
        <v>457</v>
      </c>
      <c r="CY78" s="31" t="s">
        <v>396</v>
      </c>
      <c r="CZ78" s="31" t="s">
        <v>46</v>
      </c>
      <c r="DA78" s="31"/>
      <c r="DB78" s="31" t="s">
        <v>394</v>
      </c>
      <c r="DC78" s="31" t="s">
        <v>396</v>
      </c>
      <c r="DD78" s="31" t="s">
        <v>396</v>
      </c>
      <c r="DE78" s="31" t="s">
        <v>396</v>
      </c>
      <c r="DF78" s="31" t="s">
        <v>394</v>
      </c>
      <c r="DG78" s="31" t="s">
        <v>394</v>
      </c>
      <c r="DH78" s="31" t="s">
        <v>396</v>
      </c>
      <c r="DI78" s="31" t="s">
        <v>396</v>
      </c>
      <c r="DJ78" s="31" t="s">
        <v>394</v>
      </c>
      <c r="DK78" s="31" t="s">
        <v>394</v>
      </c>
      <c r="DL78" s="31" t="s">
        <v>396</v>
      </c>
      <c r="DM78" s="31" t="s">
        <v>396</v>
      </c>
      <c r="DN78" s="31" t="s">
        <v>396</v>
      </c>
      <c r="DO78" s="31" t="s">
        <v>394</v>
      </c>
      <c r="DP78" s="31" t="s">
        <v>396</v>
      </c>
      <c r="DQ78" s="31" t="s">
        <v>396</v>
      </c>
      <c r="DR78" s="31" t="s">
        <v>396</v>
      </c>
      <c r="DS78" s="31"/>
      <c r="DT78" s="31"/>
      <c r="DU78" s="31"/>
      <c r="DV78" s="31"/>
    </row>
    <row r="79" spans="1:126" s="22" customFormat="1" ht="36" customHeight="1" x14ac:dyDescent="0.15">
      <c r="A79" s="12" t="s">
        <v>218</v>
      </c>
      <c r="B79" s="12" t="s">
        <v>236</v>
      </c>
      <c r="C79" s="12" t="s">
        <v>900</v>
      </c>
      <c r="D79" s="12">
        <v>33.143968999999998</v>
      </c>
      <c r="E79" s="12">
        <v>44.019061000000001</v>
      </c>
      <c r="F79" s="12" t="s">
        <v>193</v>
      </c>
      <c r="G79" s="12" t="s">
        <v>194</v>
      </c>
      <c r="H79" s="12" t="s">
        <v>492</v>
      </c>
      <c r="I79" s="12" t="s">
        <v>219</v>
      </c>
      <c r="J79" s="12"/>
      <c r="K79" s="12"/>
      <c r="L79" s="12" t="s">
        <v>441</v>
      </c>
      <c r="M79" s="12" t="s">
        <v>311</v>
      </c>
      <c r="N79" s="22" t="s">
        <v>911</v>
      </c>
      <c r="O79" s="22" t="s">
        <v>912</v>
      </c>
      <c r="P79" s="22" t="s">
        <v>394</v>
      </c>
      <c r="Q79" s="12" t="s">
        <v>396</v>
      </c>
      <c r="R79" s="12">
        <v>4</v>
      </c>
      <c r="S79" s="12">
        <v>0</v>
      </c>
      <c r="T79" s="12" t="s">
        <v>502</v>
      </c>
      <c r="U79" s="12" t="s">
        <v>222</v>
      </c>
      <c r="V79" s="12">
        <v>94</v>
      </c>
      <c r="W79" s="12">
        <v>18</v>
      </c>
      <c r="X79" s="12">
        <v>112</v>
      </c>
      <c r="Y79" s="12" t="s">
        <v>394</v>
      </c>
      <c r="Z79" s="12" t="s">
        <v>394</v>
      </c>
      <c r="AA79" s="12">
        <v>112</v>
      </c>
      <c r="AB79" s="12">
        <v>0</v>
      </c>
      <c r="AC79" s="12">
        <v>0</v>
      </c>
      <c r="AD79" s="12">
        <v>0</v>
      </c>
      <c r="AE79" s="12">
        <v>0</v>
      </c>
      <c r="AF79" s="12">
        <v>0</v>
      </c>
      <c r="AG79" s="12">
        <v>0</v>
      </c>
      <c r="AH79" s="12">
        <v>0</v>
      </c>
      <c r="AI79" s="12" t="s">
        <v>46</v>
      </c>
      <c r="AJ79" s="12">
        <v>94</v>
      </c>
      <c r="AK79" s="12">
        <v>122</v>
      </c>
      <c r="AL79" s="12">
        <v>90</v>
      </c>
      <c r="AM79" s="12">
        <v>111</v>
      </c>
      <c r="AN79" s="12">
        <v>100</v>
      </c>
      <c r="AO79" s="12">
        <v>75</v>
      </c>
      <c r="AP79" s="12">
        <v>83</v>
      </c>
      <c r="AQ79" s="12">
        <v>9</v>
      </c>
      <c r="AR79" s="12">
        <v>6</v>
      </c>
      <c r="AS79" s="12">
        <v>596</v>
      </c>
      <c r="AT79" s="22" t="s">
        <v>394</v>
      </c>
      <c r="AU79" s="12">
        <v>4</v>
      </c>
      <c r="AV79" s="12">
        <v>0</v>
      </c>
      <c r="AW79" s="18">
        <v>5</v>
      </c>
      <c r="AX79" s="18">
        <v>3</v>
      </c>
      <c r="AY79" s="18">
        <v>3</v>
      </c>
      <c r="AZ79" s="18">
        <v>15</v>
      </c>
      <c r="BA79" s="18">
        <v>5</v>
      </c>
      <c r="BB79" s="18">
        <v>4</v>
      </c>
      <c r="BC79" s="18">
        <v>13</v>
      </c>
      <c r="BD79" s="12" t="s">
        <v>913</v>
      </c>
      <c r="BE79" s="12" t="s">
        <v>405</v>
      </c>
      <c r="BF79" s="12" t="s">
        <v>405</v>
      </c>
      <c r="BG79" s="12" t="s">
        <v>405</v>
      </c>
      <c r="BH79" s="12" t="s">
        <v>46</v>
      </c>
      <c r="BI79" s="12" t="s">
        <v>46</v>
      </c>
      <c r="BJ79" s="12" t="s">
        <v>46</v>
      </c>
      <c r="BK79" s="12" t="s">
        <v>93</v>
      </c>
      <c r="BL79" s="12" t="s">
        <v>411</v>
      </c>
      <c r="BM79" s="12" t="s">
        <v>46</v>
      </c>
      <c r="BN79" s="12"/>
      <c r="BO79" s="12">
        <v>25</v>
      </c>
      <c r="BP79" s="12" t="s">
        <v>51</v>
      </c>
      <c r="BQ79" s="12">
        <v>0</v>
      </c>
      <c r="BR79" s="12">
        <v>0</v>
      </c>
      <c r="BS79" s="12">
        <v>10</v>
      </c>
      <c r="BT79" s="12">
        <v>5</v>
      </c>
      <c r="BU79" s="12">
        <v>0</v>
      </c>
      <c r="BV79" s="12">
        <v>4</v>
      </c>
      <c r="BW79" s="12">
        <v>2</v>
      </c>
      <c r="BX79" s="12">
        <v>0</v>
      </c>
      <c r="BY79" s="12" t="s">
        <v>394</v>
      </c>
      <c r="BZ79" s="12" t="s">
        <v>396</v>
      </c>
      <c r="CA79" s="12" t="s">
        <v>396</v>
      </c>
      <c r="CB79" s="12" t="s">
        <v>394</v>
      </c>
      <c r="CC79" s="12" t="s">
        <v>394</v>
      </c>
      <c r="CD79" s="12" t="s">
        <v>485</v>
      </c>
      <c r="CE79" s="12" t="s">
        <v>396</v>
      </c>
      <c r="CF79" s="12" t="s">
        <v>128</v>
      </c>
      <c r="CG79" s="12" t="s">
        <v>415</v>
      </c>
      <c r="CH79" s="12" t="s">
        <v>401</v>
      </c>
      <c r="CI79" s="12" t="s">
        <v>427</v>
      </c>
      <c r="CJ79" s="12" t="s">
        <v>394</v>
      </c>
      <c r="CK79" s="18" t="s">
        <v>394</v>
      </c>
      <c r="CL79" s="12" t="s">
        <v>394</v>
      </c>
      <c r="CM79" s="12" t="s">
        <v>46</v>
      </c>
      <c r="CN79" s="12" t="s">
        <v>396</v>
      </c>
      <c r="CO79" s="12" t="s">
        <v>914</v>
      </c>
      <c r="CP79" s="12" t="s">
        <v>396</v>
      </c>
      <c r="CQ79" s="12" t="s">
        <v>394</v>
      </c>
      <c r="CR79" s="12" t="s">
        <v>396</v>
      </c>
      <c r="CS79" s="12" t="s">
        <v>396</v>
      </c>
      <c r="CT79" s="12" t="s">
        <v>46</v>
      </c>
      <c r="CU79" s="12" t="s">
        <v>46</v>
      </c>
      <c r="CV79" s="12" t="s">
        <v>46</v>
      </c>
      <c r="CW79" s="12" t="s">
        <v>46</v>
      </c>
      <c r="CX79" s="12" t="s">
        <v>457</v>
      </c>
      <c r="CY79" s="12" t="s">
        <v>396</v>
      </c>
      <c r="CZ79" s="12" t="s">
        <v>46</v>
      </c>
      <c r="DA79" s="12"/>
      <c r="DB79" s="12" t="s">
        <v>394</v>
      </c>
      <c r="DC79" s="12" t="s">
        <v>396</v>
      </c>
      <c r="DD79" s="12" t="s">
        <v>396</v>
      </c>
      <c r="DE79" s="12" t="s">
        <v>396</v>
      </c>
      <c r="DF79" s="12" t="s">
        <v>394</v>
      </c>
      <c r="DG79" s="12" t="s">
        <v>394</v>
      </c>
      <c r="DH79" s="12" t="s">
        <v>396</v>
      </c>
      <c r="DI79" s="12" t="s">
        <v>396</v>
      </c>
      <c r="DJ79" s="12" t="s">
        <v>394</v>
      </c>
      <c r="DK79" s="12" t="s">
        <v>394</v>
      </c>
      <c r="DL79" s="12" t="s">
        <v>396</v>
      </c>
      <c r="DM79" s="12" t="s">
        <v>396</v>
      </c>
      <c r="DN79" s="12" t="s">
        <v>396</v>
      </c>
      <c r="DO79" s="12" t="s">
        <v>394</v>
      </c>
      <c r="DP79" s="12" t="s">
        <v>396</v>
      </c>
      <c r="DQ79" s="12" t="s">
        <v>396</v>
      </c>
      <c r="DR79" s="12" t="s">
        <v>394</v>
      </c>
      <c r="DS79" s="12"/>
      <c r="DT79" s="12"/>
      <c r="DU79" s="12"/>
      <c r="DV79" s="12"/>
    </row>
    <row r="80" spans="1:126" ht="36" customHeight="1" x14ac:dyDescent="0.15">
      <c r="A80" s="2" t="s">
        <v>915</v>
      </c>
      <c r="B80" s="2" t="s">
        <v>236</v>
      </c>
      <c r="C80" s="2" t="s">
        <v>900</v>
      </c>
      <c r="D80" s="2">
        <v>33.145000000000003</v>
      </c>
      <c r="E80" s="2">
        <v>44.015000000000001</v>
      </c>
      <c r="F80" s="2" t="s">
        <v>193</v>
      </c>
      <c r="G80" s="2" t="s">
        <v>194</v>
      </c>
      <c r="H80" s="2" t="s">
        <v>492</v>
      </c>
      <c r="I80" s="2" t="s">
        <v>916</v>
      </c>
      <c r="J80" s="2"/>
      <c r="K80" s="2"/>
      <c r="L80" s="2" t="s">
        <v>441</v>
      </c>
      <c r="M80" s="2" t="s">
        <v>311</v>
      </c>
      <c r="N80" s="23" t="s">
        <v>917</v>
      </c>
      <c r="O80" s="23" t="s">
        <v>918</v>
      </c>
      <c r="P80" s="23" t="s">
        <v>394</v>
      </c>
      <c r="Q80" s="2" t="s">
        <v>396</v>
      </c>
      <c r="R80" s="2">
        <v>4</v>
      </c>
      <c r="S80" s="2">
        <v>0</v>
      </c>
      <c r="T80" s="2" t="s">
        <v>502</v>
      </c>
      <c r="U80" s="2" t="s">
        <v>222</v>
      </c>
      <c r="V80" s="2">
        <v>168</v>
      </c>
      <c r="W80" s="2">
        <v>22</v>
      </c>
      <c r="X80" s="2">
        <v>190</v>
      </c>
      <c r="Y80" s="2" t="s">
        <v>394</v>
      </c>
      <c r="Z80" s="2" t="s">
        <v>394</v>
      </c>
      <c r="AA80" s="2">
        <v>180</v>
      </c>
      <c r="AB80" s="2">
        <v>10</v>
      </c>
      <c r="AC80" s="31">
        <v>0</v>
      </c>
      <c r="AD80" s="31">
        <v>0</v>
      </c>
      <c r="AE80" s="31">
        <v>0</v>
      </c>
      <c r="AF80" s="31">
        <v>0</v>
      </c>
      <c r="AG80" s="31">
        <v>0</v>
      </c>
      <c r="AH80" s="31">
        <v>0</v>
      </c>
      <c r="AI80" s="31" t="s">
        <v>46</v>
      </c>
      <c r="AJ80" s="31">
        <v>168</v>
      </c>
      <c r="AK80" s="31">
        <v>178</v>
      </c>
      <c r="AL80" s="31">
        <v>142</v>
      </c>
      <c r="AM80" s="31">
        <v>103</v>
      </c>
      <c r="AN80" s="31">
        <v>92</v>
      </c>
      <c r="AO80" s="31">
        <v>163</v>
      </c>
      <c r="AP80" s="31">
        <v>155</v>
      </c>
      <c r="AQ80" s="31">
        <v>3</v>
      </c>
      <c r="AR80" s="31">
        <v>5</v>
      </c>
      <c r="AS80" s="31">
        <v>841</v>
      </c>
      <c r="AT80" s="23" t="s">
        <v>394</v>
      </c>
      <c r="AU80" s="31">
        <v>28</v>
      </c>
      <c r="AV80" s="31">
        <v>0</v>
      </c>
      <c r="AW80" s="36">
        <v>0</v>
      </c>
      <c r="AX80" s="36">
        <v>9</v>
      </c>
      <c r="AY80" s="36">
        <v>3</v>
      </c>
      <c r="AZ80" s="36">
        <v>6</v>
      </c>
      <c r="BA80" s="36">
        <v>17</v>
      </c>
      <c r="BB80" s="36">
        <v>1</v>
      </c>
      <c r="BC80" s="36">
        <v>21</v>
      </c>
      <c r="BD80" s="31" t="s">
        <v>384</v>
      </c>
      <c r="BE80" s="31" t="s">
        <v>46</v>
      </c>
      <c r="BF80" s="31" t="s">
        <v>46</v>
      </c>
      <c r="BG80" s="31" t="s">
        <v>405</v>
      </c>
      <c r="BH80" s="31" t="s">
        <v>46</v>
      </c>
      <c r="BI80" s="31" t="s">
        <v>46</v>
      </c>
      <c r="BJ80" s="31" t="s">
        <v>46</v>
      </c>
      <c r="BK80" s="31" t="s">
        <v>405</v>
      </c>
      <c r="BL80" s="31" t="s">
        <v>46</v>
      </c>
      <c r="BM80" s="31" t="s">
        <v>93</v>
      </c>
      <c r="BN80" s="31" t="s">
        <v>904</v>
      </c>
      <c r="BO80" s="31">
        <v>12</v>
      </c>
      <c r="BP80" s="31" t="s">
        <v>51</v>
      </c>
      <c r="BQ80" s="31">
        <v>0</v>
      </c>
      <c r="BR80" s="31">
        <v>15</v>
      </c>
      <c r="BS80" s="31">
        <v>8</v>
      </c>
      <c r="BT80" s="31">
        <v>7</v>
      </c>
      <c r="BU80" s="31">
        <v>15</v>
      </c>
      <c r="BV80" s="31">
        <v>7</v>
      </c>
      <c r="BW80" s="31">
        <v>8</v>
      </c>
      <c r="BX80" s="31">
        <v>0</v>
      </c>
      <c r="BY80" s="31" t="s">
        <v>394</v>
      </c>
      <c r="BZ80" s="31" t="s">
        <v>396</v>
      </c>
      <c r="CA80" s="31" t="s">
        <v>396</v>
      </c>
      <c r="CB80" s="31" t="s">
        <v>396</v>
      </c>
      <c r="CC80" s="31" t="s">
        <v>396</v>
      </c>
      <c r="CD80" s="31" t="s">
        <v>485</v>
      </c>
      <c r="CE80" s="31" t="s">
        <v>396</v>
      </c>
      <c r="CF80" s="31" t="s">
        <v>128</v>
      </c>
      <c r="CG80" s="31" t="s">
        <v>905</v>
      </c>
      <c r="CH80" s="31" t="s">
        <v>401</v>
      </c>
      <c r="CI80" s="31" t="s">
        <v>427</v>
      </c>
      <c r="CJ80" s="31" t="s">
        <v>394</v>
      </c>
      <c r="CK80" s="36" t="s">
        <v>394</v>
      </c>
      <c r="CL80" s="31" t="s">
        <v>394</v>
      </c>
      <c r="CM80" s="31" t="s">
        <v>46</v>
      </c>
      <c r="CN80" s="31" t="s">
        <v>396</v>
      </c>
      <c r="CO80" s="31" t="s">
        <v>914</v>
      </c>
      <c r="CP80" s="31" t="s">
        <v>396</v>
      </c>
      <c r="CQ80" s="31" t="s">
        <v>394</v>
      </c>
      <c r="CR80" s="31" t="s">
        <v>394</v>
      </c>
      <c r="CS80" s="31" t="s">
        <v>394</v>
      </c>
      <c r="CT80" s="31" t="s">
        <v>46</v>
      </c>
      <c r="CU80" s="31" t="s">
        <v>46</v>
      </c>
      <c r="CV80" s="31" t="s">
        <v>46</v>
      </c>
      <c r="CW80" s="31" t="s">
        <v>46</v>
      </c>
      <c r="CX80" s="31" t="s">
        <v>907</v>
      </c>
      <c r="CY80" s="31" t="s">
        <v>396</v>
      </c>
      <c r="CZ80" s="31" t="s">
        <v>46</v>
      </c>
      <c r="DA80" s="31"/>
      <c r="DB80" s="31" t="s">
        <v>394</v>
      </c>
      <c r="DC80" s="31" t="s">
        <v>396</v>
      </c>
      <c r="DD80" s="31" t="s">
        <v>394</v>
      </c>
      <c r="DE80" s="31" t="s">
        <v>396</v>
      </c>
      <c r="DF80" s="31" t="s">
        <v>396</v>
      </c>
      <c r="DG80" s="31" t="s">
        <v>394</v>
      </c>
      <c r="DH80" s="31" t="s">
        <v>396</v>
      </c>
      <c r="DI80" s="31" t="s">
        <v>396</v>
      </c>
      <c r="DJ80" s="31" t="s">
        <v>394</v>
      </c>
      <c r="DK80" s="31" t="s">
        <v>394</v>
      </c>
      <c r="DL80" s="31" t="s">
        <v>396</v>
      </c>
      <c r="DM80" s="31" t="s">
        <v>396</v>
      </c>
      <c r="DN80" s="31" t="s">
        <v>396</v>
      </c>
      <c r="DO80" s="31" t="s">
        <v>394</v>
      </c>
      <c r="DP80" s="31" t="s">
        <v>396</v>
      </c>
      <c r="DQ80" s="31" t="s">
        <v>396</v>
      </c>
      <c r="DR80" s="31" t="s">
        <v>394</v>
      </c>
      <c r="DS80" s="31"/>
      <c r="DT80" s="31"/>
      <c r="DU80" s="31"/>
      <c r="DV80" s="31"/>
    </row>
    <row r="81" spans="1:126" s="22" customFormat="1" ht="36" customHeight="1" x14ac:dyDescent="0.15">
      <c r="A81" s="12" t="s">
        <v>919</v>
      </c>
      <c r="B81" s="12" t="s">
        <v>561</v>
      </c>
      <c r="C81" s="12" t="s">
        <v>562</v>
      </c>
      <c r="D81" s="12">
        <v>33.253888889999999</v>
      </c>
      <c r="E81" s="12">
        <v>44.605644439999999</v>
      </c>
      <c r="F81" s="12" t="s">
        <v>563</v>
      </c>
      <c r="G81" s="12" t="s">
        <v>491</v>
      </c>
      <c r="H81" s="12"/>
      <c r="I81" s="12" t="s">
        <v>920</v>
      </c>
      <c r="J81" s="12" t="s">
        <v>920</v>
      </c>
      <c r="K81" s="12" t="s">
        <v>919</v>
      </c>
      <c r="L81" s="12" t="s">
        <v>390</v>
      </c>
      <c r="M81" s="12" t="s">
        <v>444</v>
      </c>
      <c r="N81" s="22" t="s">
        <v>921</v>
      </c>
      <c r="O81" s="22" t="s">
        <v>922</v>
      </c>
      <c r="P81" s="22" t="s">
        <v>394</v>
      </c>
      <c r="Q81" s="12" t="s">
        <v>396</v>
      </c>
      <c r="R81" s="12">
        <v>1</v>
      </c>
      <c r="S81" s="12">
        <v>0</v>
      </c>
      <c r="T81" s="12" t="s">
        <v>608</v>
      </c>
      <c r="U81" s="12" t="s">
        <v>198</v>
      </c>
      <c r="V81" s="12">
        <v>16</v>
      </c>
      <c r="W81" s="12">
        <v>16</v>
      </c>
      <c r="X81" s="12">
        <v>32</v>
      </c>
      <c r="Y81" s="12" t="s">
        <v>394</v>
      </c>
      <c r="Z81" s="12" t="s">
        <v>396</v>
      </c>
      <c r="AA81" s="12">
        <v>0</v>
      </c>
      <c r="AB81" s="12">
        <v>0</v>
      </c>
      <c r="AC81" s="12">
        <v>0</v>
      </c>
      <c r="AD81" s="12">
        <v>0</v>
      </c>
      <c r="AE81" s="12">
        <v>0</v>
      </c>
      <c r="AF81" s="12">
        <v>1</v>
      </c>
      <c r="AG81" s="12">
        <v>0</v>
      </c>
      <c r="AH81" s="12">
        <v>0</v>
      </c>
      <c r="AI81" s="12" t="s">
        <v>405</v>
      </c>
      <c r="AJ81" s="12">
        <v>32</v>
      </c>
      <c r="AK81" s="12">
        <v>20</v>
      </c>
      <c r="AL81" s="12">
        <v>25</v>
      </c>
      <c r="AM81" s="12">
        <v>18</v>
      </c>
      <c r="AN81" s="12">
        <v>21</v>
      </c>
      <c r="AO81" s="12">
        <v>51</v>
      </c>
      <c r="AP81" s="12">
        <v>59</v>
      </c>
      <c r="AQ81" s="12">
        <v>2</v>
      </c>
      <c r="AR81" s="12">
        <v>3</v>
      </c>
      <c r="AS81" s="12">
        <v>199</v>
      </c>
      <c r="AT81" s="22" t="s">
        <v>394</v>
      </c>
      <c r="AU81" s="12">
        <v>2</v>
      </c>
      <c r="AV81" s="12">
        <v>0</v>
      </c>
      <c r="AW81" s="18">
        <v>8</v>
      </c>
      <c r="AX81" s="18">
        <v>4</v>
      </c>
      <c r="AY81" s="18">
        <v>0</v>
      </c>
      <c r="AZ81" s="18">
        <v>9</v>
      </c>
      <c r="BA81" s="18">
        <v>17</v>
      </c>
      <c r="BB81" s="18">
        <v>0</v>
      </c>
      <c r="BC81" s="18">
        <v>2</v>
      </c>
      <c r="BD81" s="12" t="s">
        <v>800</v>
      </c>
      <c r="BE81" s="12" t="s">
        <v>411</v>
      </c>
      <c r="BF81" s="12" t="s">
        <v>411</v>
      </c>
      <c r="BG81" s="12" t="s">
        <v>93</v>
      </c>
      <c r="BH81" s="12" t="s">
        <v>93</v>
      </c>
      <c r="BI81" s="12" t="s">
        <v>93</v>
      </c>
      <c r="BJ81" s="12" t="s">
        <v>411</v>
      </c>
      <c r="BK81" s="12" t="s">
        <v>405</v>
      </c>
      <c r="BL81" s="12" t="s">
        <v>93</v>
      </c>
      <c r="BM81" s="12" t="s">
        <v>46</v>
      </c>
      <c r="BN81" s="12"/>
      <c r="BO81" s="12">
        <v>60</v>
      </c>
      <c r="BP81" s="12" t="s">
        <v>230</v>
      </c>
      <c r="BQ81" s="12">
        <v>8</v>
      </c>
      <c r="BR81" s="12">
        <v>4</v>
      </c>
      <c r="BS81" s="12">
        <v>2</v>
      </c>
      <c r="BT81" s="12">
        <v>2</v>
      </c>
      <c r="BU81" s="12">
        <v>4</v>
      </c>
      <c r="BV81" s="12">
        <v>2</v>
      </c>
      <c r="BW81" s="12">
        <v>2</v>
      </c>
      <c r="BX81" s="12">
        <v>3</v>
      </c>
      <c r="BY81" s="12" t="s">
        <v>394</v>
      </c>
      <c r="BZ81" s="12" t="s">
        <v>394</v>
      </c>
      <c r="CA81" s="12" t="s">
        <v>394</v>
      </c>
      <c r="CB81" s="12" t="s">
        <v>394</v>
      </c>
      <c r="CC81" s="12" t="s">
        <v>396</v>
      </c>
      <c r="CD81" s="12" t="s">
        <v>468</v>
      </c>
      <c r="CE81" s="12" t="s">
        <v>396</v>
      </c>
      <c r="CF81" s="12" t="s">
        <v>129</v>
      </c>
      <c r="CG81" s="12" t="s">
        <v>415</v>
      </c>
      <c r="CH81" s="12" t="s">
        <v>401</v>
      </c>
      <c r="CI81" s="12" t="s">
        <v>427</v>
      </c>
      <c r="CJ81" s="12" t="s">
        <v>394</v>
      </c>
      <c r="CK81" s="18" t="s">
        <v>394</v>
      </c>
      <c r="CL81" s="12" t="s">
        <v>394</v>
      </c>
      <c r="CM81" s="12" t="s">
        <v>46</v>
      </c>
      <c r="CN81" s="12" t="s">
        <v>396</v>
      </c>
      <c r="CO81" s="12" t="s">
        <v>723</v>
      </c>
      <c r="CP81" s="12" t="s">
        <v>396</v>
      </c>
      <c r="CQ81" s="12" t="s">
        <v>394</v>
      </c>
      <c r="CR81" s="12" t="s">
        <v>394</v>
      </c>
      <c r="CS81" s="12" t="s">
        <v>394</v>
      </c>
      <c r="CT81" s="12" t="s">
        <v>93</v>
      </c>
      <c r="CU81" s="12" t="s">
        <v>411</v>
      </c>
      <c r="CV81" s="12" t="s">
        <v>93</v>
      </c>
      <c r="CW81" s="12" t="s">
        <v>411</v>
      </c>
      <c r="CX81" s="12" t="s">
        <v>923</v>
      </c>
      <c r="CY81" s="12" t="s">
        <v>396</v>
      </c>
      <c r="CZ81" s="12" t="s">
        <v>46</v>
      </c>
      <c r="DA81" s="12"/>
      <c r="DB81" s="12" t="s">
        <v>396</v>
      </c>
      <c r="DC81" s="12" t="s">
        <v>396</v>
      </c>
      <c r="DD81" s="12" t="s">
        <v>396</v>
      </c>
      <c r="DE81" s="12" t="s">
        <v>394</v>
      </c>
      <c r="DF81" s="12" t="s">
        <v>396</v>
      </c>
      <c r="DG81" s="12" t="s">
        <v>394</v>
      </c>
      <c r="DH81" s="12" t="s">
        <v>394</v>
      </c>
      <c r="DI81" s="12" t="s">
        <v>394</v>
      </c>
      <c r="DJ81" s="12" t="s">
        <v>396</v>
      </c>
      <c r="DK81" s="12" t="s">
        <v>394</v>
      </c>
      <c r="DL81" s="12" t="s">
        <v>396</v>
      </c>
      <c r="DM81" s="12" t="s">
        <v>396</v>
      </c>
      <c r="DN81" s="12" t="s">
        <v>396</v>
      </c>
      <c r="DO81" s="12" t="s">
        <v>396</v>
      </c>
      <c r="DP81" s="12" t="s">
        <v>396</v>
      </c>
      <c r="DQ81" s="12" t="s">
        <v>396</v>
      </c>
      <c r="DR81" s="12" t="s">
        <v>396</v>
      </c>
      <c r="DS81" s="12"/>
      <c r="DT81" s="12"/>
      <c r="DU81" s="12"/>
      <c r="DV81" s="12"/>
    </row>
    <row r="82" spans="1:126" ht="36" customHeight="1" x14ac:dyDescent="0.15">
      <c r="A82" s="2" t="s">
        <v>924</v>
      </c>
      <c r="B82" s="2" t="s">
        <v>561</v>
      </c>
      <c r="C82" s="2" t="s">
        <v>562</v>
      </c>
      <c r="D82" s="2">
        <v>33.254166669999996</v>
      </c>
      <c r="E82" s="2">
        <v>44.603902779999999</v>
      </c>
      <c r="F82" s="2" t="s">
        <v>563</v>
      </c>
      <c r="G82" s="2" t="s">
        <v>491</v>
      </c>
      <c r="H82" s="2"/>
      <c r="I82" s="2" t="s">
        <v>925</v>
      </c>
      <c r="J82" s="2" t="s">
        <v>925</v>
      </c>
      <c r="K82" s="2" t="s">
        <v>924</v>
      </c>
      <c r="L82" s="2" t="s">
        <v>390</v>
      </c>
      <c r="M82" s="2" t="s">
        <v>444</v>
      </c>
      <c r="N82" s="23" t="s">
        <v>926</v>
      </c>
      <c r="O82" s="23" t="s">
        <v>927</v>
      </c>
      <c r="P82" s="23" t="s">
        <v>394</v>
      </c>
      <c r="Q82" s="2" t="s">
        <v>396</v>
      </c>
      <c r="R82" s="2">
        <v>1</v>
      </c>
      <c r="S82" s="2">
        <v>0</v>
      </c>
      <c r="T82" s="2" t="s">
        <v>444</v>
      </c>
      <c r="U82" s="2" t="s">
        <v>799</v>
      </c>
      <c r="V82" s="2">
        <v>10</v>
      </c>
      <c r="W82" s="2">
        <v>10</v>
      </c>
      <c r="X82" s="2">
        <v>20</v>
      </c>
      <c r="Y82" s="2" t="s">
        <v>394</v>
      </c>
      <c r="Z82" s="2" t="s">
        <v>396</v>
      </c>
      <c r="AA82" s="2">
        <v>0</v>
      </c>
      <c r="AB82" s="2">
        <v>0</v>
      </c>
      <c r="AC82" s="31">
        <v>0</v>
      </c>
      <c r="AD82" s="31">
        <v>0</v>
      </c>
      <c r="AE82" s="31">
        <v>0</v>
      </c>
      <c r="AF82" s="31">
        <v>1</v>
      </c>
      <c r="AG82" s="31">
        <v>0</v>
      </c>
      <c r="AH82" s="31">
        <v>0</v>
      </c>
      <c r="AI82" s="31" t="s">
        <v>46</v>
      </c>
      <c r="AJ82" s="31">
        <v>15</v>
      </c>
      <c r="AK82" s="31">
        <v>8</v>
      </c>
      <c r="AL82" s="31">
        <v>10</v>
      </c>
      <c r="AM82" s="31">
        <v>8</v>
      </c>
      <c r="AN82" s="31">
        <v>13</v>
      </c>
      <c r="AO82" s="31">
        <v>30</v>
      </c>
      <c r="AP82" s="31">
        <v>29</v>
      </c>
      <c r="AQ82" s="31">
        <v>1</v>
      </c>
      <c r="AR82" s="31">
        <v>2</v>
      </c>
      <c r="AS82" s="31">
        <v>101</v>
      </c>
      <c r="AT82" s="23" t="s">
        <v>394</v>
      </c>
      <c r="AU82" s="31">
        <v>1</v>
      </c>
      <c r="AV82" s="31">
        <v>0</v>
      </c>
      <c r="AW82" s="36">
        <v>3</v>
      </c>
      <c r="AX82" s="36">
        <v>1</v>
      </c>
      <c r="AY82" s="36">
        <v>0</v>
      </c>
      <c r="AZ82" s="36">
        <v>2</v>
      </c>
      <c r="BA82" s="36">
        <v>5</v>
      </c>
      <c r="BB82" s="36">
        <v>0</v>
      </c>
      <c r="BC82" s="36">
        <v>1</v>
      </c>
      <c r="BD82" s="31" t="s">
        <v>823</v>
      </c>
      <c r="BE82" s="31" t="s">
        <v>411</v>
      </c>
      <c r="BF82" s="31" t="s">
        <v>411</v>
      </c>
      <c r="BG82" s="31" t="s">
        <v>411</v>
      </c>
      <c r="BH82" s="31" t="s">
        <v>93</v>
      </c>
      <c r="BI82" s="31" t="s">
        <v>93</v>
      </c>
      <c r="BJ82" s="31" t="s">
        <v>411</v>
      </c>
      <c r="BK82" s="31" t="s">
        <v>405</v>
      </c>
      <c r="BL82" s="31" t="s">
        <v>93</v>
      </c>
      <c r="BM82" s="31" t="s">
        <v>46</v>
      </c>
      <c r="BN82" s="31"/>
      <c r="BO82" s="31">
        <v>60</v>
      </c>
      <c r="BP82" s="31" t="s">
        <v>230</v>
      </c>
      <c r="BQ82" s="31">
        <v>12</v>
      </c>
      <c r="BR82" s="31">
        <v>6</v>
      </c>
      <c r="BS82" s="31">
        <v>3</v>
      </c>
      <c r="BT82" s="31">
        <v>3</v>
      </c>
      <c r="BU82" s="31">
        <v>6</v>
      </c>
      <c r="BV82" s="31">
        <v>3</v>
      </c>
      <c r="BW82" s="31">
        <v>3</v>
      </c>
      <c r="BX82" s="31">
        <v>1</v>
      </c>
      <c r="BY82" s="31" t="s">
        <v>394</v>
      </c>
      <c r="BZ82" s="31" t="s">
        <v>394</v>
      </c>
      <c r="CA82" s="31" t="s">
        <v>394</v>
      </c>
      <c r="CB82" s="31" t="s">
        <v>394</v>
      </c>
      <c r="CC82" s="31" t="s">
        <v>396</v>
      </c>
      <c r="CD82" s="31" t="s">
        <v>468</v>
      </c>
      <c r="CE82" s="31" t="s">
        <v>396</v>
      </c>
      <c r="CF82" s="31" t="s">
        <v>129</v>
      </c>
      <c r="CG82" s="31" t="s">
        <v>415</v>
      </c>
      <c r="CH82" s="31" t="s">
        <v>401</v>
      </c>
      <c r="CI82" s="31" t="s">
        <v>427</v>
      </c>
      <c r="CJ82" s="31" t="s">
        <v>394</v>
      </c>
      <c r="CK82" s="36" t="s">
        <v>394</v>
      </c>
      <c r="CL82" s="31" t="s">
        <v>394</v>
      </c>
      <c r="CM82" s="31" t="s">
        <v>46</v>
      </c>
      <c r="CN82" s="31" t="s">
        <v>396</v>
      </c>
      <c r="CO82" s="31" t="s">
        <v>723</v>
      </c>
      <c r="CP82" s="31" t="s">
        <v>396</v>
      </c>
      <c r="CQ82" s="31" t="s">
        <v>394</v>
      </c>
      <c r="CR82" s="31" t="s">
        <v>394</v>
      </c>
      <c r="CS82" s="31" t="s">
        <v>394</v>
      </c>
      <c r="CT82" s="31" t="s">
        <v>93</v>
      </c>
      <c r="CU82" s="31" t="s">
        <v>93</v>
      </c>
      <c r="CV82" s="31" t="s">
        <v>93</v>
      </c>
      <c r="CW82" s="31" t="s">
        <v>93</v>
      </c>
      <c r="CX82" s="31" t="s">
        <v>481</v>
      </c>
      <c r="CY82" s="31" t="s">
        <v>396</v>
      </c>
      <c r="CZ82" s="31" t="s">
        <v>46</v>
      </c>
      <c r="DA82" s="31"/>
      <c r="DB82" s="31" t="s">
        <v>396</v>
      </c>
      <c r="DC82" s="31" t="s">
        <v>396</v>
      </c>
      <c r="DD82" s="31" t="s">
        <v>396</v>
      </c>
      <c r="DE82" s="31" t="s">
        <v>394</v>
      </c>
      <c r="DF82" s="31" t="s">
        <v>396</v>
      </c>
      <c r="DG82" s="31" t="s">
        <v>394</v>
      </c>
      <c r="DH82" s="31" t="s">
        <v>394</v>
      </c>
      <c r="DI82" s="31" t="s">
        <v>394</v>
      </c>
      <c r="DJ82" s="31" t="s">
        <v>396</v>
      </c>
      <c r="DK82" s="31" t="s">
        <v>394</v>
      </c>
      <c r="DL82" s="31" t="s">
        <v>396</v>
      </c>
      <c r="DM82" s="31" t="s">
        <v>396</v>
      </c>
      <c r="DN82" s="31" t="s">
        <v>396</v>
      </c>
      <c r="DO82" s="31" t="s">
        <v>396</v>
      </c>
      <c r="DP82" s="31" t="s">
        <v>396</v>
      </c>
      <c r="DQ82" s="31" t="s">
        <v>396</v>
      </c>
      <c r="DR82" s="31" t="s">
        <v>396</v>
      </c>
      <c r="DS82" s="31"/>
      <c r="DT82" s="31"/>
      <c r="DU82" s="31"/>
      <c r="DV82" s="31"/>
    </row>
    <row r="83" spans="1:126" s="22" customFormat="1" ht="36" customHeight="1" x14ac:dyDescent="0.15">
      <c r="A83" s="12" t="s">
        <v>928</v>
      </c>
      <c r="B83" s="12" t="s">
        <v>561</v>
      </c>
      <c r="C83" s="12" t="s">
        <v>562</v>
      </c>
      <c r="D83" s="12">
        <v>33.213333329999998</v>
      </c>
      <c r="E83" s="12">
        <v>44.602366670000002</v>
      </c>
      <c r="F83" s="12" t="s">
        <v>563</v>
      </c>
      <c r="G83" s="12" t="s">
        <v>491</v>
      </c>
      <c r="H83" s="12"/>
      <c r="I83" s="12" t="s">
        <v>929</v>
      </c>
      <c r="J83" s="12" t="s">
        <v>929</v>
      </c>
      <c r="K83" s="12" t="s">
        <v>928</v>
      </c>
      <c r="L83" s="12" t="s">
        <v>390</v>
      </c>
      <c r="M83" s="12" t="s">
        <v>444</v>
      </c>
      <c r="N83" s="22" t="s">
        <v>930</v>
      </c>
      <c r="O83" s="22" t="s">
        <v>931</v>
      </c>
      <c r="P83" s="22" t="s">
        <v>394</v>
      </c>
      <c r="Q83" s="12" t="s">
        <v>396</v>
      </c>
      <c r="R83" s="12">
        <v>1</v>
      </c>
      <c r="S83" s="12">
        <v>0</v>
      </c>
      <c r="T83" s="12" t="s">
        <v>444</v>
      </c>
      <c r="U83" s="12" t="s">
        <v>198</v>
      </c>
      <c r="V83" s="12">
        <v>80</v>
      </c>
      <c r="W83" s="12">
        <v>80</v>
      </c>
      <c r="X83" s="12">
        <v>160</v>
      </c>
      <c r="Y83" s="12" t="s">
        <v>394</v>
      </c>
      <c r="Z83" s="12" t="s">
        <v>394</v>
      </c>
      <c r="AA83" s="12">
        <v>0</v>
      </c>
      <c r="AB83" s="12">
        <v>0</v>
      </c>
      <c r="AC83" s="12">
        <v>0</v>
      </c>
      <c r="AD83" s="12">
        <v>0</v>
      </c>
      <c r="AE83" s="12">
        <v>0</v>
      </c>
      <c r="AF83" s="12">
        <v>1</v>
      </c>
      <c r="AG83" s="12">
        <v>0</v>
      </c>
      <c r="AH83" s="12">
        <v>0</v>
      </c>
      <c r="AI83" s="12" t="s">
        <v>405</v>
      </c>
      <c r="AJ83" s="12">
        <v>87</v>
      </c>
      <c r="AK83" s="12">
        <v>88</v>
      </c>
      <c r="AL83" s="12">
        <v>97</v>
      </c>
      <c r="AM83" s="12">
        <v>31</v>
      </c>
      <c r="AN83" s="12">
        <v>37</v>
      </c>
      <c r="AO83" s="12">
        <v>156</v>
      </c>
      <c r="AP83" s="12">
        <v>167</v>
      </c>
      <c r="AQ83" s="12">
        <v>7</v>
      </c>
      <c r="AR83" s="12">
        <v>5</v>
      </c>
      <c r="AS83" s="12">
        <v>588</v>
      </c>
      <c r="AT83" s="22" t="s">
        <v>394</v>
      </c>
      <c r="AU83" s="12">
        <v>6</v>
      </c>
      <c r="AV83" s="12">
        <v>0</v>
      </c>
      <c r="AW83" s="18">
        <v>17</v>
      </c>
      <c r="AX83" s="18">
        <v>4</v>
      </c>
      <c r="AY83" s="18">
        <v>0</v>
      </c>
      <c r="AZ83" s="18">
        <v>14</v>
      </c>
      <c r="BA83" s="18">
        <v>38</v>
      </c>
      <c r="BB83" s="18">
        <v>0</v>
      </c>
      <c r="BC83" s="18">
        <v>11</v>
      </c>
      <c r="BD83" s="12" t="s">
        <v>823</v>
      </c>
      <c r="BE83" s="12" t="s">
        <v>411</v>
      </c>
      <c r="BF83" s="12" t="s">
        <v>411</v>
      </c>
      <c r="BG83" s="12" t="s">
        <v>93</v>
      </c>
      <c r="BH83" s="12" t="s">
        <v>411</v>
      </c>
      <c r="BI83" s="12" t="s">
        <v>411</v>
      </c>
      <c r="BJ83" s="12" t="s">
        <v>411</v>
      </c>
      <c r="BK83" s="12" t="s">
        <v>46</v>
      </c>
      <c r="BL83" s="12" t="s">
        <v>93</v>
      </c>
      <c r="BM83" s="12" t="s">
        <v>46</v>
      </c>
      <c r="BN83" s="12"/>
      <c r="BO83" s="12">
        <v>60</v>
      </c>
      <c r="BP83" s="12" t="s">
        <v>230</v>
      </c>
      <c r="BQ83" s="12">
        <v>135</v>
      </c>
      <c r="BR83" s="12">
        <v>80</v>
      </c>
      <c r="BS83" s="12">
        <v>40</v>
      </c>
      <c r="BT83" s="12">
        <v>40</v>
      </c>
      <c r="BU83" s="12">
        <v>80</v>
      </c>
      <c r="BV83" s="12">
        <v>40</v>
      </c>
      <c r="BW83" s="12">
        <v>40</v>
      </c>
      <c r="BX83" s="12">
        <v>10</v>
      </c>
      <c r="BY83" s="12" t="s">
        <v>394</v>
      </c>
      <c r="BZ83" s="12" t="s">
        <v>394</v>
      </c>
      <c r="CA83" s="12" t="s">
        <v>394</v>
      </c>
      <c r="CB83" s="12" t="s">
        <v>394</v>
      </c>
      <c r="CC83" s="12" t="s">
        <v>396</v>
      </c>
      <c r="CD83" s="12" t="s">
        <v>468</v>
      </c>
      <c r="CE83" s="12" t="s">
        <v>396</v>
      </c>
      <c r="CF83" s="12" t="s">
        <v>129</v>
      </c>
      <c r="CG83" s="12" t="s">
        <v>415</v>
      </c>
      <c r="CH83" s="12" t="s">
        <v>401</v>
      </c>
      <c r="CI83" s="12" t="s">
        <v>427</v>
      </c>
      <c r="CJ83" s="12" t="s">
        <v>394</v>
      </c>
      <c r="CK83" s="18" t="s">
        <v>394</v>
      </c>
      <c r="CL83" s="12" t="s">
        <v>394</v>
      </c>
      <c r="CM83" s="12" t="s">
        <v>405</v>
      </c>
      <c r="CN83" s="12" t="s">
        <v>396</v>
      </c>
      <c r="CO83" s="12" t="s">
        <v>723</v>
      </c>
      <c r="CP83" s="12" t="s">
        <v>396</v>
      </c>
      <c r="CQ83" s="12" t="s">
        <v>394</v>
      </c>
      <c r="CR83" s="12" t="s">
        <v>394</v>
      </c>
      <c r="CS83" s="12" t="s">
        <v>394</v>
      </c>
      <c r="CT83" s="12" t="s">
        <v>93</v>
      </c>
      <c r="CU83" s="12" t="s">
        <v>411</v>
      </c>
      <c r="CV83" s="12" t="s">
        <v>93</v>
      </c>
      <c r="CW83" s="12" t="s">
        <v>93</v>
      </c>
      <c r="CX83" s="12" t="s">
        <v>569</v>
      </c>
      <c r="CY83" s="12" t="s">
        <v>396</v>
      </c>
      <c r="CZ83" s="12" t="s">
        <v>46</v>
      </c>
      <c r="DA83" s="12"/>
      <c r="DB83" s="12" t="s">
        <v>396</v>
      </c>
      <c r="DC83" s="12" t="s">
        <v>396</v>
      </c>
      <c r="DD83" s="12" t="s">
        <v>396</v>
      </c>
      <c r="DE83" s="12" t="s">
        <v>394</v>
      </c>
      <c r="DF83" s="12" t="s">
        <v>396</v>
      </c>
      <c r="DG83" s="12" t="s">
        <v>394</v>
      </c>
      <c r="DH83" s="12" t="s">
        <v>394</v>
      </c>
      <c r="DI83" s="12" t="s">
        <v>394</v>
      </c>
      <c r="DJ83" s="12" t="s">
        <v>396</v>
      </c>
      <c r="DK83" s="12" t="s">
        <v>394</v>
      </c>
      <c r="DL83" s="12" t="s">
        <v>396</v>
      </c>
      <c r="DM83" s="12" t="s">
        <v>396</v>
      </c>
      <c r="DN83" s="12" t="s">
        <v>396</v>
      </c>
      <c r="DO83" s="12" t="s">
        <v>396</v>
      </c>
      <c r="DP83" s="12" t="s">
        <v>396</v>
      </c>
      <c r="DQ83" s="12" t="s">
        <v>396</v>
      </c>
      <c r="DR83" s="12" t="s">
        <v>396</v>
      </c>
      <c r="DS83" s="12"/>
      <c r="DT83" s="12"/>
      <c r="DU83" s="12"/>
      <c r="DV83" s="12"/>
    </row>
    <row r="84" spans="1:126" ht="36" customHeight="1" x14ac:dyDescent="0.15">
      <c r="A84" s="2" t="s">
        <v>932</v>
      </c>
      <c r="B84" s="2" t="s">
        <v>561</v>
      </c>
      <c r="C84" s="2" t="s">
        <v>562</v>
      </c>
      <c r="D84" s="2">
        <v>33.306733999999999</v>
      </c>
      <c r="E84" s="2">
        <v>44.468322000000001</v>
      </c>
      <c r="F84" s="2" t="s">
        <v>563</v>
      </c>
      <c r="G84" s="2" t="s">
        <v>491</v>
      </c>
      <c r="H84" s="2"/>
      <c r="I84" s="2" t="s">
        <v>933</v>
      </c>
      <c r="J84" s="2" t="s">
        <v>933</v>
      </c>
      <c r="K84" s="2" t="s">
        <v>932</v>
      </c>
      <c r="L84" s="2" t="s">
        <v>390</v>
      </c>
      <c r="M84" s="2" t="s">
        <v>444</v>
      </c>
      <c r="N84" s="2" t="s">
        <v>934</v>
      </c>
      <c r="O84" s="2" t="s">
        <v>935</v>
      </c>
      <c r="P84" s="2" t="s">
        <v>394</v>
      </c>
      <c r="Q84" s="2" t="s">
        <v>396</v>
      </c>
      <c r="R84" s="2">
        <v>1</v>
      </c>
      <c r="S84" s="2">
        <v>0</v>
      </c>
      <c r="T84" s="2" t="s">
        <v>444</v>
      </c>
      <c r="U84" s="2" t="s">
        <v>198</v>
      </c>
      <c r="V84" s="2">
        <v>9</v>
      </c>
      <c r="W84" s="2">
        <v>9</v>
      </c>
      <c r="X84" s="2">
        <v>18</v>
      </c>
      <c r="Y84" s="2" t="s">
        <v>394</v>
      </c>
      <c r="Z84" s="31" t="s">
        <v>396</v>
      </c>
      <c r="AA84" s="31">
        <v>0</v>
      </c>
      <c r="AB84" s="31">
        <v>0</v>
      </c>
      <c r="AC84" s="31">
        <v>0</v>
      </c>
      <c r="AD84" s="31">
        <v>0</v>
      </c>
      <c r="AE84" s="31">
        <v>0</v>
      </c>
      <c r="AF84" s="31">
        <v>1</v>
      </c>
      <c r="AG84" s="31">
        <v>0</v>
      </c>
      <c r="AH84" s="31">
        <v>0</v>
      </c>
      <c r="AI84" s="31" t="s">
        <v>405</v>
      </c>
      <c r="AJ84" s="31">
        <v>10</v>
      </c>
      <c r="AK84" s="31">
        <v>12</v>
      </c>
      <c r="AL84" s="31">
        <v>16</v>
      </c>
      <c r="AM84" s="31">
        <v>15</v>
      </c>
      <c r="AN84" s="31">
        <v>18</v>
      </c>
      <c r="AO84" s="31">
        <v>22</v>
      </c>
      <c r="AP84" s="31">
        <v>26</v>
      </c>
      <c r="AQ84" s="31">
        <v>1</v>
      </c>
      <c r="AR84" s="31">
        <v>1</v>
      </c>
      <c r="AS84" s="31">
        <v>111</v>
      </c>
      <c r="AT84" s="31" t="s">
        <v>394</v>
      </c>
      <c r="AU84" s="31">
        <v>1</v>
      </c>
      <c r="AV84" s="31">
        <v>0</v>
      </c>
      <c r="AW84" s="36">
        <v>3</v>
      </c>
      <c r="AX84" s="36">
        <v>0</v>
      </c>
      <c r="AY84" s="36">
        <v>1</v>
      </c>
      <c r="AZ84" s="36">
        <v>3</v>
      </c>
      <c r="BA84" s="36">
        <v>3</v>
      </c>
      <c r="BB84" s="36">
        <v>0</v>
      </c>
      <c r="BC84" s="36">
        <v>1</v>
      </c>
      <c r="BD84" s="31" t="s">
        <v>936</v>
      </c>
      <c r="BE84" s="31" t="s">
        <v>93</v>
      </c>
      <c r="BF84" s="31" t="s">
        <v>93</v>
      </c>
      <c r="BG84" s="31" t="s">
        <v>93</v>
      </c>
      <c r="BH84" s="31" t="s">
        <v>93</v>
      </c>
      <c r="BI84" s="31" t="s">
        <v>93</v>
      </c>
      <c r="BJ84" s="31" t="s">
        <v>93</v>
      </c>
      <c r="BK84" s="31" t="s">
        <v>46</v>
      </c>
      <c r="BL84" s="31" t="s">
        <v>93</v>
      </c>
      <c r="BM84" s="31" t="s">
        <v>46</v>
      </c>
      <c r="BN84" s="31"/>
      <c r="BO84" s="31">
        <v>60</v>
      </c>
      <c r="BP84" s="31" t="s">
        <v>230</v>
      </c>
      <c r="BQ84" s="31">
        <v>17</v>
      </c>
      <c r="BR84" s="31">
        <v>3</v>
      </c>
      <c r="BS84" s="31">
        <v>1</v>
      </c>
      <c r="BT84" s="31">
        <v>2</v>
      </c>
      <c r="BU84" s="31">
        <v>6</v>
      </c>
      <c r="BV84" s="31">
        <v>3</v>
      </c>
      <c r="BW84" s="31">
        <v>3</v>
      </c>
      <c r="BX84" s="31">
        <v>10</v>
      </c>
      <c r="BY84" s="31" t="s">
        <v>394</v>
      </c>
      <c r="BZ84" s="31" t="s">
        <v>394</v>
      </c>
      <c r="CA84" s="31" t="s">
        <v>394</v>
      </c>
      <c r="CB84" s="31" t="s">
        <v>394</v>
      </c>
      <c r="CC84" s="31" t="s">
        <v>396</v>
      </c>
      <c r="CD84" s="31" t="s">
        <v>399</v>
      </c>
      <c r="CE84" s="31" t="s">
        <v>396</v>
      </c>
      <c r="CF84" s="31" t="s">
        <v>130</v>
      </c>
      <c r="CG84" s="36" t="s">
        <v>444</v>
      </c>
      <c r="CH84" s="31" t="s">
        <v>401</v>
      </c>
      <c r="CI84" s="31" t="s">
        <v>427</v>
      </c>
      <c r="CJ84" s="31" t="s">
        <v>394</v>
      </c>
      <c r="CK84" s="31" t="s">
        <v>394</v>
      </c>
      <c r="CL84" s="31" t="s">
        <v>394</v>
      </c>
      <c r="CM84" s="31" t="s">
        <v>405</v>
      </c>
      <c r="CN84" s="31" t="s">
        <v>396</v>
      </c>
      <c r="CO84" s="31" t="s">
        <v>805</v>
      </c>
      <c r="CP84" s="31" t="s">
        <v>396</v>
      </c>
      <c r="CQ84" s="31" t="s">
        <v>394</v>
      </c>
      <c r="CR84" s="31" t="s">
        <v>394</v>
      </c>
      <c r="CS84" s="31" t="s">
        <v>394</v>
      </c>
      <c r="CT84" s="31" t="s">
        <v>93</v>
      </c>
      <c r="CU84" s="31" t="s">
        <v>93</v>
      </c>
      <c r="CV84" s="31" t="s">
        <v>93</v>
      </c>
      <c r="CW84" s="31" t="s">
        <v>93</v>
      </c>
      <c r="CX84" s="31" t="s">
        <v>481</v>
      </c>
      <c r="CY84" s="31" t="s">
        <v>396</v>
      </c>
      <c r="CZ84" s="31" t="s">
        <v>46</v>
      </c>
      <c r="DA84" s="31"/>
      <c r="DB84" s="31" t="s">
        <v>396</v>
      </c>
      <c r="DC84" s="31" t="s">
        <v>396</v>
      </c>
      <c r="DD84" s="31" t="s">
        <v>396</v>
      </c>
      <c r="DE84" s="31" t="s">
        <v>394</v>
      </c>
      <c r="DF84" s="31" t="s">
        <v>396</v>
      </c>
      <c r="DG84" s="31" t="s">
        <v>394</v>
      </c>
      <c r="DH84" s="31" t="s">
        <v>394</v>
      </c>
      <c r="DI84" s="31" t="s">
        <v>394</v>
      </c>
      <c r="DJ84" s="31" t="s">
        <v>396</v>
      </c>
      <c r="DK84" s="31" t="s">
        <v>394</v>
      </c>
      <c r="DL84" s="31" t="s">
        <v>396</v>
      </c>
      <c r="DM84" s="31" t="s">
        <v>396</v>
      </c>
      <c r="DN84" s="31" t="s">
        <v>396</v>
      </c>
      <c r="DO84" s="31" t="s">
        <v>396</v>
      </c>
      <c r="DP84" s="31" t="s">
        <v>396</v>
      </c>
      <c r="DQ84" s="31" t="s">
        <v>396</v>
      </c>
      <c r="DR84" s="31" t="s">
        <v>396</v>
      </c>
      <c r="DS84" s="31"/>
      <c r="DT84" s="31"/>
      <c r="DU84" s="31"/>
      <c r="DV84" s="31"/>
    </row>
    <row r="85" spans="1:126" s="22" customFormat="1" ht="36" customHeight="1" x14ac:dyDescent="0.15">
      <c r="A85" s="12" t="s">
        <v>937</v>
      </c>
      <c r="B85" s="12" t="s">
        <v>561</v>
      </c>
      <c r="C85" s="12" t="s">
        <v>562</v>
      </c>
      <c r="D85" s="12">
        <v>33.383355559999998</v>
      </c>
      <c r="E85" s="12">
        <v>44.522624999999998</v>
      </c>
      <c r="F85" s="12" t="s">
        <v>563</v>
      </c>
      <c r="G85" s="12" t="s">
        <v>491</v>
      </c>
      <c r="H85" s="12"/>
      <c r="I85" s="12" t="s">
        <v>938</v>
      </c>
      <c r="J85" s="12" t="s">
        <v>938</v>
      </c>
      <c r="K85" s="12" t="s">
        <v>939</v>
      </c>
      <c r="L85" s="12" t="s">
        <v>390</v>
      </c>
      <c r="M85" s="12" t="s">
        <v>444</v>
      </c>
      <c r="N85" s="12" t="s">
        <v>940</v>
      </c>
      <c r="O85" s="12" t="s">
        <v>941</v>
      </c>
      <c r="P85" s="12" t="s">
        <v>394</v>
      </c>
      <c r="Q85" s="12" t="s">
        <v>396</v>
      </c>
      <c r="R85" s="12">
        <v>1</v>
      </c>
      <c r="S85" s="12">
        <v>0</v>
      </c>
      <c r="T85" s="12" t="s">
        <v>444</v>
      </c>
      <c r="U85" s="12" t="s">
        <v>198</v>
      </c>
      <c r="V85" s="12">
        <v>11</v>
      </c>
      <c r="W85" s="12">
        <v>11</v>
      </c>
      <c r="X85" s="12">
        <v>22</v>
      </c>
      <c r="Y85" s="12" t="s">
        <v>394</v>
      </c>
      <c r="Z85" s="12" t="s">
        <v>396</v>
      </c>
      <c r="AA85" s="12">
        <v>0</v>
      </c>
      <c r="AB85" s="12">
        <v>0</v>
      </c>
      <c r="AC85" s="12">
        <v>0</v>
      </c>
      <c r="AD85" s="12">
        <v>0</v>
      </c>
      <c r="AE85" s="12">
        <v>0</v>
      </c>
      <c r="AF85" s="12">
        <v>1</v>
      </c>
      <c r="AG85" s="12">
        <v>0</v>
      </c>
      <c r="AH85" s="12">
        <v>0</v>
      </c>
      <c r="AI85" s="12" t="s">
        <v>405</v>
      </c>
      <c r="AJ85" s="12">
        <v>11</v>
      </c>
      <c r="AK85" s="12">
        <v>10</v>
      </c>
      <c r="AL85" s="12">
        <v>13</v>
      </c>
      <c r="AM85" s="12">
        <v>7</v>
      </c>
      <c r="AN85" s="12">
        <v>9</v>
      </c>
      <c r="AO85" s="12">
        <v>21</v>
      </c>
      <c r="AP85" s="12">
        <v>25</v>
      </c>
      <c r="AQ85" s="12">
        <v>1</v>
      </c>
      <c r="AR85" s="12">
        <v>1</v>
      </c>
      <c r="AS85" s="12">
        <v>87</v>
      </c>
      <c r="AT85" s="12" t="s">
        <v>394</v>
      </c>
      <c r="AU85" s="12">
        <v>2</v>
      </c>
      <c r="AV85" s="12">
        <v>0</v>
      </c>
      <c r="AW85" s="18">
        <v>3</v>
      </c>
      <c r="AX85" s="18">
        <v>0</v>
      </c>
      <c r="AY85" s="18">
        <v>3</v>
      </c>
      <c r="AZ85" s="18">
        <v>3</v>
      </c>
      <c r="BA85" s="18">
        <v>3</v>
      </c>
      <c r="BB85" s="18">
        <v>0</v>
      </c>
      <c r="BC85" s="18">
        <v>2</v>
      </c>
      <c r="BD85" s="12" t="s">
        <v>589</v>
      </c>
      <c r="BE85" s="12" t="s">
        <v>411</v>
      </c>
      <c r="BF85" s="12" t="s">
        <v>411</v>
      </c>
      <c r="BG85" s="12" t="s">
        <v>93</v>
      </c>
      <c r="BH85" s="12" t="s">
        <v>93</v>
      </c>
      <c r="BI85" s="12" t="s">
        <v>93</v>
      </c>
      <c r="BJ85" s="12" t="s">
        <v>411</v>
      </c>
      <c r="BK85" s="12" t="s">
        <v>46</v>
      </c>
      <c r="BL85" s="12" t="s">
        <v>93</v>
      </c>
      <c r="BM85" s="12" t="s">
        <v>46</v>
      </c>
      <c r="BN85" s="12"/>
      <c r="BO85" s="12">
        <v>60</v>
      </c>
      <c r="BP85" s="12" t="s">
        <v>230</v>
      </c>
      <c r="BQ85" s="12">
        <v>15</v>
      </c>
      <c r="BR85" s="12">
        <v>6</v>
      </c>
      <c r="BS85" s="12">
        <v>3</v>
      </c>
      <c r="BT85" s="12">
        <v>3</v>
      </c>
      <c r="BU85" s="12">
        <v>2</v>
      </c>
      <c r="BV85" s="12">
        <v>1</v>
      </c>
      <c r="BW85" s="12">
        <v>1</v>
      </c>
      <c r="BX85" s="12">
        <v>6</v>
      </c>
      <c r="BY85" s="12" t="s">
        <v>394</v>
      </c>
      <c r="BZ85" s="12" t="s">
        <v>394</v>
      </c>
      <c r="CA85" s="12" t="s">
        <v>394</v>
      </c>
      <c r="CB85" s="12" t="s">
        <v>394</v>
      </c>
      <c r="CC85" s="12" t="s">
        <v>396</v>
      </c>
      <c r="CD85" s="12" t="s">
        <v>468</v>
      </c>
      <c r="CE85" s="12" t="s">
        <v>396</v>
      </c>
      <c r="CF85" s="12" t="s">
        <v>129</v>
      </c>
      <c r="CG85" s="18" t="s">
        <v>415</v>
      </c>
      <c r="CH85" s="12" t="s">
        <v>401</v>
      </c>
      <c r="CI85" s="12" t="s">
        <v>427</v>
      </c>
      <c r="CJ85" s="12" t="s">
        <v>394</v>
      </c>
      <c r="CK85" s="12" t="s">
        <v>394</v>
      </c>
      <c r="CL85" s="12" t="s">
        <v>394</v>
      </c>
      <c r="CM85" s="12" t="s">
        <v>46</v>
      </c>
      <c r="CN85" s="12" t="s">
        <v>396</v>
      </c>
      <c r="CO85" s="12" t="s">
        <v>840</v>
      </c>
      <c r="CP85" s="12" t="s">
        <v>396</v>
      </c>
      <c r="CQ85" s="12" t="s">
        <v>394</v>
      </c>
      <c r="CR85" s="12" t="s">
        <v>394</v>
      </c>
      <c r="CS85" s="12" t="s">
        <v>394</v>
      </c>
      <c r="CT85" s="12" t="s">
        <v>93</v>
      </c>
      <c r="CU85" s="12" t="s">
        <v>411</v>
      </c>
      <c r="CV85" s="12" t="s">
        <v>93</v>
      </c>
      <c r="CW85" s="12" t="s">
        <v>411</v>
      </c>
      <c r="CX85" s="12" t="s">
        <v>569</v>
      </c>
      <c r="CY85" s="12" t="s">
        <v>396</v>
      </c>
      <c r="CZ85" s="12" t="s">
        <v>46</v>
      </c>
      <c r="DA85" s="12"/>
      <c r="DB85" s="12" t="s">
        <v>396</v>
      </c>
      <c r="DC85" s="12" t="s">
        <v>396</v>
      </c>
      <c r="DD85" s="12" t="s">
        <v>396</v>
      </c>
      <c r="DE85" s="12" t="s">
        <v>394</v>
      </c>
      <c r="DF85" s="12" t="s">
        <v>396</v>
      </c>
      <c r="DG85" s="12" t="s">
        <v>394</v>
      </c>
      <c r="DH85" s="12" t="s">
        <v>394</v>
      </c>
      <c r="DI85" s="12" t="s">
        <v>394</v>
      </c>
      <c r="DJ85" s="12" t="s">
        <v>396</v>
      </c>
      <c r="DK85" s="12" t="s">
        <v>394</v>
      </c>
      <c r="DL85" s="12" t="s">
        <v>396</v>
      </c>
      <c r="DM85" s="12" t="s">
        <v>396</v>
      </c>
      <c r="DN85" s="12" t="s">
        <v>396</v>
      </c>
      <c r="DO85" s="12" t="s">
        <v>396</v>
      </c>
      <c r="DP85" s="12" t="s">
        <v>396</v>
      </c>
      <c r="DQ85" s="12" t="s">
        <v>396</v>
      </c>
      <c r="DR85" s="12" t="s">
        <v>396</v>
      </c>
      <c r="DS85" s="12"/>
      <c r="DT85" s="12"/>
      <c r="DU85" s="12"/>
      <c r="DV85" s="12"/>
    </row>
    <row r="86" spans="1:126" ht="36" customHeight="1" x14ac:dyDescent="0.15">
      <c r="A86" s="2" t="s">
        <v>942</v>
      </c>
      <c r="B86" s="2" t="s">
        <v>561</v>
      </c>
      <c r="C86" s="2" t="s">
        <v>562</v>
      </c>
      <c r="D86" s="2">
        <v>33.305784000000003</v>
      </c>
      <c r="E86" s="2">
        <v>44.469523000000002</v>
      </c>
      <c r="F86" s="2" t="s">
        <v>563</v>
      </c>
      <c r="G86" s="2" t="s">
        <v>491</v>
      </c>
      <c r="H86" s="2"/>
      <c r="I86" s="2" t="s">
        <v>943</v>
      </c>
      <c r="J86" s="2" t="s">
        <v>943</v>
      </c>
      <c r="K86" s="2" t="s">
        <v>942</v>
      </c>
      <c r="L86" s="2" t="s">
        <v>390</v>
      </c>
      <c r="M86" s="2" t="s">
        <v>444</v>
      </c>
      <c r="N86" s="2" t="s">
        <v>944</v>
      </c>
      <c r="O86" s="2" t="s">
        <v>945</v>
      </c>
      <c r="P86" s="2" t="s">
        <v>394</v>
      </c>
      <c r="Q86" s="2" t="s">
        <v>396</v>
      </c>
      <c r="R86" s="2">
        <v>1</v>
      </c>
      <c r="S86" s="2">
        <v>0</v>
      </c>
      <c r="T86" s="2" t="s">
        <v>444</v>
      </c>
      <c r="U86" s="2" t="s">
        <v>198</v>
      </c>
      <c r="V86" s="2">
        <v>15</v>
      </c>
      <c r="W86" s="2">
        <v>15</v>
      </c>
      <c r="X86" s="2">
        <v>30</v>
      </c>
      <c r="Y86" s="2" t="s">
        <v>394</v>
      </c>
      <c r="Z86" s="31" t="s">
        <v>396</v>
      </c>
      <c r="AA86" s="31">
        <v>0</v>
      </c>
      <c r="AB86" s="31">
        <v>0</v>
      </c>
      <c r="AC86" s="31">
        <v>0</v>
      </c>
      <c r="AD86" s="31">
        <v>0</v>
      </c>
      <c r="AE86" s="31">
        <v>0</v>
      </c>
      <c r="AF86" s="31">
        <v>1</v>
      </c>
      <c r="AG86" s="31">
        <v>0</v>
      </c>
      <c r="AH86" s="31">
        <v>0</v>
      </c>
      <c r="AI86" s="31" t="s">
        <v>411</v>
      </c>
      <c r="AJ86" s="31">
        <v>16</v>
      </c>
      <c r="AK86" s="31">
        <v>7</v>
      </c>
      <c r="AL86" s="31">
        <v>10</v>
      </c>
      <c r="AM86" s="31">
        <v>7</v>
      </c>
      <c r="AN86" s="31">
        <v>9</v>
      </c>
      <c r="AO86" s="31">
        <v>11</v>
      </c>
      <c r="AP86" s="31">
        <v>16</v>
      </c>
      <c r="AQ86" s="31">
        <v>1</v>
      </c>
      <c r="AR86" s="31">
        <v>1</v>
      </c>
      <c r="AS86" s="31">
        <v>62</v>
      </c>
      <c r="AT86" s="31" t="s">
        <v>394</v>
      </c>
      <c r="AU86" s="31">
        <v>5</v>
      </c>
      <c r="AV86" s="31">
        <v>0</v>
      </c>
      <c r="AW86" s="36">
        <v>6</v>
      </c>
      <c r="AX86" s="36">
        <v>1</v>
      </c>
      <c r="AY86" s="36">
        <v>0</v>
      </c>
      <c r="AZ86" s="36">
        <v>3</v>
      </c>
      <c r="BA86" s="36">
        <v>10</v>
      </c>
      <c r="BB86" s="36">
        <v>0</v>
      </c>
      <c r="BC86" s="36">
        <v>5</v>
      </c>
      <c r="BD86" s="31" t="s">
        <v>800</v>
      </c>
      <c r="BE86" s="31" t="s">
        <v>411</v>
      </c>
      <c r="BF86" s="31" t="s">
        <v>411</v>
      </c>
      <c r="BG86" s="31" t="s">
        <v>93</v>
      </c>
      <c r="BH86" s="31" t="s">
        <v>93</v>
      </c>
      <c r="BI86" s="31" t="s">
        <v>93</v>
      </c>
      <c r="BJ86" s="31" t="s">
        <v>93</v>
      </c>
      <c r="BK86" s="31" t="s">
        <v>46</v>
      </c>
      <c r="BL86" s="31" t="s">
        <v>93</v>
      </c>
      <c r="BM86" s="31" t="s">
        <v>46</v>
      </c>
      <c r="BN86" s="31"/>
      <c r="BO86" s="31">
        <v>60</v>
      </c>
      <c r="BP86" s="31" t="s">
        <v>230</v>
      </c>
      <c r="BQ86" s="31">
        <v>20</v>
      </c>
      <c r="BR86" s="31">
        <v>8</v>
      </c>
      <c r="BS86" s="31">
        <v>4</v>
      </c>
      <c r="BT86" s="31">
        <v>4</v>
      </c>
      <c r="BU86" s="31">
        <v>2</v>
      </c>
      <c r="BV86" s="31">
        <v>1</v>
      </c>
      <c r="BW86" s="31">
        <v>1</v>
      </c>
      <c r="BX86" s="31">
        <v>6</v>
      </c>
      <c r="BY86" s="31" t="s">
        <v>394</v>
      </c>
      <c r="BZ86" s="31" t="s">
        <v>394</v>
      </c>
      <c r="CA86" s="31" t="s">
        <v>394</v>
      </c>
      <c r="CB86" s="31" t="s">
        <v>394</v>
      </c>
      <c r="CC86" s="31" t="s">
        <v>396</v>
      </c>
      <c r="CD86" s="31" t="s">
        <v>526</v>
      </c>
      <c r="CE86" s="31" t="s">
        <v>396</v>
      </c>
      <c r="CF86" s="31" t="s">
        <v>130</v>
      </c>
      <c r="CG86" s="36" t="s">
        <v>444</v>
      </c>
      <c r="CH86" s="31" t="s">
        <v>401</v>
      </c>
      <c r="CI86" s="31" t="s">
        <v>427</v>
      </c>
      <c r="CJ86" s="31" t="s">
        <v>394</v>
      </c>
      <c r="CK86" s="31" t="s">
        <v>394</v>
      </c>
      <c r="CL86" s="31" t="s">
        <v>394</v>
      </c>
      <c r="CM86" s="31" t="s">
        <v>405</v>
      </c>
      <c r="CN86" s="31" t="s">
        <v>396</v>
      </c>
      <c r="CO86" s="31" t="s">
        <v>946</v>
      </c>
      <c r="CP86" s="31" t="s">
        <v>396</v>
      </c>
      <c r="CQ86" s="31" t="s">
        <v>394</v>
      </c>
      <c r="CR86" s="31" t="s">
        <v>394</v>
      </c>
      <c r="CS86" s="31" t="s">
        <v>394</v>
      </c>
      <c r="CT86" s="31" t="s">
        <v>93</v>
      </c>
      <c r="CU86" s="31" t="s">
        <v>411</v>
      </c>
      <c r="CV86" s="31" t="s">
        <v>93</v>
      </c>
      <c r="CW86" s="31" t="s">
        <v>411</v>
      </c>
      <c r="CX86" s="31" t="s">
        <v>569</v>
      </c>
      <c r="CY86" s="31" t="s">
        <v>396</v>
      </c>
      <c r="CZ86" s="31" t="s">
        <v>46</v>
      </c>
      <c r="DA86" s="31"/>
      <c r="DB86" s="31" t="s">
        <v>396</v>
      </c>
      <c r="DC86" s="31" t="s">
        <v>396</v>
      </c>
      <c r="DD86" s="31" t="s">
        <v>396</v>
      </c>
      <c r="DE86" s="31" t="s">
        <v>394</v>
      </c>
      <c r="DF86" s="31" t="s">
        <v>396</v>
      </c>
      <c r="DG86" s="31" t="s">
        <v>394</v>
      </c>
      <c r="DH86" s="31" t="s">
        <v>394</v>
      </c>
      <c r="DI86" s="31" t="s">
        <v>394</v>
      </c>
      <c r="DJ86" s="31" t="s">
        <v>396</v>
      </c>
      <c r="DK86" s="31" t="s">
        <v>394</v>
      </c>
      <c r="DL86" s="31" t="s">
        <v>396</v>
      </c>
      <c r="DM86" s="31" t="s">
        <v>396</v>
      </c>
      <c r="DN86" s="31" t="s">
        <v>396</v>
      </c>
      <c r="DO86" s="31" t="s">
        <v>396</v>
      </c>
      <c r="DP86" s="31" t="s">
        <v>396</v>
      </c>
      <c r="DQ86" s="31" t="s">
        <v>396</v>
      </c>
      <c r="DR86" s="31" t="s">
        <v>396</v>
      </c>
      <c r="DS86" s="31"/>
      <c r="DT86" s="31"/>
      <c r="DU86" s="31"/>
      <c r="DV86" s="31"/>
    </row>
    <row r="87" spans="1:126" s="22" customFormat="1" ht="36" customHeight="1" x14ac:dyDescent="0.15">
      <c r="A87" s="12" t="s">
        <v>947</v>
      </c>
      <c r="B87" s="12" t="s">
        <v>561</v>
      </c>
      <c r="C87" s="12" t="s">
        <v>562</v>
      </c>
      <c r="D87" s="12">
        <v>33.380760000000002</v>
      </c>
      <c r="E87" s="12">
        <v>44.425013999999997</v>
      </c>
      <c r="F87" s="12" t="s">
        <v>563</v>
      </c>
      <c r="G87" s="12" t="s">
        <v>491</v>
      </c>
      <c r="H87" s="12"/>
      <c r="I87" s="12" t="s">
        <v>948</v>
      </c>
      <c r="J87" s="12" t="s">
        <v>948</v>
      </c>
      <c r="K87" s="12" t="s">
        <v>947</v>
      </c>
      <c r="L87" s="12" t="s">
        <v>390</v>
      </c>
      <c r="M87" s="12" t="s">
        <v>447</v>
      </c>
      <c r="N87" s="12" t="s">
        <v>949</v>
      </c>
      <c r="O87" s="12" t="s">
        <v>950</v>
      </c>
      <c r="P87" s="12" t="s">
        <v>394</v>
      </c>
      <c r="Q87" s="12" t="s">
        <v>394</v>
      </c>
      <c r="R87" s="12">
        <v>2</v>
      </c>
      <c r="S87" s="12">
        <v>0</v>
      </c>
      <c r="T87" s="12" t="s">
        <v>717</v>
      </c>
      <c r="U87" s="12" t="s">
        <v>198</v>
      </c>
      <c r="V87" s="12">
        <v>21</v>
      </c>
      <c r="W87" s="12">
        <v>30</v>
      </c>
      <c r="X87" s="12">
        <v>51</v>
      </c>
      <c r="Y87" s="12" t="s">
        <v>394</v>
      </c>
      <c r="Z87" s="12" t="s">
        <v>396</v>
      </c>
      <c r="AA87" s="12">
        <v>0</v>
      </c>
      <c r="AB87" s="12">
        <v>0</v>
      </c>
      <c r="AC87" s="12">
        <v>0</v>
      </c>
      <c r="AD87" s="12">
        <v>0</v>
      </c>
      <c r="AE87" s="12">
        <v>0</v>
      </c>
      <c r="AF87" s="12">
        <v>1</v>
      </c>
      <c r="AG87" s="12">
        <v>0</v>
      </c>
      <c r="AH87" s="12">
        <v>0</v>
      </c>
      <c r="AI87" s="12" t="s">
        <v>405</v>
      </c>
      <c r="AJ87" s="12">
        <v>31</v>
      </c>
      <c r="AK87" s="12">
        <v>10</v>
      </c>
      <c r="AL87" s="12">
        <v>16</v>
      </c>
      <c r="AM87" s="12">
        <v>26</v>
      </c>
      <c r="AN87" s="12">
        <v>18</v>
      </c>
      <c r="AO87" s="12">
        <v>40</v>
      </c>
      <c r="AP87" s="12">
        <v>39</v>
      </c>
      <c r="AQ87" s="12">
        <v>4</v>
      </c>
      <c r="AR87" s="12">
        <v>3</v>
      </c>
      <c r="AS87" s="12">
        <v>156</v>
      </c>
      <c r="AT87" s="12" t="s">
        <v>394</v>
      </c>
      <c r="AU87" s="12">
        <v>3</v>
      </c>
      <c r="AV87" s="12">
        <v>0</v>
      </c>
      <c r="AW87" s="18">
        <v>13</v>
      </c>
      <c r="AX87" s="18">
        <v>5</v>
      </c>
      <c r="AY87" s="18">
        <v>0</v>
      </c>
      <c r="AZ87" s="18">
        <v>8</v>
      </c>
      <c r="BA87" s="18">
        <v>3</v>
      </c>
      <c r="BB87" s="18">
        <v>0</v>
      </c>
      <c r="BC87" s="18">
        <v>4</v>
      </c>
      <c r="BD87" s="12" t="s">
        <v>800</v>
      </c>
      <c r="BE87" s="12" t="s">
        <v>411</v>
      </c>
      <c r="BF87" s="12" t="s">
        <v>411</v>
      </c>
      <c r="BG87" s="12" t="s">
        <v>411</v>
      </c>
      <c r="BH87" s="12" t="s">
        <v>93</v>
      </c>
      <c r="BI87" s="12" t="s">
        <v>93</v>
      </c>
      <c r="BJ87" s="12" t="s">
        <v>411</v>
      </c>
      <c r="BK87" s="12" t="s">
        <v>46</v>
      </c>
      <c r="BL87" s="12" t="s">
        <v>93</v>
      </c>
      <c r="BM87" s="12" t="s">
        <v>46</v>
      </c>
      <c r="BN87" s="12"/>
      <c r="BO87" s="12">
        <v>60</v>
      </c>
      <c r="BP87" s="12" t="s">
        <v>230</v>
      </c>
      <c r="BQ87" s="12">
        <v>22</v>
      </c>
      <c r="BR87" s="12">
        <v>10</v>
      </c>
      <c r="BS87" s="12">
        <v>5</v>
      </c>
      <c r="BT87" s="12">
        <v>5</v>
      </c>
      <c r="BU87" s="12">
        <v>10</v>
      </c>
      <c r="BV87" s="12">
        <v>5</v>
      </c>
      <c r="BW87" s="12">
        <v>5</v>
      </c>
      <c r="BX87" s="12">
        <v>4</v>
      </c>
      <c r="BY87" s="12" t="s">
        <v>394</v>
      </c>
      <c r="BZ87" s="12" t="s">
        <v>394</v>
      </c>
      <c r="CA87" s="12" t="s">
        <v>394</v>
      </c>
      <c r="CB87" s="12" t="s">
        <v>394</v>
      </c>
      <c r="CC87" s="12" t="s">
        <v>396</v>
      </c>
      <c r="CD87" s="12" t="s">
        <v>468</v>
      </c>
      <c r="CE87" s="12" t="s">
        <v>396</v>
      </c>
      <c r="CF87" s="12" t="s">
        <v>129</v>
      </c>
      <c r="CG87" s="18" t="s">
        <v>415</v>
      </c>
      <c r="CH87" s="12" t="s">
        <v>401</v>
      </c>
      <c r="CI87" s="12" t="s">
        <v>427</v>
      </c>
      <c r="CJ87" s="12" t="s">
        <v>394</v>
      </c>
      <c r="CK87" s="12" t="s">
        <v>394</v>
      </c>
      <c r="CL87" s="12" t="s">
        <v>394</v>
      </c>
      <c r="CM87" s="12" t="s">
        <v>46</v>
      </c>
      <c r="CN87" s="12" t="s">
        <v>396</v>
      </c>
      <c r="CO87" s="12" t="s">
        <v>723</v>
      </c>
      <c r="CP87" s="12" t="s">
        <v>396</v>
      </c>
      <c r="CQ87" s="12" t="s">
        <v>394</v>
      </c>
      <c r="CR87" s="12" t="s">
        <v>394</v>
      </c>
      <c r="CS87" s="12" t="s">
        <v>394</v>
      </c>
      <c r="CT87" s="12" t="s">
        <v>93</v>
      </c>
      <c r="CU87" s="12" t="s">
        <v>411</v>
      </c>
      <c r="CV87" s="12" t="s">
        <v>93</v>
      </c>
      <c r="CW87" s="12" t="s">
        <v>93</v>
      </c>
      <c r="CX87" s="12" t="s">
        <v>569</v>
      </c>
      <c r="CY87" s="12" t="s">
        <v>396</v>
      </c>
      <c r="CZ87" s="12" t="s">
        <v>46</v>
      </c>
      <c r="DA87" s="12"/>
      <c r="DB87" s="12" t="s">
        <v>396</v>
      </c>
      <c r="DC87" s="12" t="s">
        <v>396</v>
      </c>
      <c r="DD87" s="12" t="s">
        <v>396</v>
      </c>
      <c r="DE87" s="12" t="s">
        <v>394</v>
      </c>
      <c r="DF87" s="12" t="s">
        <v>396</v>
      </c>
      <c r="DG87" s="12" t="s">
        <v>394</v>
      </c>
      <c r="DH87" s="12" t="s">
        <v>394</v>
      </c>
      <c r="DI87" s="12" t="s">
        <v>394</v>
      </c>
      <c r="DJ87" s="12" t="s">
        <v>396</v>
      </c>
      <c r="DK87" s="12" t="s">
        <v>394</v>
      </c>
      <c r="DL87" s="12" t="s">
        <v>396</v>
      </c>
      <c r="DM87" s="12" t="s">
        <v>396</v>
      </c>
      <c r="DN87" s="12" t="s">
        <v>396</v>
      </c>
      <c r="DO87" s="12" t="s">
        <v>396</v>
      </c>
      <c r="DP87" s="12" t="s">
        <v>396</v>
      </c>
      <c r="DQ87" s="12" t="s">
        <v>394</v>
      </c>
      <c r="DR87" s="12" t="s">
        <v>396</v>
      </c>
      <c r="DS87" s="12"/>
      <c r="DT87" s="12"/>
      <c r="DU87" s="12"/>
      <c r="DV87" s="12"/>
    </row>
    <row r="88" spans="1:126" ht="36" customHeight="1" x14ac:dyDescent="0.15">
      <c r="A88" s="2" t="s">
        <v>951</v>
      </c>
      <c r="B88" s="2" t="s">
        <v>561</v>
      </c>
      <c r="C88" s="2" t="s">
        <v>562</v>
      </c>
      <c r="D88" s="2">
        <v>33.302322220000001</v>
      </c>
      <c r="E88" s="2">
        <v>44.477463890000003</v>
      </c>
      <c r="F88" s="2" t="s">
        <v>563</v>
      </c>
      <c r="G88" s="2" t="s">
        <v>491</v>
      </c>
      <c r="H88" s="2"/>
      <c r="I88" s="2" t="s">
        <v>952</v>
      </c>
      <c r="J88" s="2" t="s">
        <v>952</v>
      </c>
      <c r="K88" s="2" t="s">
        <v>951</v>
      </c>
      <c r="L88" s="2" t="s">
        <v>390</v>
      </c>
      <c r="M88" s="2" t="s">
        <v>444</v>
      </c>
      <c r="N88" s="2" t="s">
        <v>953</v>
      </c>
      <c r="O88" s="2" t="s">
        <v>848</v>
      </c>
      <c r="P88" s="2" t="s">
        <v>394</v>
      </c>
      <c r="Q88" s="2" t="s">
        <v>396</v>
      </c>
      <c r="R88" s="2">
        <v>1</v>
      </c>
      <c r="S88" s="2">
        <v>0</v>
      </c>
      <c r="T88" s="2" t="s">
        <v>444</v>
      </c>
      <c r="U88" s="2" t="s">
        <v>198</v>
      </c>
      <c r="V88" s="2">
        <v>13</v>
      </c>
      <c r="W88" s="2">
        <v>13</v>
      </c>
      <c r="X88" s="2">
        <v>26</v>
      </c>
      <c r="Y88" s="2" t="s">
        <v>394</v>
      </c>
      <c r="Z88" s="31" t="s">
        <v>396</v>
      </c>
      <c r="AA88" s="31">
        <v>0</v>
      </c>
      <c r="AB88" s="31">
        <v>0</v>
      </c>
      <c r="AC88" s="31">
        <v>0</v>
      </c>
      <c r="AD88" s="31">
        <v>0</v>
      </c>
      <c r="AE88" s="31">
        <v>0</v>
      </c>
      <c r="AF88" s="31">
        <v>1</v>
      </c>
      <c r="AG88" s="31">
        <v>0</v>
      </c>
      <c r="AH88" s="31">
        <v>0</v>
      </c>
      <c r="AI88" s="31" t="s">
        <v>46</v>
      </c>
      <c r="AJ88" s="31">
        <v>14</v>
      </c>
      <c r="AK88" s="31">
        <v>8</v>
      </c>
      <c r="AL88" s="31">
        <v>9</v>
      </c>
      <c r="AM88" s="31">
        <v>10</v>
      </c>
      <c r="AN88" s="31">
        <v>9</v>
      </c>
      <c r="AO88" s="31">
        <v>14</v>
      </c>
      <c r="AP88" s="31">
        <v>18</v>
      </c>
      <c r="AQ88" s="31">
        <v>1</v>
      </c>
      <c r="AR88" s="31">
        <v>0</v>
      </c>
      <c r="AS88" s="31">
        <v>69</v>
      </c>
      <c r="AT88" s="31" t="s">
        <v>394</v>
      </c>
      <c r="AU88" s="31">
        <v>1</v>
      </c>
      <c r="AV88" s="31">
        <v>0</v>
      </c>
      <c r="AW88" s="36">
        <v>6</v>
      </c>
      <c r="AX88" s="36">
        <v>1</v>
      </c>
      <c r="AY88" s="36">
        <v>0</v>
      </c>
      <c r="AZ88" s="36">
        <v>7</v>
      </c>
      <c r="BA88" s="36">
        <v>10</v>
      </c>
      <c r="BB88" s="36">
        <v>0</v>
      </c>
      <c r="BC88" s="36">
        <v>1</v>
      </c>
      <c r="BD88" s="31" t="s">
        <v>589</v>
      </c>
      <c r="BE88" s="31" t="s">
        <v>411</v>
      </c>
      <c r="BF88" s="31" t="s">
        <v>411</v>
      </c>
      <c r="BG88" s="31" t="s">
        <v>93</v>
      </c>
      <c r="BH88" s="31" t="s">
        <v>93</v>
      </c>
      <c r="BI88" s="31" t="s">
        <v>93</v>
      </c>
      <c r="BJ88" s="31" t="s">
        <v>411</v>
      </c>
      <c r="BK88" s="31" t="s">
        <v>46</v>
      </c>
      <c r="BL88" s="31" t="s">
        <v>93</v>
      </c>
      <c r="BM88" s="31" t="s">
        <v>46</v>
      </c>
      <c r="BN88" s="31"/>
      <c r="BO88" s="31">
        <v>60</v>
      </c>
      <c r="BP88" s="31" t="s">
        <v>230</v>
      </c>
      <c r="BQ88" s="31">
        <v>22</v>
      </c>
      <c r="BR88" s="31">
        <v>10</v>
      </c>
      <c r="BS88" s="31">
        <v>5</v>
      </c>
      <c r="BT88" s="31">
        <v>5</v>
      </c>
      <c r="BU88" s="31">
        <v>4</v>
      </c>
      <c r="BV88" s="31">
        <v>2</v>
      </c>
      <c r="BW88" s="31">
        <v>2</v>
      </c>
      <c r="BX88" s="31">
        <v>6</v>
      </c>
      <c r="BY88" s="31" t="s">
        <v>394</v>
      </c>
      <c r="BZ88" s="31" t="s">
        <v>394</v>
      </c>
      <c r="CA88" s="31" t="s">
        <v>394</v>
      </c>
      <c r="CB88" s="31" t="s">
        <v>394</v>
      </c>
      <c r="CC88" s="31" t="s">
        <v>396</v>
      </c>
      <c r="CD88" s="31" t="s">
        <v>468</v>
      </c>
      <c r="CE88" s="31" t="s">
        <v>396</v>
      </c>
      <c r="CF88" s="31" t="s">
        <v>130</v>
      </c>
      <c r="CG88" s="36" t="s">
        <v>444</v>
      </c>
      <c r="CH88" s="31" t="s">
        <v>401</v>
      </c>
      <c r="CI88" s="31" t="s">
        <v>427</v>
      </c>
      <c r="CJ88" s="31" t="s">
        <v>394</v>
      </c>
      <c r="CK88" s="31" t="s">
        <v>394</v>
      </c>
      <c r="CL88" s="31" t="s">
        <v>394</v>
      </c>
      <c r="CM88" s="31" t="s">
        <v>405</v>
      </c>
      <c r="CN88" s="31" t="s">
        <v>396</v>
      </c>
      <c r="CO88" s="31" t="s">
        <v>805</v>
      </c>
      <c r="CP88" s="31" t="s">
        <v>396</v>
      </c>
      <c r="CQ88" s="31" t="s">
        <v>394</v>
      </c>
      <c r="CR88" s="31" t="s">
        <v>394</v>
      </c>
      <c r="CS88" s="31" t="s">
        <v>394</v>
      </c>
      <c r="CT88" s="31" t="s">
        <v>93</v>
      </c>
      <c r="CU88" s="31" t="s">
        <v>93</v>
      </c>
      <c r="CV88" s="31" t="s">
        <v>93</v>
      </c>
      <c r="CW88" s="31" t="s">
        <v>93</v>
      </c>
      <c r="CX88" s="31" t="s">
        <v>481</v>
      </c>
      <c r="CY88" s="31" t="s">
        <v>396</v>
      </c>
      <c r="CZ88" s="31" t="s">
        <v>46</v>
      </c>
      <c r="DA88" s="31"/>
      <c r="DB88" s="31" t="s">
        <v>396</v>
      </c>
      <c r="DC88" s="31" t="s">
        <v>396</v>
      </c>
      <c r="DD88" s="31" t="s">
        <v>396</v>
      </c>
      <c r="DE88" s="31" t="s">
        <v>394</v>
      </c>
      <c r="DF88" s="31" t="s">
        <v>396</v>
      </c>
      <c r="DG88" s="31" t="s">
        <v>394</v>
      </c>
      <c r="DH88" s="31" t="s">
        <v>394</v>
      </c>
      <c r="DI88" s="31" t="s">
        <v>394</v>
      </c>
      <c r="DJ88" s="31" t="s">
        <v>396</v>
      </c>
      <c r="DK88" s="31" t="s">
        <v>394</v>
      </c>
      <c r="DL88" s="31" t="s">
        <v>396</v>
      </c>
      <c r="DM88" s="31" t="s">
        <v>396</v>
      </c>
      <c r="DN88" s="31" t="s">
        <v>396</v>
      </c>
      <c r="DO88" s="31" t="s">
        <v>396</v>
      </c>
      <c r="DP88" s="31" t="s">
        <v>396</v>
      </c>
      <c r="DQ88" s="31" t="s">
        <v>396</v>
      </c>
      <c r="DR88" s="31" t="s">
        <v>396</v>
      </c>
      <c r="DS88" s="31"/>
      <c r="DT88" s="31"/>
      <c r="DU88" s="31"/>
      <c r="DV88" s="31"/>
    </row>
    <row r="89" spans="1:126" s="22" customFormat="1" ht="36" customHeight="1" x14ac:dyDescent="0.15">
      <c r="A89" s="12" t="s">
        <v>954</v>
      </c>
      <c r="B89" s="12" t="s">
        <v>666</v>
      </c>
      <c r="C89" s="12" t="s">
        <v>667</v>
      </c>
      <c r="D89" s="12">
        <v>33.171678999999997</v>
      </c>
      <c r="E89" s="12">
        <v>44.363832000000002</v>
      </c>
      <c r="F89" s="12" t="s">
        <v>563</v>
      </c>
      <c r="G89" s="12" t="s">
        <v>194</v>
      </c>
      <c r="H89" s="12"/>
      <c r="I89" s="12" t="s">
        <v>955</v>
      </c>
      <c r="J89" s="12" t="s">
        <v>955</v>
      </c>
      <c r="K89" s="12"/>
      <c r="L89" s="12" t="s">
        <v>390</v>
      </c>
      <c r="M89" s="12" t="s">
        <v>447</v>
      </c>
      <c r="N89" s="12" t="s">
        <v>956</v>
      </c>
      <c r="O89" s="12" t="s">
        <v>815</v>
      </c>
      <c r="P89" s="12" t="s">
        <v>394</v>
      </c>
      <c r="Q89" s="12" t="s">
        <v>394</v>
      </c>
      <c r="R89" s="12">
        <v>2</v>
      </c>
      <c r="S89" s="12">
        <v>1</v>
      </c>
      <c r="T89" s="12" t="s">
        <v>608</v>
      </c>
      <c r="U89" s="12" t="s">
        <v>198</v>
      </c>
      <c r="V89" s="12">
        <v>240</v>
      </c>
      <c r="W89" s="12">
        <v>0</v>
      </c>
      <c r="X89" s="12">
        <v>240</v>
      </c>
      <c r="Y89" s="12" t="s">
        <v>394</v>
      </c>
      <c r="Z89" s="12" t="s">
        <v>396</v>
      </c>
      <c r="AA89" s="12">
        <v>0</v>
      </c>
      <c r="AB89" s="12">
        <v>0</v>
      </c>
      <c r="AC89" s="12">
        <v>240</v>
      </c>
      <c r="AD89" s="12">
        <v>0</v>
      </c>
      <c r="AE89" s="12">
        <v>0</v>
      </c>
      <c r="AF89" s="12">
        <v>0</v>
      </c>
      <c r="AG89" s="12">
        <v>0</v>
      </c>
      <c r="AH89" s="12">
        <v>0</v>
      </c>
      <c r="AI89" s="12" t="s">
        <v>405</v>
      </c>
      <c r="AJ89" s="12">
        <v>270</v>
      </c>
      <c r="AK89" s="12">
        <v>55</v>
      </c>
      <c r="AL89" s="12">
        <v>90</v>
      </c>
      <c r="AM89" s="12">
        <v>195</v>
      </c>
      <c r="AN89" s="12">
        <v>263</v>
      </c>
      <c r="AO89" s="12">
        <v>377</v>
      </c>
      <c r="AP89" s="12">
        <v>492</v>
      </c>
      <c r="AQ89" s="12">
        <v>56</v>
      </c>
      <c r="AR89" s="12">
        <v>39</v>
      </c>
      <c r="AS89" s="12">
        <v>1567</v>
      </c>
      <c r="AT89" s="12" t="s">
        <v>394</v>
      </c>
      <c r="AU89" s="12">
        <v>70</v>
      </c>
      <c r="AV89" s="12">
        <v>0</v>
      </c>
      <c r="AW89" s="18">
        <v>120</v>
      </c>
      <c r="AX89" s="18">
        <v>22</v>
      </c>
      <c r="AY89" s="18">
        <v>3</v>
      </c>
      <c r="AZ89" s="18">
        <v>90</v>
      </c>
      <c r="BA89" s="18">
        <v>74</v>
      </c>
      <c r="BB89" s="18">
        <v>47</v>
      </c>
      <c r="BC89" s="18">
        <v>70</v>
      </c>
      <c r="BD89" s="12" t="s">
        <v>957</v>
      </c>
      <c r="BE89" s="12" t="s">
        <v>46</v>
      </c>
      <c r="BF89" s="12" t="s">
        <v>46</v>
      </c>
      <c r="BG89" s="12" t="s">
        <v>46</v>
      </c>
      <c r="BH89" s="12" t="s">
        <v>46</v>
      </c>
      <c r="BI89" s="12" t="s">
        <v>46</v>
      </c>
      <c r="BJ89" s="12" t="s">
        <v>46</v>
      </c>
      <c r="BK89" s="12" t="s">
        <v>46</v>
      </c>
      <c r="BL89" s="12" t="s">
        <v>46</v>
      </c>
      <c r="BM89" s="12" t="s">
        <v>46</v>
      </c>
      <c r="BN89" s="12"/>
      <c r="BO89" s="12">
        <v>20</v>
      </c>
      <c r="BP89" s="12" t="s">
        <v>230</v>
      </c>
      <c r="BQ89" s="12">
        <v>1</v>
      </c>
      <c r="BR89" s="12">
        <v>0</v>
      </c>
      <c r="BS89" s="12">
        <v>240</v>
      </c>
      <c r="BT89" s="12">
        <v>240</v>
      </c>
      <c r="BU89" s="12">
        <v>240</v>
      </c>
      <c r="BV89" s="12">
        <v>240</v>
      </c>
      <c r="BW89" s="12">
        <v>240</v>
      </c>
      <c r="BX89" s="12">
        <v>50</v>
      </c>
      <c r="BY89" s="12" t="s">
        <v>396</v>
      </c>
      <c r="BZ89" s="12"/>
      <c r="CA89" s="12" t="s">
        <v>394</v>
      </c>
      <c r="CB89" s="12" t="s">
        <v>394</v>
      </c>
      <c r="CC89" s="12" t="s">
        <v>396</v>
      </c>
      <c r="CD89" s="12" t="s">
        <v>702</v>
      </c>
      <c r="CE89" s="12" t="s">
        <v>394</v>
      </c>
      <c r="CF89" s="12" t="s">
        <v>128</v>
      </c>
      <c r="CG89" s="18" t="s">
        <v>415</v>
      </c>
      <c r="CH89" s="12" t="s">
        <v>505</v>
      </c>
      <c r="CI89" s="12" t="s">
        <v>427</v>
      </c>
      <c r="CJ89" s="12" t="s">
        <v>394</v>
      </c>
      <c r="CK89" s="12" t="s">
        <v>394</v>
      </c>
      <c r="CL89" s="12" t="s">
        <v>394</v>
      </c>
      <c r="CM89" s="12" t="s">
        <v>46</v>
      </c>
      <c r="CN89" s="12" t="s">
        <v>396</v>
      </c>
      <c r="CO89" s="12" t="s">
        <v>958</v>
      </c>
      <c r="CP89" s="12" t="s">
        <v>396</v>
      </c>
      <c r="CQ89" s="12" t="s">
        <v>394</v>
      </c>
      <c r="CR89" s="12" t="s">
        <v>396</v>
      </c>
      <c r="CS89" s="12" t="s">
        <v>396</v>
      </c>
      <c r="CT89" s="12" t="s">
        <v>46</v>
      </c>
      <c r="CU89" s="12" t="s">
        <v>46</v>
      </c>
      <c r="CV89" s="12" t="s">
        <v>46</v>
      </c>
      <c r="CW89" s="12" t="s">
        <v>46</v>
      </c>
      <c r="CX89" s="12" t="s">
        <v>959</v>
      </c>
      <c r="CY89" s="12" t="s">
        <v>396</v>
      </c>
      <c r="CZ89" s="12" t="s">
        <v>46</v>
      </c>
      <c r="DA89" s="12"/>
      <c r="DB89" s="12" t="s">
        <v>394</v>
      </c>
      <c r="DC89" s="12" t="s">
        <v>394</v>
      </c>
      <c r="DD89" s="12" t="s">
        <v>396</v>
      </c>
      <c r="DE89" s="12" t="s">
        <v>394</v>
      </c>
      <c r="DF89" s="12" t="s">
        <v>394</v>
      </c>
      <c r="DG89" s="12" t="s">
        <v>394</v>
      </c>
      <c r="DH89" s="12" t="s">
        <v>394</v>
      </c>
      <c r="DI89" s="12" t="s">
        <v>394</v>
      </c>
      <c r="DJ89" s="12" t="s">
        <v>394</v>
      </c>
      <c r="DK89" s="12" t="s">
        <v>394</v>
      </c>
      <c r="DL89" s="12" t="s">
        <v>396</v>
      </c>
      <c r="DM89" s="12" t="s">
        <v>396</v>
      </c>
      <c r="DN89" s="12" t="s">
        <v>396</v>
      </c>
      <c r="DO89" s="12" t="s">
        <v>396</v>
      </c>
      <c r="DP89" s="12" t="s">
        <v>394</v>
      </c>
      <c r="DQ89" s="12" t="s">
        <v>394</v>
      </c>
      <c r="DR89" s="12" t="s">
        <v>394</v>
      </c>
      <c r="DS89" s="12"/>
      <c r="DT89" s="12"/>
      <c r="DU89" s="12"/>
      <c r="DV89" s="12"/>
    </row>
    <row r="90" spans="1:126" ht="36" customHeight="1" x14ac:dyDescent="0.15">
      <c r="A90" s="2" t="s">
        <v>233</v>
      </c>
      <c r="B90" s="2" t="s">
        <v>960</v>
      </c>
      <c r="C90" s="2" t="s">
        <v>648</v>
      </c>
      <c r="D90" s="2">
        <v>33.148852690079799</v>
      </c>
      <c r="E90" s="2">
        <v>43.845631380159602</v>
      </c>
      <c r="F90" s="2" t="s">
        <v>193</v>
      </c>
      <c r="G90" s="2" t="s">
        <v>194</v>
      </c>
      <c r="H90" s="2" t="s">
        <v>227</v>
      </c>
      <c r="I90" s="2" t="s">
        <v>234</v>
      </c>
      <c r="J90" s="2"/>
      <c r="K90" s="2"/>
      <c r="L90" s="2" t="s">
        <v>441</v>
      </c>
      <c r="M90" s="2" t="s">
        <v>311</v>
      </c>
      <c r="N90" s="2" t="s">
        <v>961</v>
      </c>
      <c r="O90" s="2" t="s">
        <v>962</v>
      </c>
      <c r="P90" s="2" t="s">
        <v>394</v>
      </c>
      <c r="Q90" s="2" t="s">
        <v>394</v>
      </c>
      <c r="R90" s="2">
        <v>4</v>
      </c>
      <c r="S90" s="2">
        <v>0</v>
      </c>
      <c r="T90" s="2" t="s">
        <v>769</v>
      </c>
      <c r="U90" s="2" t="s">
        <v>198</v>
      </c>
      <c r="V90" s="2">
        <v>222</v>
      </c>
      <c r="W90" s="2">
        <v>2</v>
      </c>
      <c r="X90" s="2">
        <v>224</v>
      </c>
      <c r="Y90" s="2" t="s">
        <v>394</v>
      </c>
      <c r="Z90" s="31" t="s">
        <v>396</v>
      </c>
      <c r="AA90" s="31">
        <v>222</v>
      </c>
      <c r="AB90" s="31">
        <v>0</v>
      </c>
      <c r="AC90" s="31">
        <v>0</v>
      </c>
      <c r="AD90" s="31">
        <v>0</v>
      </c>
      <c r="AE90" s="31">
        <v>0</v>
      </c>
      <c r="AF90" s="31">
        <v>0</v>
      </c>
      <c r="AG90" s="31">
        <v>0</v>
      </c>
      <c r="AH90" s="31">
        <v>0</v>
      </c>
      <c r="AI90" s="31" t="s">
        <v>405</v>
      </c>
      <c r="AJ90" s="31">
        <v>230</v>
      </c>
      <c r="AK90" s="31">
        <v>79</v>
      </c>
      <c r="AL90" s="31">
        <v>58</v>
      </c>
      <c r="AM90" s="31">
        <v>140</v>
      </c>
      <c r="AN90" s="31">
        <v>144</v>
      </c>
      <c r="AO90" s="31">
        <v>307</v>
      </c>
      <c r="AP90" s="31">
        <v>213</v>
      </c>
      <c r="AQ90" s="31">
        <v>17</v>
      </c>
      <c r="AR90" s="31">
        <v>47</v>
      </c>
      <c r="AS90" s="31">
        <v>1005</v>
      </c>
      <c r="AT90" s="31" t="s">
        <v>394</v>
      </c>
      <c r="AU90" s="31">
        <v>33</v>
      </c>
      <c r="AV90" s="31">
        <v>0</v>
      </c>
      <c r="AW90" s="36">
        <v>1</v>
      </c>
      <c r="AX90" s="36">
        <v>5</v>
      </c>
      <c r="AY90" s="36">
        <v>2</v>
      </c>
      <c r="AZ90" s="36">
        <v>50</v>
      </c>
      <c r="BA90" s="36">
        <v>60</v>
      </c>
      <c r="BB90" s="36">
        <v>0</v>
      </c>
      <c r="BC90" s="36">
        <v>65</v>
      </c>
      <c r="BD90" s="31" t="s">
        <v>963</v>
      </c>
      <c r="BE90" s="31" t="s">
        <v>46</v>
      </c>
      <c r="BF90" s="31" t="s">
        <v>46</v>
      </c>
      <c r="BG90" s="31" t="s">
        <v>411</v>
      </c>
      <c r="BH90" s="31" t="s">
        <v>411</v>
      </c>
      <c r="BI90" s="31" t="s">
        <v>411</v>
      </c>
      <c r="BJ90" s="31" t="s">
        <v>405</v>
      </c>
      <c r="BK90" s="31" t="s">
        <v>405</v>
      </c>
      <c r="BL90" s="31" t="s">
        <v>411</v>
      </c>
      <c r="BM90" s="31" t="s">
        <v>46</v>
      </c>
      <c r="BN90" s="31"/>
      <c r="BO90" s="31">
        <v>35</v>
      </c>
      <c r="BP90" s="31" t="s">
        <v>601</v>
      </c>
      <c r="BQ90" s="31">
        <v>13</v>
      </c>
      <c r="BR90" s="31">
        <v>0</v>
      </c>
      <c r="BS90" s="31">
        <v>35</v>
      </c>
      <c r="BT90" s="31">
        <v>36</v>
      </c>
      <c r="BU90" s="31">
        <v>0</v>
      </c>
      <c r="BV90" s="31">
        <v>24</v>
      </c>
      <c r="BW90" s="31">
        <v>24</v>
      </c>
      <c r="BX90" s="31">
        <v>50</v>
      </c>
      <c r="BY90" s="31" t="s">
        <v>394</v>
      </c>
      <c r="BZ90" s="31" t="s">
        <v>394</v>
      </c>
      <c r="CA90" s="31" t="s">
        <v>396</v>
      </c>
      <c r="CB90" s="31" t="s">
        <v>394</v>
      </c>
      <c r="CC90" s="31" t="s">
        <v>396</v>
      </c>
      <c r="CD90" s="31" t="s">
        <v>468</v>
      </c>
      <c r="CE90" s="31" t="s">
        <v>394</v>
      </c>
      <c r="CF90" s="31" t="s">
        <v>128</v>
      </c>
      <c r="CG90" s="36" t="s">
        <v>415</v>
      </c>
      <c r="CH90" s="31" t="s">
        <v>401</v>
      </c>
      <c r="CI90" s="31" t="s">
        <v>427</v>
      </c>
      <c r="CJ90" s="31" t="s">
        <v>394</v>
      </c>
      <c r="CK90" s="31" t="s">
        <v>394</v>
      </c>
      <c r="CL90" s="31" t="s">
        <v>394</v>
      </c>
      <c r="CM90" s="31" t="s">
        <v>46</v>
      </c>
      <c r="CN90" s="31" t="s">
        <v>396</v>
      </c>
      <c r="CO90" s="31" t="s">
        <v>964</v>
      </c>
      <c r="CP90" s="31" t="s">
        <v>396</v>
      </c>
      <c r="CQ90" s="31" t="s">
        <v>394</v>
      </c>
      <c r="CR90" s="31" t="s">
        <v>394</v>
      </c>
      <c r="CS90" s="31" t="s">
        <v>394</v>
      </c>
      <c r="CT90" s="31" t="s">
        <v>405</v>
      </c>
      <c r="CU90" s="31" t="s">
        <v>405</v>
      </c>
      <c r="CV90" s="31" t="s">
        <v>405</v>
      </c>
      <c r="CW90" s="31" t="s">
        <v>405</v>
      </c>
      <c r="CX90" s="31" t="s">
        <v>965</v>
      </c>
      <c r="CY90" s="31" t="s">
        <v>396</v>
      </c>
      <c r="CZ90" s="31" t="s">
        <v>46</v>
      </c>
      <c r="DA90" s="31"/>
      <c r="DB90" s="31" t="s">
        <v>394</v>
      </c>
      <c r="DC90" s="31" t="s">
        <v>396</v>
      </c>
      <c r="DD90" s="31" t="s">
        <v>394</v>
      </c>
      <c r="DE90" s="31" t="s">
        <v>396</v>
      </c>
      <c r="DF90" s="31" t="s">
        <v>396</v>
      </c>
      <c r="DG90" s="31" t="s">
        <v>394</v>
      </c>
      <c r="DH90" s="31" t="s">
        <v>394</v>
      </c>
      <c r="DI90" s="31" t="s">
        <v>394</v>
      </c>
      <c r="DJ90" s="31" t="s">
        <v>396</v>
      </c>
      <c r="DK90" s="31" t="s">
        <v>394</v>
      </c>
      <c r="DL90" s="31" t="s">
        <v>396</v>
      </c>
      <c r="DM90" s="31" t="s">
        <v>396</v>
      </c>
      <c r="DN90" s="31" t="s">
        <v>396</v>
      </c>
      <c r="DO90" s="31" t="s">
        <v>394</v>
      </c>
      <c r="DP90" s="31" t="s">
        <v>396</v>
      </c>
      <c r="DQ90" s="31" t="s">
        <v>396</v>
      </c>
      <c r="DR90" s="31" t="s">
        <v>396</v>
      </c>
      <c r="DS90" s="31"/>
      <c r="DT90" s="31"/>
      <c r="DU90" s="31"/>
      <c r="DV90" s="31"/>
    </row>
    <row r="91" spans="1:126" s="22" customFormat="1" ht="36" customHeight="1" x14ac:dyDescent="0.15">
      <c r="A91" s="12" t="s">
        <v>966</v>
      </c>
      <c r="B91" s="12" t="s">
        <v>967</v>
      </c>
      <c r="C91" s="12" t="s">
        <v>675</v>
      </c>
      <c r="D91" s="12">
        <v>33.238242999999997</v>
      </c>
      <c r="E91" s="12">
        <v>43.575775</v>
      </c>
      <c r="F91" s="12" t="s">
        <v>193</v>
      </c>
      <c r="G91" s="12" t="s">
        <v>194</v>
      </c>
      <c r="H91" s="12" t="s">
        <v>195</v>
      </c>
      <c r="I91" s="12" t="s">
        <v>968</v>
      </c>
      <c r="J91" s="12"/>
      <c r="K91" s="12"/>
      <c r="L91" s="12" t="s">
        <v>390</v>
      </c>
      <c r="M91" s="12" t="s">
        <v>686</v>
      </c>
      <c r="N91" s="12" t="s">
        <v>969</v>
      </c>
      <c r="O91" s="12" t="s">
        <v>970</v>
      </c>
      <c r="P91" s="12" t="s">
        <v>394</v>
      </c>
      <c r="Q91" s="12" t="s">
        <v>394</v>
      </c>
      <c r="R91" s="12">
        <v>2</v>
      </c>
      <c r="S91" s="12">
        <v>0</v>
      </c>
      <c r="T91" s="12" t="s">
        <v>502</v>
      </c>
      <c r="U91" s="12" t="s">
        <v>198</v>
      </c>
      <c r="V91" s="12">
        <v>141</v>
      </c>
      <c r="W91" s="12">
        <v>0</v>
      </c>
      <c r="X91" s="12">
        <v>141</v>
      </c>
      <c r="Y91" s="12" t="s">
        <v>394</v>
      </c>
      <c r="Z91" s="12" t="s">
        <v>394</v>
      </c>
      <c r="AA91" s="12">
        <v>0</v>
      </c>
      <c r="AB91" s="12">
        <v>91</v>
      </c>
      <c r="AC91" s="12">
        <v>25</v>
      </c>
      <c r="AD91" s="12">
        <v>25</v>
      </c>
      <c r="AE91" s="12">
        <v>0</v>
      </c>
      <c r="AF91" s="12">
        <v>0</v>
      </c>
      <c r="AG91" s="12">
        <v>0</v>
      </c>
      <c r="AH91" s="12">
        <v>0</v>
      </c>
      <c r="AI91" s="12" t="s">
        <v>46</v>
      </c>
      <c r="AJ91" s="12">
        <v>151</v>
      </c>
      <c r="AK91" s="12">
        <v>36</v>
      </c>
      <c r="AL91" s="12">
        <v>62</v>
      </c>
      <c r="AM91" s="12">
        <v>106</v>
      </c>
      <c r="AN91" s="12">
        <v>128</v>
      </c>
      <c r="AO91" s="12">
        <v>146</v>
      </c>
      <c r="AP91" s="12">
        <v>252</v>
      </c>
      <c r="AQ91" s="12">
        <v>12</v>
      </c>
      <c r="AR91" s="12">
        <v>12</v>
      </c>
      <c r="AS91" s="12">
        <v>754</v>
      </c>
      <c r="AT91" s="12" t="s">
        <v>394</v>
      </c>
      <c r="AU91" s="12">
        <v>170</v>
      </c>
      <c r="AV91" s="12">
        <v>0</v>
      </c>
      <c r="AW91" s="18">
        <v>30</v>
      </c>
      <c r="AX91" s="18">
        <v>8</v>
      </c>
      <c r="AY91" s="18">
        <v>1</v>
      </c>
      <c r="AZ91" s="18">
        <v>21</v>
      </c>
      <c r="BA91" s="18">
        <v>5</v>
      </c>
      <c r="BB91" s="18">
        <v>5</v>
      </c>
      <c r="BC91" s="18">
        <v>16</v>
      </c>
      <c r="BD91" s="12" t="s">
        <v>277</v>
      </c>
      <c r="BE91" s="12" t="s">
        <v>411</v>
      </c>
      <c r="BF91" s="12" t="s">
        <v>411</v>
      </c>
      <c r="BG91" s="12" t="s">
        <v>93</v>
      </c>
      <c r="BH91" s="12" t="s">
        <v>93</v>
      </c>
      <c r="BI91" s="12" t="s">
        <v>93</v>
      </c>
      <c r="BJ91" s="12" t="s">
        <v>93</v>
      </c>
      <c r="BK91" s="12" t="s">
        <v>405</v>
      </c>
      <c r="BL91" s="12" t="s">
        <v>411</v>
      </c>
      <c r="BM91" s="12" t="s">
        <v>405</v>
      </c>
      <c r="BN91" s="12" t="s">
        <v>690</v>
      </c>
      <c r="BO91" s="12">
        <v>27</v>
      </c>
      <c r="BP91" s="12" t="s">
        <v>601</v>
      </c>
      <c r="BQ91" s="12">
        <v>9</v>
      </c>
      <c r="BR91" s="12">
        <v>0</v>
      </c>
      <c r="BS91" s="12">
        <v>8</v>
      </c>
      <c r="BT91" s="12">
        <v>8</v>
      </c>
      <c r="BU91" s="12">
        <v>0</v>
      </c>
      <c r="BV91" s="12">
        <v>4</v>
      </c>
      <c r="BW91" s="12">
        <v>3</v>
      </c>
      <c r="BX91" s="12">
        <v>0</v>
      </c>
      <c r="BY91" s="12" t="s">
        <v>394</v>
      </c>
      <c r="BZ91" s="12" t="s">
        <v>396</v>
      </c>
      <c r="CA91" s="12" t="s">
        <v>394</v>
      </c>
      <c r="CB91" s="12" t="s">
        <v>396</v>
      </c>
      <c r="CC91" s="12" t="s">
        <v>396</v>
      </c>
      <c r="CD91" s="12" t="s">
        <v>702</v>
      </c>
      <c r="CE91" s="12" t="s">
        <v>394</v>
      </c>
      <c r="CF91" s="12" t="s">
        <v>128</v>
      </c>
      <c r="CG91" s="18" t="s">
        <v>415</v>
      </c>
      <c r="CH91" s="12" t="s">
        <v>692</v>
      </c>
      <c r="CI91" s="12" t="s">
        <v>427</v>
      </c>
      <c r="CJ91" s="12" t="s">
        <v>394</v>
      </c>
      <c r="CK91" s="12" t="s">
        <v>394</v>
      </c>
      <c r="CL91" s="12" t="s">
        <v>394</v>
      </c>
      <c r="CM91" s="12" t="s">
        <v>46</v>
      </c>
      <c r="CN91" s="12" t="s">
        <v>396</v>
      </c>
      <c r="CO91" s="12" t="s">
        <v>444</v>
      </c>
      <c r="CP91" s="12" t="s">
        <v>396</v>
      </c>
      <c r="CQ91" s="12" t="s">
        <v>396</v>
      </c>
      <c r="CR91" s="12" t="s">
        <v>394</v>
      </c>
      <c r="CS91" s="12" t="s">
        <v>394</v>
      </c>
      <c r="CT91" s="12" t="s">
        <v>411</v>
      </c>
      <c r="CU91" s="12" t="s">
        <v>411</v>
      </c>
      <c r="CV91" s="12" t="s">
        <v>411</v>
      </c>
      <c r="CW91" s="12" t="s">
        <v>405</v>
      </c>
      <c r="CX91" s="12" t="s">
        <v>971</v>
      </c>
      <c r="CY91" s="12" t="s">
        <v>396</v>
      </c>
      <c r="CZ91" s="12" t="s">
        <v>46</v>
      </c>
      <c r="DA91" s="12"/>
      <c r="DB91" s="12" t="s">
        <v>396</v>
      </c>
      <c r="DC91" s="12" t="s">
        <v>396</v>
      </c>
      <c r="DD91" s="12" t="s">
        <v>396</v>
      </c>
      <c r="DE91" s="12" t="s">
        <v>394</v>
      </c>
      <c r="DF91" s="12" t="s">
        <v>396</v>
      </c>
      <c r="DG91" s="12" t="s">
        <v>394</v>
      </c>
      <c r="DH91" s="12" t="s">
        <v>396</v>
      </c>
      <c r="DI91" s="12" t="s">
        <v>394</v>
      </c>
      <c r="DJ91" s="12" t="s">
        <v>396</v>
      </c>
      <c r="DK91" s="12" t="s">
        <v>394</v>
      </c>
      <c r="DL91" s="12" t="s">
        <v>396</v>
      </c>
      <c r="DM91" s="12" t="s">
        <v>396</v>
      </c>
      <c r="DN91" s="12" t="s">
        <v>396</v>
      </c>
      <c r="DO91" s="12" t="s">
        <v>394</v>
      </c>
      <c r="DP91" s="12" t="s">
        <v>396</v>
      </c>
      <c r="DQ91" s="12" t="s">
        <v>396</v>
      </c>
      <c r="DR91" s="12" t="s">
        <v>396</v>
      </c>
      <c r="DS91" s="12"/>
      <c r="DT91" s="12"/>
      <c r="DU91" s="12"/>
      <c r="DV91" s="12"/>
    </row>
    <row r="92" spans="1:126" ht="36" customHeight="1" x14ac:dyDescent="0.15">
      <c r="A92" s="2" t="s">
        <v>972</v>
      </c>
      <c r="B92" s="2" t="s">
        <v>973</v>
      </c>
      <c r="C92" s="2"/>
      <c r="D92" s="2">
        <v>34.529097</v>
      </c>
      <c r="E92" s="2">
        <v>43.694246</v>
      </c>
      <c r="F92" s="2" t="s">
        <v>595</v>
      </c>
      <c r="G92" s="2" t="s">
        <v>194</v>
      </c>
      <c r="H92" s="2"/>
      <c r="I92" s="2" t="s">
        <v>974</v>
      </c>
      <c r="J92" s="2" t="s">
        <v>974</v>
      </c>
      <c r="K92" s="2"/>
      <c r="L92" s="2" t="s">
        <v>390</v>
      </c>
      <c r="M92" s="2" t="s">
        <v>401</v>
      </c>
      <c r="N92" s="2" t="s">
        <v>975</v>
      </c>
      <c r="O92" s="2" t="s">
        <v>976</v>
      </c>
      <c r="P92" s="2" t="s">
        <v>394</v>
      </c>
      <c r="Q92" s="2" t="s">
        <v>396</v>
      </c>
      <c r="R92" s="2">
        <v>5</v>
      </c>
      <c r="S92" s="2">
        <v>1</v>
      </c>
      <c r="T92" s="2" t="s">
        <v>434</v>
      </c>
      <c r="U92" s="2" t="s">
        <v>198</v>
      </c>
      <c r="V92" s="2">
        <v>410</v>
      </c>
      <c r="W92" s="2">
        <v>1813</v>
      </c>
      <c r="X92" s="2">
        <v>2223</v>
      </c>
      <c r="Y92" s="2" t="s">
        <v>394</v>
      </c>
      <c r="Z92" s="31" t="s">
        <v>396</v>
      </c>
      <c r="AA92" s="31">
        <v>0</v>
      </c>
      <c r="AB92" s="31">
        <v>2223</v>
      </c>
      <c r="AC92" s="31">
        <v>0</v>
      </c>
      <c r="AD92" s="31">
        <v>0</v>
      </c>
      <c r="AE92" s="31">
        <v>0</v>
      </c>
      <c r="AF92" s="31">
        <v>0</v>
      </c>
      <c r="AG92" s="31">
        <v>0</v>
      </c>
      <c r="AH92" s="31">
        <v>0</v>
      </c>
      <c r="AI92" s="31" t="s">
        <v>46</v>
      </c>
      <c r="AJ92" s="31">
        <v>410</v>
      </c>
      <c r="AK92" s="31">
        <v>158</v>
      </c>
      <c r="AL92" s="31">
        <v>156</v>
      </c>
      <c r="AM92" s="31">
        <v>443</v>
      </c>
      <c r="AN92" s="31">
        <v>460</v>
      </c>
      <c r="AO92" s="31">
        <v>319</v>
      </c>
      <c r="AP92" s="31">
        <v>399</v>
      </c>
      <c r="AQ92" s="31">
        <v>18</v>
      </c>
      <c r="AR92" s="31">
        <v>35</v>
      </c>
      <c r="AS92" s="31">
        <v>1988</v>
      </c>
      <c r="AT92" s="31" t="s">
        <v>394</v>
      </c>
      <c r="AU92" s="31">
        <v>147</v>
      </c>
      <c r="AV92" s="31">
        <v>0</v>
      </c>
      <c r="AW92" s="36">
        <v>17</v>
      </c>
      <c r="AX92" s="36">
        <v>21</v>
      </c>
      <c r="AY92" s="36">
        <v>5</v>
      </c>
      <c r="AZ92" s="36">
        <v>57</v>
      </c>
      <c r="BA92" s="36">
        <v>121</v>
      </c>
      <c r="BB92" s="36">
        <v>12</v>
      </c>
      <c r="BC92" s="36">
        <v>38</v>
      </c>
      <c r="BD92" s="31" t="s">
        <v>977</v>
      </c>
      <c r="BE92" s="31" t="s">
        <v>93</v>
      </c>
      <c r="BF92" s="31" t="s">
        <v>93</v>
      </c>
      <c r="BG92" s="31" t="s">
        <v>411</v>
      </c>
      <c r="BH92" s="31" t="s">
        <v>93</v>
      </c>
      <c r="BI92" s="31" t="s">
        <v>93</v>
      </c>
      <c r="BJ92" s="31" t="s">
        <v>93</v>
      </c>
      <c r="BK92" s="31" t="s">
        <v>93</v>
      </c>
      <c r="BL92" s="31" t="s">
        <v>411</v>
      </c>
      <c r="BM92" s="31" t="s">
        <v>46</v>
      </c>
      <c r="BN92" s="31"/>
      <c r="BO92" s="31">
        <v>20</v>
      </c>
      <c r="BP92" s="31" t="s">
        <v>230</v>
      </c>
      <c r="BQ92" s="31">
        <v>47</v>
      </c>
      <c r="BR92" s="31">
        <v>0</v>
      </c>
      <c r="BS92" s="31">
        <v>133</v>
      </c>
      <c r="BT92" s="31">
        <v>133</v>
      </c>
      <c r="BU92" s="31">
        <v>0</v>
      </c>
      <c r="BV92" s="31">
        <v>64</v>
      </c>
      <c r="BW92" s="31">
        <v>64</v>
      </c>
      <c r="BX92" s="31">
        <v>25</v>
      </c>
      <c r="BY92" s="31" t="s">
        <v>396</v>
      </c>
      <c r="BZ92" s="31"/>
      <c r="CA92" s="31" t="s">
        <v>396</v>
      </c>
      <c r="CB92" s="31" t="s">
        <v>396</v>
      </c>
      <c r="CC92" s="31" t="s">
        <v>396</v>
      </c>
      <c r="CD92" s="31" t="s">
        <v>526</v>
      </c>
      <c r="CE92" s="31" t="s">
        <v>396</v>
      </c>
      <c r="CF92" s="31" t="s">
        <v>128</v>
      </c>
      <c r="CG92" s="36" t="s">
        <v>415</v>
      </c>
      <c r="CH92" s="31" t="s">
        <v>610</v>
      </c>
      <c r="CI92" s="31" t="s">
        <v>402</v>
      </c>
      <c r="CJ92" s="31" t="s">
        <v>396</v>
      </c>
      <c r="CK92" s="31" t="s">
        <v>396</v>
      </c>
      <c r="CL92" s="31" t="s">
        <v>396</v>
      </c>
      <c r="CM92" s="31" t="s">
        <v>46</v>
      </c>
      <c r="CN92" s="31" t="s">
        <v>396</v>
      </c>
      <c r="CO92" s="31" t="s">
        <v>978</v>
      </c>
      <c r="CP92" s="31" t="s">
        <v>396</v>
      </c>
      <c r="CQ92" s="31" t="s">
        <v>394</v>
      </c>
      <c r="CR92" s="31" t="s">
        <v>396</v>
      </c>
      <c r="CS92" s="31" t="s">
        <v>396</v>
      </c>
      <c r="CT92" s="31" t="s">
        <v>46</v>
      </c>
      <c r="CU92" s="31" t="s">
        <v>46</v>
      </c>
      <c r="CV92" s="31" t="s">
        <v>46</v>
      </c>
      <c r="CW92" s="31" t="s">
        <v>46</v>
      </c>
      <c r="CX92" s="31" t="s">
        <v>979</v>
      </c>
      <c r="CY92" s="31" t="s">
        <v>396</v>
      </c>
      <c r="CZ92" s="31" t="s">
        <v>46</v>
      </c>
      <c r="DA92" s="31" t="s">
        <v>46</v>
      </c>
      <c r="DB92" s="31" t="s">
        <v>396</v>
      </c>
      <c r="DC92" s="31" t="s">
        <v>396</v>
      </c>
      <c r="DD92" s="31" t="s">
        <v>396</v>
      </c>
      <c r="DE92" s="31" t="s">
        <v>396</v>
      </c>
      <c r="DF92" s="31" t="s">
        <v>396</v>
      </c>
      <c r="DG92" s="31" t="s">
        <v>394</v>
      </c>
      <c r="DH92" s="31" t="s">
        <v>396</v>
      </c>
      <c r="DI92" s="31" t="s">
        <v>394</v>
      </c>
      <c r="DJ92" s="31" t="s">
        <v>394</v>
      </c>
      <c r="DK92" s="31" t="s">
        <v>394</v>
      </c>
      <c r="DL92" s="31" t="s">
        <v>396</v>
      </c>
      <c r="DM92" s="31" t="s">
        <v>396</v>
      </c>
      <c r="DN92" s="31" t="s">
        <v>396</v>
      </c>
      <c r="DO92" s="31" t="s">
        <v>394</v>
      </c>
      <c r="DP92" s="31" t="s">
        <v>396</v>
      </c>
      <c r="DQ92" s="31" t="s">
        <v>396</v>
      </c>
      <c r="DR92" s="31" t="s">
        <v>396</v>
      </c>
      <c r="DS92" s="31"/>
      <c r="DT92" s="31"/>
      <c r="DU92" s="31"/>
      <c r="DV92" s="31"/>
    </row>
    <row r="93" spans="1:126" s="22" customFormat="1" ht="36" customHeight="1" x14ac:dyDescent="0.15">
      <c r="A93" s="12" t="s">
        <v>253</v>
      </c>
      <c r="B93" s="12" t="s">
        <v>980</v>
      </c>
      <c r="C93" s="12" t="s">
        <v>981</v>
      </c>
      <c r="D93" s="12">
        <v>33.1447454565022</v>
      </c>
      <c r="E93" s="12">
        <v>43.842434859521099</v>
      </c>
      <c r="F93" s="12" t="s">
        <v>193</v>
      </c>
      <c r="G93" s="12" t="s">
        <v>194</v>
      </c>
      <c r="H93" s="12" t="s">
        <v>227</v>
      </c>
      <c r="I93" s="12" t="s">
        <v>254</v>
      </c>
      <c r="J93" s="12"/>
      <c r="K93" s="12"/>
      <c r="L93" s="12" t="s">
        <v>441</v>
      </c>
      <c r="M93" s="12" t="s">
        <v>311</v>
      </c>
      <c r="N93" s="12" t="s">
        <v>982</v>
      </c>
      <c r="O93" s="12" t="s">
        <v>983</v>
      </c>
      <c r="P93" s="12" t="s">
        <v>394</v>
      </c>
      <c r="Q93" s="12" t="s">
        <v>394</v>
      </c>
      <c r="R93" s="12">
        <v>4</v>
      </c>
      <c r="S93" s="12">
        <v>0</v>
      </c>
      <c r="T93" s="12" t="s">
        <v>769</v>
      </c>
      <c r="U93" s="12" t="s">
        <v>198</v>
      </c>
      <c r="V93" s="12">
        <v>203</v>
      </c>
      <c r="W93" s="12">
        <v>4</v>
      </c>
      <c r="X93" s="12">
        <v>207</v>
      </c>
      <c r="Y93" s="12" t="s">
        <v>394</v>
      </c>
      <c r="Z93" s="12" t="s">
        <v>396</v>
      </c>
      <c r="AA93" s="12">
        <v>189</v>
      </c>
      <c r="AB93" s="12">
        <v>15</v>
      </c>
      <c r="AC93" s="12">
        <v>0</v>
      </c>
      <c r="AD93" s="12">
        <v>0</v>
      </c>
      <c r="AE93" s="12">
        <v>0</v>
      </c>
      <c r="AF93" s="12">
        <v>0</v>
      </c>
      <c r="AG93" s="12">
        <v>0</v>
      </c>
      <c r="AH93" s="12">
        <v>0</v>
      </c>
      <c r="AI93" s="12" t="s">
        <v>405</v>
      </c>
      <c r="AJ93" s="12">
        <v>203</v>
      </c>
      <c r="AK93" s="12">
        <v>11</v>
      </c>
      <c r="AL93" s="12">
        <v>10</v>
      </c>
      <c r="AM93" s="12">
        <v>127</v>
      </c>
      <c r="AN93" s="12">
        <v>176</v>
      </c>
      <c r="AO93" s="12">
        <v>82</v>
      </c>
      <c r="AP93" s="12">
        <v>106</v>
      </c>
      <c r="AQ93" s="12">
        <v>17</v>
      </c>
      <c r="AR93" s="12">
        <v>17</v>
      </c>
      <c r="AS93" s="12">
        <v>546</v>
      </c>
      <c r="AT93" s="12" t="s">
        <v>394</v>
      </c>
      <c r="AU93" s="12">
        <v>63</v>
      </c>
      <c r="AV93" s="12">
        <v>0</v>
      </c>
      <c r="AW93" s="12">
        <v>0</v>
      </c>
      <c r="AX93" s="12">
        <v>12</v>
      </c>
      <c r="AY93" s="12">
        <v>4</v>
      </c>
      <c r="AZ93" s="12">
        <v>25</v>
      </c>
      <c r="BA93" s="12">
        <v>34</v>
      </c>
      <c r="BB93" s="12">
        <v>3</v>
      </c>
      <c r="BC93" s="12">
        <v>42</v>
      </c>
      <c r="BD93" s="12" t="s">
        <v>380</v>
      </c>
      <c r="BE93" s="12" t="s">
        <v>405</v>
      </c>
      <c r="BF93" s="12" t="s">
        <v>405</v>
      </c>
      <c r="BG93" s="12" t="s">
        <v>405</v>
      </c>
      <c r="BH93" s="12" t="s">
        <v>411</v>
      </c>
      <c r="BI93" s="12" t="s">
        <v>93</v>
      </c>
      <c r="BJ93" s="12" t="s">
        <v>405</v>
      </c>
      <c r="BK93" s="12" t="s">
        <v>46</v>
      </c>
      <c r="BL93" s="12" t="s">
        <v>46</v>
      </c>
      <c r="BM93" s="12" t="s">
        <v>46</v>
      </c>
      <c r="BN93" s="12"/>
      <c r="BO93" s="12">
        <v>20</v>
      </c>
      <c r="BP93" s="12" t="s">
        <v>230</v>
      </c>
      <c r="BQ93" s="12">
        <v>46</v>
      </c>
      <c r="BR93" s="12">
        <v>0</v>
      </c>
      <c r="BS93" s="12">
        <v>10</v>
      </c>
      <c r="BT93" s="12">
        <v>10</v>
      </c>
      <c r="BU93" s="12">
        <v>0</v>
      </c>
      <c r="BV93" s="12">
        <v>12</v>
      </c>
      <c r="BW93" s="12">
        <v>13</v>
      </c>
      <c r="BX93" s="12">
        <v>0</v>
      </c>
      <c r="BY93" s="12" t="s">
        <v>394</v>
      </c>
      <c r="BZ93" s="12" t="s">
        <v>394</v>
      </c>
      <c r="CA93" s="12" t="s">
        <v>394</v>
      </c>
      <c r="CB93" s="12" t="s">
        <v>394</v>
      </c>
      <c r="CC93" s="12" t="s">
        <v>394</v>
      </c>
      <c r="CD93" s="12" t="s">
        <v>526</v>
      </c>
      <c r="CE93" s="12" t="s">
        <v>396</v>
      </c>
      <c r="CF93" s="12" t="s">
        <v>128</v>
      </c>
      <c r="CG93" s="18" t="s">
        <v>415</v>
      </c>
      <c r="CH93" s="12" t="s">
        <v>401</v>
      </c>
      <c r="CI93" s="12" t="s">
        <v>427</v>
      </c>
      <c r="CJ93" s="12" t="s">
        <v>394</v>
      </c>
      <c r="CK93" s="12" t="s">
        <v>394</v>
      </c>
      <c r="CL93" s="12" t="s">
        <v>394</v>
      </c>
      <c r="CM93" s="12" t="s">
        <v>46</v>
      </c>
      <c r="CN93" s="12" t="s">
        <v>396</v>
      </c>
      <c r="CO93" s="12" t="s">
        <v>517</v>
      </c>
      <c r="CP93" s="12" t="s">
        <v>396</v>
      </c>
      <c r="CQ93" s="12" t="s">
        <v>394</v>
      </c>
      <c r="CR93" s="12" t="s">
        <v>396</v>
      </c>
      <c r="CS93" s="12" t="s">
        <v>396</v>
      </c>
      <c r="CT93" s="12" t="s">
        <v>46</v>
      </c>
      <c r="CU93" s="12" t="s">
        <v>46</v>
      </c>
      <c r="CV93" s="12" t="s">
        <v>46</v>
      </c>
      <c r="CW93" s="12" t="s">
        <v>46</v>
      </c>
      <c r="CX93" s="12" t="s">
        <v>984</v>
      </c>
      <c r="CY93" s="12" t="s">
        <v>396</v>
      </c>
      <c r="CZ93" s="12" t="s">
        <v>46</v>
      </c>
      <c r="DA93" s="12"/>
      <c r="DB93" s="12" t="s">
        <v>394</v>
      </c>
      <c r="DC93" s="12" t="s">
        <v>394</v>
      </c>
      <c r="DD93" s="12" t="s">
        <v>394</v>
      </c>
      <c r="DE93" s="12" t="s">
        <v>396</v>
      </c>
      <c r="DF93" s="12" t="s">
        <v>396</v>
      </c>
      <c r="DG93" s="12" t="s">
        <v>394</v>
      </c>
      <c r="DH93" s="12" t="s">
        <v>394</v>
      </c>
      <c r="DI93" s="12" t="s">
        <v>396</v>
      </c>
      <c r="DJ93" s="12" t="s">
        <v>396</v>
      </c>
      <c r="DK93" s="12" t="s">
        <v>394</v>
      </c>
      <c r="DL93" s="12" t="s">
        <v>396</v>
      </c>
      <c r="DM93" s="12" t="s">
        <v>396</v>
      </c>
      <c r="DN93" s="12" t="s">
        <v>396</v>
      </c>
      <c r="DO93" s="12" t="s">
        <v>394</v>
      </c>
      <c r="DP93" s="12" t="s">
        <v>396</v>
      </c>
      <c r="DQ93" s="12" t="s">
        <v>396</v>
      </c>
      <c r="DR93" s="12" t="s">
        <v>396</v>
      </c>
      <c r="DS93" s="12"/>
      <c r="DT93" s="12"/>
      <c r="DU93" s="12"/>
      <c r="DV93" s="12"/>
    </row>
    <row r="94" spans="1:126" ht="36" customHeight="1" x14ac:dyDescent="0.15">
      <c r="A94" s="2" t="s">
        <v>985</v>
      </c>
      <c r="B94" s="2" t="s">
        <v>986</v>
      </c>
      <c r="C94" s="2"/>
      <c r="D94" s="2">
        <v>37.054789</v>
      </c>
      <c r="E94" s="2">
        <v>42.445256000000001</v>
      </c>
      <c r="F94" s="2" t="s">
        <v>308</v>
      </c>
      <c r="G94" s="2" t="s">
        <v>194</v>
      </c>
      <c r="H94" s="2"/>
      <c r="I94" s="2" t="s">
        <v>987</v>
      </c>
      <c r="J94" s="2" t="s">
        <v>987</v>
      </c>
      <c r="K94" s="2"/>
      <c r="L94" s="2" t="s">
        <v>550</v>
      </c>
      <c r="M94" s="2" t="s">
        <v>79</v>
      </c>
      <c r="N94" s="2" t="s">
        <v>988</v>
      </c>
      <c r="O94" s="2" t="s">
        <v>989</v>
      </c>
      <c r="P94" s="2" t="s">
        <v>394</v>
      </c>
      <c r="Q94" s="2" t="s">
        <v>394</v>
      </c>
      <c r="R94" s="2">
        <v>9</v>
      </c>
      <c r="S94" s="2">
        <v>0</v>
      </c>
      <c r="T94" s="2" t="s">
        <v>990</v>
      </c>
      <c r="U94" s="2" t="s">
        <v>310</v>
      </c>
      <c r="V94" s="2">
        <v>2640</v>
      </c>
      <c r="W94" s="2">
        <v>0</v>
      </c>
      <c r="X94" s="2">
        <v>2640</v>
      </c>
      <c r="Y94" s="2" t="s">
        <v>394</v>
      </c>
      <c r="Z94" s="31" t="s">
        <v>396</v>
      </c>
      <c r="AA94" s="31">
        <v>2478</v>
      </c>
      <c r="AB94" s="31">
        <v>0</v>
      </c>
      <c r="AC94" s="31">
        <v>0</v>
      </c>
      <c r="AD94" s="31">
        <v>0</v>
      </c>
      <c r="AE94" s="31">
        <v>0</v>
      </c>
      <c r="AF94" s="31">
        <v>0</v>
      </c>
      <c r="AG94" s="31">
        <v>162</v>
      </c>
      <c r="AH94" s="31">
        <v>0</v>
      </c>
      <c r="AI94" s="31" t="s">
        <v>46</v>
      </c>
      <c r="AJ94" s="31">
        <v>2073</v>
      </c>
      <c r="AK94" s="31">
        <v>746</v>
      </c>
      <c r="AL94" s="31">
        <v>706</v>
      </c>
      <c r="AM94" s="31">
        <v>2057</v>
      </c>
      <c r="AN94" s="31">
        <v>2145</v>
      </c>
      <c r="AO94" s="31">
        <v>2458</v>
      </c>
      <c r="AP94" s="31">
        <v>2596</v>
      </c>
      <c r="AQ94" s="31">
        <v>241</v>
      </c>
      <c r="AR94" s="31">
        <v>278</v>
      </c>
      <c r="AS94" s="31">
        <v>11227</v>
      </c>
      <c r="AT94" s="31" t="s">
        <v>394</v>
      </c>
      <c r="AU94" s="31">
        <v>242</v>
      </c>
      <c r="AV94" s="31">
        <v>14</v>
      </c>
      <c r="AW94" s="31">
        <v>0</v>
      </c>
      <c r="AX94" s="31">
        <v>0</v>
      </c>
      <c r="AY94" s="31">
        <v>4</v>
      </c>
      <c r="AZ94" s="31">
        <v>182</v>
      </c>
      <c r="BA94" s="31">
        <v>211</v>
      </c>
      <c r="BB94" s="31">
        <v>0</v>
      </c>
      <c r="BC94" s="31">
        <v>225</v>
      </c>
      <c r="BD94" s="31" t="s">
        <v>991</v>
      </c>
      <c r="BE94" s="31" t="s">
        <v>93</v>
      </c>
      <c r="BF94" s="31" t="s">
        <v>93</v>
      </c>
      <c r="BG94" s="31" t="s">
        <v>411</v>
      </c>
      <c r="BH94" s="31" t="s">
        <v>93</v>
      </c>
      <c r="BI94" s="31" t="s">
        <v>93</v>
      </c>
      <c r="BJ94" s="31" t="s">
        <v>93</v>
      </c>
      <c r="BK94" s="31" t="s">
        <v>93</v>
      </c>
      <c r="BL94" s="31" t="s">
        <v>405</v>
      </c>
      <c r="BM94" s="31" t="s">
        <v>405</v>
      </c>
      <c r="BN94" s="31"/>
      <c r="BO94" s="31">
        <v>50</v>
      </c>
      <c r="BP94" s="31" t="s">
        <v>446</v>
      </c>
      <c r="BQ94" s="31">
        <v>12</v>
      </c>
      <c r="BR94" s="31">
        <v>681</v>
      </c>
      <c r="BS94" s="31">
        <v>54</v>
      </c>
      <c r="BT94" s="31">
        <v>54</v>
      </c>
      <c r="BU94" s="31">
        <v>536</v>
      </c>
      <c r="BV94" s="31">
        <v>54</v>
      </c>
      <c r="BW94" s="31">
        <v>54</v>
      </c>
      <c r="BX94" s="31">
        <v>480</v>
      </c>
      <c r="BY94" s="31" t="s">
        <v>394</v>
      </c>
      <c r="BZ94" s="31" t="s">
        <v>394</v>
      </c>
      <c r="CA94" s="31" t="s">
        <v>394</v>
      </c>
      <c r="CB94" s="31" t="s">
        <v>394</v>
      </c>
      <c r="CC94" s="31" t="s">
        <v>394</v>
      </c>
      <c r="CD94" s="31" t="s">
        <v>485</v>
      </c>
      <c r="CE94" s="31" t="s">
        <v>394</v>
      </c>
      <c r="CF94" s="31" t="s">
        <v>128</v>
      </c>
      <c r="CG94" s="36" t="s">
        <v>415</v>
      </c>
      <c r="CH94" s="31" t="s">
        <v>401</v>
      </c>
      <c r="CI94" s="31" t="s">
        <v>427</v>
      </c>
      <c r="CJ94" s="31" t="s">
        <v>394</v>
      </c>
      <c r="CK94" s="31" t="s">
        <v>394</v>
      </c>
      <c r="CL94" s="31" t="s">
        <v>394</v>
      </c>
      <c r="CM94" s="31" t="s">
        <v>46</v>
      </c>
      <c r="CN94" s="31" t="s">
        <v>396</v>
      </c>
      <c r="CO94" s="31" t="s">
        <v>992</v>
      </c>
      <c r="CP94" s="31" t="s">
        <v>396</v>
      </c>
      <c r="CQ94" s="31" t="s">
        <v>394</v>
      </c>
      <c r="CR94" s="31" t="s">
        <v>394</v>
      </c>
      <c r="CS94" s="31" t="s">
        <v>394</v>
      </c>
      <c r="CT94" s="31" t="s">
        <v>93</v>
      </c>
      <c r="CU94" s="31" t="s">
        <v>93</v>
      </c>
      <c r="CV94" s="31" t="s">
        <v>411</v>
      </c>
      <c r="CW94" s="31" t="s">
        <v>93</v>
      </c>
      <c r="CX94" s="31" t="s">
        <v>993</v>
      </c>
      <c r="CY94" s="31" t="s">
        <v>394</v>
      </c>
      <c r="CZ94" s="31" t="s">
        <v>405</v>
      </c>
      <c r="DA94" s="31" t="s">
        <v>405</v>
      </c>
      <c r="DB94" s="31" t="s">
        <v>394</v>
      </c>
      <c r="DC94" s="31" t="s">
        <v>396</v>
      </c>
      <c r="DD94" s="31" t="s">
        <v>394</v>
      </c>
      <c r="DE94" s="31" t="s">
        <v>394</v>
      </c>
      <c r="DF94" s="31" t="s">
        <v>396</v>
      </c>
      <c r="DG94" s="31" t="s">
        <v>394</v>
      </c>
      <c r="DH94" s="31" t="s">
        <v>394</v>
      </c>
      <c r="DI94" s="31" t="s">
        <v>394</v>
      </c>
      <c r="DJ94" s="31" t="s">
        <v>396</v>
      </c>
      <c r="DK94" s="31" t="s">
        <v>394</v>
      </c>
      <c r="DL94" s="31" t="s">
        <v>396</v>
      </c>
      <c r="DM94" s="31" t="s">
        <v>396</v>
      </c>
      <c r="DN94" s="31" t="s">
        <v>396</v>
      </c>
      <c r="DO94" s="31" t="s">
        <v>394</v>
      </c>
      <c r="DP94" s="31" t="s">
        <v>394</v>
      </c>
      <c r="DQ94" s="31" t="s">
        <v>394</v>
      </c>
      <c r="DR94" s="31" t="s">
        <v>394</v>
      </c>
      <c r="DS94" s="31"/>
      <c r="DT94" s="31"/>
      <c r="DU94" s="31"/>
      <c r="DV94" s="31"/>
    </row>
    <row r="95" spans="1:126" s="22" customFormat="1" ht="36" customHeight="1" x14ac:dyDescent="0.15">
      <c r="A95" s="12" t="s">
        <v>994</v>
      </c>
      <c r="B95" s="12" t="s">
        <v>995</v>
      </c>
      <c r="C95" s="12" t="s">
        <v>362</v>
      </c>
      <c r="D95" s="12">
        <v>33.133000000000003</v>
      </c>
      <c r="E95" s="12">
        <v>44.027999999999999</v>
      </c>
      <c r="F95" s="12" t="s">
        <v>193</v>
      </c>
      <c r="G95" s="12" t="s">
        <v>194</v>
      </c>
      <c r="H95" s="12" t="s">
        <v>492</v>
      </c>
      <c r="I95" s="12" t="s">
        <v>996</v>
      </c>
      <c r="J95" s="12" t="s">
        <v>217</v>
      </c>
      <c r="K95" s="12"/>
      <c r="L95" s="12" t="s">
        <v>441</v>
      </c>
      <c r="M95" s="12" t="s">
        <v>997</v>
      </c>
      <c r="N95" s="12" t="s">
        <v>995</v>
      </c>
      <c r="O95" s="12" t="s">
        <v>998</v>
      </c>
      <c r="P95" s="12" t="s">
        <v>394</v>
      </c>
      <c r="Q95" s="12" t="s">
        <v>394</v>
      </c>
      <c r="R95" s="12">
        <v>14</v>
      </c>
      <c r="S95" s="12">
        <v>2</v>
      </c>
      <c r="T95" s="12" t="s">
        <v>888</v>
      </c>
      <c r="U95" s="12" t="s">
        <v>252</v>
      </c>
      <c r="V95" s="12">
        <v>285</v>
      </c>
      <c r="W95" s="12">
        <v>4</v>
      </c>
      <c r="X95" s="12">
        <v>285</v>
      </c>
      <c r="Y95" s="12" t="s">
        <v>394</v>
      </c>
      <c r="Z95" s="12" t="s">
        <v>394</v>
      </c>
      <c r="AA95" s="12">
        <v>0</v>
      </c>
      <c r="AB95" s="12">
        <v>190</v>
      </c>
      <c r="AC95" s="12">
        <v>12</v>
      </c>
      <c r="AD95" s="12">
        <v>57</v>
      </c>
      <c r="AE95" s="12">
        <v>0</v>
      </c>
      <c r="AF95" s="12">
        <v>1</v>
      </c>
      <c r="AG95" s="12">
        <v>25</v>
      </c>
      <c r="AH95" s="12">
        <v>0</v>
      </c>
      <c r="AI95" s="12" t="s">
        <v>411</v>
      </c>
      <c r="AJ95" s="12">
        <v>285</v>
      </c>
      <c r="AK95" s="12">
        <v>245</v>
      </c>
      <c r="AL95" s="12">
        <v>261</v>
      </c>
      <c r="AM95" s="12">
        <v>404</v>
      </c>
      <c r="AN95" s="12">
        <v>357</v>
      </c>
      <c r="AO95" s="12">
        <v>78</v>
      </c>
      <c r="AP95" s="12">
        <v>98</v>
      </c>
      <c r="AQ95" s="12">
        <v>50</v>
      </c>
      <c r="AR95" s="12">
        <v>38</v>
      </c>
      <c r="AS95" s="12">
        <v>1531</v>
      </c>
      <c r="AT95" s="12" t="s">
        <v>394</v>
      </c>
      <c r="AU95" s="12">
        <v>59</v>
      </c>
      <c r="AV95" s="12">
        <v>15</v>
      </c>
      <c r="AW95" s="12">
        <v>0</v>
      </c>
      <c r="AX95" s="12">
        <v>15</v>
      </c>
      <c r="AY95" s="12">
        <v>2</v>
      </c>
      <c r="AZ95" s="12">
        <v>15</v>
      </c>
      <c r="BA95" s="12">
        <v>50</v>
      </c>
      <c r="BB95" s="12">
        <v>5</v>
      </c>
      <c r="BC95" s="12">
        <v>35</v>
      </c>
      <c r="BD95" s="12" t="s">
        <v>999</v>
      </c>
      <c r="BE95" s="12" t="s">
        <v>46</v>
      </c>
      <c r="BF95" s="12" t="s">
        <v>46</v>
      </c>
      <c r="BG95" s="12" t="s">
        <v>46</v>
      </c>
      <c r="BH95" s="12" t="s">
        <v>46</v>
      </c>
      <c r="BI95" s="12" t="s">
        <v>405</v>
      </c>
      <c r="BJ95" s="12" t="s">
        <v>46</v>
      </c>
      <c r="BK95" s="12" t="s">
        <v>93</v>
      </c>
      <c r="BL95" s="12" t="s">
        <v>93</v>
      </c>
      <c r="BM95" s="12" t="s">
        <v>46</v>
      </c>
      <c r="BN95" s="12"/>
      <c r="BO95" s="12">
        <v>20</v>
      </c>
      <c r="BP95" s="12" t="s">
        <v>653</v>
      </c>
      <c r="BQ95" s="12">
        <v>1</v>
      </c>
      <c r="BR95" s="12">
        <v>0</v>
      </c>
      <c r="BS95" s="12">
        <v>0</v>
      </c>
      <c r="BT95" s="12">
        <v>0</v>
      </c>
      <c r="BU95" s="12">
        <v>0</v>
      </c>
      <c r="BV95" s="12">
        <v>0</v>
      </c>
      <c r="BW95" s="12">
        <v>0</v>
      </c>
      <c r="BX95" s="12">
        <v>0</v>
      </c>
      <c r="BY95" s="12" t="s">
        <v>394</v>
      </c>
      <c r="BZ95" s="12" t="s">
        <v>396</v>
      </c>
      <c r="CA95" s="12" t="s">
        <v>394</v>
      </c>
      <c r="CB95" s="12" t="s">
        <v>396</v>
      </c>
      <c r="CC95" s="12" t="s">
        <v>396</v>
      </c>
      <c r="CD95" s="12" t="s">
        <v>447</v>
      </c>
      <c r="CE95" s="12" t="s">
        <v>394</v>
      </c>
      <c r="CF95" s="12" t="s">
        <v>128</v>
      </c>
      <c r="CG95" s="18" t="s">
        <v>415</v>
      </c>
      <c r="CH95" s="12" t="s">
        <v>615</v>
      </c>
      <c r="CI95" s="12" t="s">
        <v>427</v>
      </c>
      <c r="CJ95" s="12" t="s">
        <v>394</v>
      </c>
      <c r="CK95" s="12" t="s">
        <v>394</v>
      </c>
      <c r="CL95" s="12" t="s">
        <v>394</v>
      </c>
      <c r="CM95" s="12" t="s">
        <v>46</v>
      </c>
      <c r="CN95" s="12" t="s">
        <v>396</v>
      </c>
      <c r="CO95" s="12" t="s">
        <v>1000</v>
      </c>
      <c r="CP95" s="12" t="s">
        <v>396</v>
      </c>
      <c r="CQ95" s="12" t="s">
        <v>394</v>
      </c>
      <c r="CR95" s="12" t="s">
        <v>394</v>
      </c>
      <c r="CS95" s="12" t="s">
        <v>396</v>
      </c>
      <c r="CT95" s="12" t="s">
        <v>93</v>
      </c>
      <c r="CU95" s="12" t="s">
        <v>46</v>
      </c>
      <c r="CV95" s="12" t="s">
        <v>93</v>
      </c>
      <c r="CW95" s="12" t="s">
        <v>46</v>
      </c>
      <c r="CX95" s="12" t="s">
        <v>1001</v>
      </c>
      <c r="CY95" s="12" t="s">
        <v>396</v>
      </c>
      <c r="CZ95" s="12" t="s">
        <v>46</v>
      </c>
      <c r="DA95" s="12"/>
      <c r="DB95" s="12" t="s">
        <v>394</v>
      </c>
      <c r="DC95" s="12" t="s">
        <v>396</v>
      </c>
      <c r="DD95" s="12" t="s">
        <v>394</v>
      </c>
      <c r="DE95" s="12" t="s">
        <v>396</v>
      </c>
      <c r="DF95" s="12" t="s">
        <v>396</v>
      </c>
      <c r="DG95" s="12" t="s">
        <v>396</v>
      </c>
      <c r="DH95" s="12" t="s">
        <v>396</v>
      </c>
      <c r="DI95" s="12" t="s">
        <v>396</v>
      </c>
      <c r="DJ95" s="12" t="s">
        <v>394</v>
      </c>
      <c r="DK95" s="12" t="s">
        <v>394</v>
      </c>
      <c r="DL95" s="12" t="s">
        <v>396</v>
      </c>
      <c r="DM95" s="12" t="s">
        <v>396</v>
      </c>
      <c r="DN95" s="12" t="s">
        <v>396</v>
      </c>
      <c r="DO95" s="12" t="s">
        <v>396</v>
      </c>
      <c r="DP95" s="12" t="s">
        <v>396</v>
      </c>
      <c r="DQ95" s="12" t="s">
        <v>396</v>
      </c>
      <c r="DR95" s="12" t="s">
        <v>396</v>
      </c>
      <c r="DS95" s="12"/>
      <c r="DT95" s="12"/>
      <c r="DU95" s="12"/>
      <c r="DV95" s="12"/>
    </row>
    <row r="96" spans="1:126" ht="36" customHeight="1" x14ac:dyDescent="0.15">
      <c r="A96" s="2" t="s">
        <v>1002</v>
      </c>
      <c r="B96" s="2" t="s">
        <v>561</v>
      </c>
      <c r="C96" s="2" t="s">
        <v>562</v>
      </c>
      <c r="D96" s="2">
        <v>33.317932999999996</v>
      </c>
      <c r="E96" s="2">
        <v>44.445211</v>
      </c>
      <c r="F96" s="2" t="s">
        <v>563</v>
      </c>
      <c r="G96" s="2" t="s">
        <v>194</v>
      </c>
      <c r="H96" s="2"/>
      <c r="I96" s="2" t="s">
        <v>1003</v>
      </c>
      <c r="J96" s="2" t="s">
        <v>1003</v>
      </c>
      <c r="K96" s="2"/>
      <c r="L96" s="2" t="s">
        <v>390</v>
      </c>
      <c r="M96" s="2" t="s">
        <v>1004</v>
      </c>
      <c r="N96" s="2" t="s">
        <v>1005</v>
      </c>
      <c r="O96" s="2" t="s">
        <v>1006</v>
      </c>
      <c r="P96" s="2" t="s">
        <v>394</v>
      </c>
      <c r="Q96" s="2" t="s">
        <v>394</v>
      </c>
      <c r="R96" s="2">
        <v>4</v>
      </c>
      <c r="S96" s="2">
        <v>1</v>
      </c>
      <c r="T96" s="2" t="s">
        <v>1007</v>
      </c>
      <c r="U96" s="2" t="s">
        <v>252</v>
      </c>
      <c r="V96" s="2">
        <v>142</v>
      </c>
      <c r="W96" s="2">
        <v>142</v>
      </c>
      <c r="X96" s="2">
        <v>284</v>
      </c>
      <c r="Y96" s="2" t="s">
        <v>394</v>
      </c>
      <c r="Z96" s="31" t="s">
        <v>396</v>
      </c>
      <c r="AA96" s="31">
        <v>0</v>
      </c>
      <c r="AB96" s="31">
        <v>0</v>
      </c>
      <c r="AC96" s="31">
        <v>142</v>
      </c>
      <c r="AD96" s="31">
        <v>0</v>
      </c>
      <c r="AE96" s="31">
        <v>0</v>
      </c>
      <c r="AF96" s="31">
        <v>0</v>
      </c>
      <c r="AG96" s="31">
        <v>0</v>
      </c>
      <c r="AH96" s="31">
        <v>0</v>
      </c>
      <c r="AI96" s="31" t="s">
        <v>46</v>
      </c>
      <c r="AJ96" s="31">
        <v>141</v>
      </c>
      <c r="AK96" s="31">
        <v>46</v>
      </c>
      <c r="AL96" s="31">
        <v>56</v>
      </c>
      <c r="AM96" s="31">
        <v>58</v>
      </c>
      <c r="AN96" s="31">
        <v>52</v>
      </c>
      <c r="AO96" s="31">
        <v>178</v>
      </c>
      <c r="AP96" s="31">
        <v>136</v>
      </c>
      <c r="AQ96" s="31">
        <v>7</v>
      </c>
      <c r="AR96" s="31">
        <v>11</v>
      </c>
      <c r="AS96" s="31">
        <v>544</v>
      </c>
      <c r="AT96" s="31" t="s">
        <v>394</v>
      </c>
      <c r="AU96" s="31">
        <v>17</v>
      </c>
      <c r="AV96" s="31">
        <v>0</v>
      </c>
      <c r="AW96" s="31">
        <v>0</v>
      </c>
      <c r="AX96" s="31">
        <v>3</v>
      </c>
      <c r="AY96" s="31">
        <v>1</v>
      </c>
      <c r="AZ96" s="31">
        <v>12</v>
      </c>
      <c r="BA96" s="31">
        <v>103</v>
      </c>
      <c r="BB96" s="31">
        <v>0</v>
      </c>
      <c r="BC96" s="31">
        <v>21</v>
      </c>
      <c r="BD96" s="31" t="s">
        <v>1008</v>
      </c>
      <c r="BE96" s="31" t="s">
        <v>93</v>
      </c>
      <c r="BF96" s="31" t="s">
        <v>93</v>
      </c>
      <c r="BG96" s="31" t="s">
        <v>93</v>
      </c>
      <c r="BH96" s="31" t="s">
        <v>93</v>
      </c>
      <c r="BI96" s="31" t="s">
        <v>93</v>
      </c>
      <c r="BJ96" s="31" t="s">
        <v>411</v>
      </c>
      <c r="BK96" s="31" t="s">
        <v>405</v>
      </c>
      <c r="BL96" s="31" t="s">
        <v>93</v>
      </c>
      <c r="BM96" s="31" t="s">
        <v>46</v>
      </c>
      <c r="BN96" s="31"/>
      <c r="BO96" s="31">
        <v>60</v>
      </c>
      <c r="BP96" s="31" t="s">
        <v>230</v>
      </c>
      <c r="BQ96" s="31">
        <v>142</v>
      </c>
      <c r="BR96" s="31">
        <v>142</v>
      </c>
      <c r="BS96" s="31">
        <v>142</v>
      </c>
      <c r="BT96" s="31">
        <v>142</v>
      </c>
      <c r="BU96" s="31">
        <v>142</v>
      </c>
      <c r="BV96" s="31">
        <v>142</v>
      </c>
      <c r="BW96" s="31">
        <v>142</v>
      </c>
      <c r="BX96" s="31">
        <v>142</v>
      </c>
      <c r="BY96" s="31" t="s">
        <v>394</v>
      </c>
      <c r="BZ96" s="31" t="s">
        <v>394</v>
      </c>
      <c r="CA96" s="31" t="s">
        <v>394</v>
      </c>
      <c r="CB96" s="31" t="s">
        <v>394</v>
      </c>
      <c r="CC96" s="31" t="s">
        <v>396</v>
      </c>
      <c r="CD96" s="31" t="s">
        <v>399</v>
      </c>
      <c r="CE96" s="31" t="s">
        <v>396</v>
      </c>
      <c r="CF96" s="31" t="s">
        <v>129</v>
      </c>
      <c r="CG96" s="36" t="s">
        <v>415</v>
      </c>
      <c r="CH96" s="31" t="s">
        <v>401</v>
      </c>
      <c r="CI96" s="31" t="s">
        <v>402</v>
      </c>
      <c r="CJ96" s="31" t="s">
        <v>394</v>
      </c>
      <c r="CK96" s="31" t="s">
        <v>394</v>
      </c>
      <c r="CL96" s="31" t="s">
        <v>394</v>
      </c>
      <c r="CM96" s="31" t="s">
        <v>46</v>
      </c>
      <c r="CN96" s="31" t="s">
        <v>396</v>
      </c>
      <c r="CO96" s="31" t="s">
        <v>1009</v>
      </c>
      <c r="CP96" s="31" t="s">
        <v>396</v>
      </c>
      <c r="CQ96" s="31" t="s">
        <v>394</v>
      </c>
      <c r="CR96" s="31" t="s">
        <v>394</v>
      </c>
      <c r="CS96" s="31" t="s">
        <v>394</v>
      </c>
      <c r="CT96" s="31" t="s">
        <v>93</v>
      </c>
      <c r="CU96" s="31" t="s">
        <v>93</v>
      </c>
      <c r="CV96" s="31" t="s">
        <v>93</v>
      </c>
      <c r="CW96" s="31" t="s">
        <v>93</v>
      </c>
      <c r="CX96" s="31" t="s">
        <v>481</v>
      </c>
      <c r="CY96" s="31" t="s">
        <v>396</v>
      </c>
      <c r="CZ96" s="31" t="s">
        <v>46</v>
      </c>
      <c r="DA96" s="31" t="s">
        <v>46</v>
      </c>
      <c r="DB96" s="31" t="s">
        <v>396</v>
      </c>
      <c r="DC96" s="31" t="s">
        <v>396</v>
      </c>
      <c r="DD96" s="31" t="s">
        <v>394</v>
      </c>
      <c r="DE96" s="31" t="s">
        <v>394</v>
      </c>
      <c r="DF96" s="31" t="s">
        <v>394</v>
      </c>
      <c r="DG96" s="31" t="s">
        <v>394</v>
      </c>
      <c r="DH96" s="31" t="s">
        <v>394</v>
      </c>
      <c r="DI96" s="31" t="s">
        <v>394</v>
      </c>
      <c r="DJ96" s="31" t="s">
        <v>396</v>
      </c>
      <c r="DK96" s="31" t="s">
        <v>394</v>
      </c>
      <c r="DL96" s="31" t="s">
        <v>396</v>
      </c>
      <c r="DM96" s="31" t="s">
        <v>396</v>
      </c>
      <c r="DN96" s="31" t="s">
        <v>396</v>
      </c>
      <c r="DO96" s="31" t="s">
        <v>396</v>
      </c>
      <c r="DP96" s="31" t="s">
        <v>396</v>
      </c>
      <c r="DQ96" s="31" t="s">
        <v>396</v>
      </c>
      <c r="DR96" s="31" t="s">
        <v>394</v>
      </c>
      <c r="DS96" s="31"/>
      <c r="DT96" s="31"/>
      <c r="DU96" s="31"/>
      <c r="DV96" s="31"/>
    </row>
    <row r="97" spans="1:126" s="22" customFormat="1" ht="36" customHeight="1" x14ac:dyDescent="0.15">
      <c r="A97" s="12" t="s">
        <v>1010</v>
      </c>
      <c r="B97" s="12" t="s">
        <v>561</v>
      </c>
      <c r="C97" s="12" t="s">
        <v>562</v>
      </c>
      <c r="D97" s="12">
        <v>33.47296</v>
      </c>
      <c r="E97" s="12">
        <v>44.382860000000001</v>
      </c>
      <c r="F97" s="12" t="s">
        <v>563</v>
      </c>
      <c r="G97" s="12" t="s">
        <v>194</v>
      </c>
      <c r="H97" s="12"/>
      <c r="I97" s="12" t="s">
        <v>1011</v>
      </c>
      <c r="J97" s="12" t="s">
        <v>1011</v>
      </c>
      <c r="K97" s="12"/>
      <c r="L97" s="12" t="s">
        <v>390</v>
      </c>
      <c r="M97" s="12" t="s">
        <v>311</v>
      </c>
      <c r="N97" s="12" t="s">
        <v>1012</v>
      </c>
      <c r="O97" s="12" t="s">
        <v>1013</v>
      </c>
      <c r="P97" s="12" t="s">
        <v>394</v>
      </c>
      <c r="Q97" s="12" t="s">
        <v>394</v>
      </c>
      <c r="R97" s="12">
        <v>1</v>
      </c>
      <c r="S97" s="12">
        <v>0</v>
      </c>
      <c r="T97" s="12" t="s">
        <v>608</v>
      </c>
      <c r="U97" s="12" t="s">
        <v>198</v>
      </c>
      <c r="V97" s="12">
        <v>156</v>
      </c>
      <c r="W97" s="12">
        <v>156</v>
      </c>
      <c r="X97" s="12">
        <v>312</v>
      </c>
      <c r="Y97" s="12" t="s">
        <v>394</v>
      </c>
      <c r="Z97" s="12" t="s">
        <v>396</v>
      </c>
      <c r="AA97" s="12">
        <v>0</v>
      </c>
      <c r="AB97" s="12">
        <v>0</v>
      </c>
      <c r="AC97" s="12">
        <v>0</v>
      </c>
      <c r="AD97" s="12">
        <v>0</v>
      </c>
      <c r="AE97" s="12">
        <v>156</v>
      </c>
      <c r="AF97" s="12">
        <v>0</v>
      </c>
      <c r="AG97" s="12">
        <v>0</v>
      </c>
      <c r="AH97" s="12">
        <v>0</v>
      </c>
      <c r="AI97" s="12" t="s">
        <v>46</v>
      </c>
      <c r="AJ97" s="12">
        <v>111</v>
      </c>
      <c r="AK97" s="12">
        <v>19</v>
      </c>
      <c r="AL97" s="12">
        <v>23</v>
      </c>
      <c r="AM97" s="12">
        <v>145</v>
      </c>
      <c r="AN97" s="12">
        <v>154</v>
      </c>
      <c r="AO97" s="12">
        <v>126</v>
      </c>
      <c r="AP97" s="12">
        <v>111</v>
      </c>
      <c r="AQ97" s="12">
        <v>6</v>
      </c>
      <c r="AR97" s="12">
        <v>6</v>
      </c>
      <c r="AS97" s="12">
        <v>590</v>
      </c>
      <c r="AT97" s="12" t="s">
        <v>394</v>
      </c>
      <c r="AU97" s="12">
        <v>14</v>
      </c>
      <c r="AV97" s="12">
        <v>0</v>
      </c>
      <c r="AW97" s="12">
        <v>0</v>
      </c>
      <c r="AX97" s="12">
        <v>4</v>
      </c>
      <c r="AY97" s="12">
        <v>0</v>
      </c>
      <c r="AZ97" s="12">
        <v>14</v>
      </c>
      <c r="BA97" s="12">
        <v>38</v>
      </c>
      <c r="BB97" s="12">
        <v>0</v>
      </c>
      <c r="BC97" s="12">
        <v>18</v>
      </c>
      <c r="BD97" s="12" t="s">
        <v>567</v>
      </c>
      <c r="BE97" s="12" t="s">
        <v>411</v>
      </c>
      <c r="BF97" s="12" t="s">
        <v>411</v>
      </c>
      <c r="BG97" s="12" t="s">
        <v>93</v>
      </c>
      <c r="BH97" s="12" t="s">
        <v>93</v>
      </c>
      <c r="BI97" s="12" t="s">
        <v>93</v>
      </c>
      <c r="BJ97" s="12" t="s">
        <v>411</v>
      </c>
      <c r="BK97" s="12" t="s">
        <v>405</v>
      </c>
      <c r="BL97" s="12" t="s">
        <v>93</v>
      </c>
      <c r="BM97" s="12" t="s">
        <v>46</v>
      </c>
      <c r="BN97" s="12"/>
      <c r="BO97" s="12">
        <v>60</v>
      </c>
      <c r="BP97" s="12" t="s">
        <v>230</v>
      </c>
      <c r="BQ97" s="12">
        <v>156</v>
      </c>
      <c r="BR97" s="12">
        <v>60</v>
      </c>
      <c r="BS97" s="12">
        <v>30</v>
      </c>
      <c r="BT97" s="12">
        <v>30</v>
      </c>
      <c r="BU97" s="12">
        <v>60</v>
      </c>
      <c r="BV97" s="12">
        <v>30</v>
      </c>
      <c r="BW97" s="12">
        <v>30</v>
      </c>
      <c r="BX97" s="12">
        <v>111</v>
      </c>
      <c r="BY97" s="12" t="s">
        <v>394</v>
      </c>
      <c r="BZ97" s="12" t="s">
        <v>394</v>
      </c>
      <c r="CA97" s="12" t="s">
        <v>394</v>
      </c>
      <c r="CB97" s="12" t="s">
        <v>394</v>
      </c>
      <c r="CC97" s="12" t="s">
        <v>396</v>
      </c>
      <c r="CD97" s="12" t="s">
        <v>399</v>
      </c>
      <c r="CE97" s="12" t="s">
        <v>396</v>
      </c>
      <c r="CF97" s="12" t="s">
        <v>129</v>
      </c>
      <c r="CG97" s="18" t="s">
        <v>415</v>
      </c>
      <c r="CH97" s="12" t="s">
        <v>401</v>
      </c>
      <c r="CI97" s="12" t="s">
        <v>427</v>
      </c>
      <c r="CJ97" s="12" t="s">
        <v>394</v>
      </c>
      <c r="CK97" s="12" t="s">
        <v>394</v>
      </c>
      <c r="CL97" s="12" t="s">
        <v>394</v>
      </c>
      <c r="CM97" s="12" t="s">
        <v>46</v>
      </c>
      <c r="CN97" s="12" t="s">
        <v>396</v>
      </c>
      <c r="CO97" s="12" t="s">
        <v>723</v>
      </c>
      <c r="CP97" s="12" t="s">
        <v>396</v>
      </c>
      <c r="CQ97" s="12" t="s">
        <v>394</v>
      </c>
      <c r="CR97" s="12" t="s">
        <v>394</v>
      </c>
      <c r="CS97" s="12" t="s">
        <v>394</v>
      </c>
      <c r="CT97" s="12" t="s">
        <v>411</v>
      </c>
      <c r="CU97" s="12" t="s">
        <v>411</v>
      </c>
      <c r="CV97" s="12" t="s">
        <v>411</v>
      </c>
      <c r="CW97" s="12" t="s">
        <v>411</v>
      </c>
      <c r="CX97" s="12" t="s">
        <v>569</v>
      </c>
      <c r="CY97" s="12" t="s">
        <v>396</v>
      </c>
      <c r="CZ97" s="12" t="s">
        <v>46</v>
      </c>
      <c r="DA97" s="12"/>
      <c r="DB97" s="12" t="s">
        <v>396</v>
      </c>
      <c r="DC97" s="12" t="s">
        <v>396</v>
      </c>
      <c r="DD97" s="12" t="s">
        <v>396</v>
      </c>
      <c r="DE97" s="12" t="s">
        <v>394</v>
      </c>
      <c r="DF97" s="12" t="s">
        <v>396</v>
      </c>
      <c r="DG97" s="12" t="s">
        <v>394</v>
      </c>
      <c r="DH97" s="12" t="s">
        <v>394</v>
      </c>
      <c r="DI97" s="12" t="s">
        <v>394</v>
      </c>
      <c r="DJ97" s="12" t="s">
        <v>396</v>
      </c>
      <c r="DK97" s="12" t="s">
        <v>394</v>
      </c>
      <c r="DL97" s="12" t="s">
        <v>396</v>
      </c>
      <c r="DM97" s="12" t="s">
        <v>396</v>
      </c>
      <c r="DN97" s="12" t="s">
        <v>396</v>
      </c>
      <c r="DO97" s="12" t="s">
        <v>396</v>
      </c>
      <c r="DP97" s="12" t="s">
        <v>396</v>
      </c>
      <c r="DQ97" s="12" t="s">
        <v>396</v>
      </c>
      <c r="DR97" s="12" t="s">
        <v>396</v>
      </c>
      <c r="DS97" s="12"/>
      <c r="DT97" s="12"/>
      <c r="DU97" s="12"/>
      <c r="DV97" s="12"/>
    </row>
    <row r="98" spans="1:126" ht="36" customHeight="1" x14ac:dyDescent="0.15">
      <c r="A98" s="2" t="s">
        <v>1014</v>
      </c>
      <c r="B98" s="2" t="s">
        <v>561</v>
      </c>
      <c r="C98" s="2" t="s">
        <v>562</v>
      </c>
      <c r="D98" s="2">
        <v>33.254722219999998</v>
      </c>
      <c r="E98" s="2">
        <v>44.602633330000003</v>
      </c>
      <c r="F98" s="2" t="s">
        <v>563</v>
      </c>
      <c r="G98" s="2" t="s">
        <v>491</v>
      </c>
      <c r="H98" s="2"/>
      <c r="I98" s="2" t="s">
        <v>1015</v>
      </c>
      <c r="J98" s="2" t="s">
        <v>1015</v>
      </c>
      <c r="K98" s="2" t="s">
        <v>1014</v>
      </c>
      <c r="L98" s="2" t="s">
        <v>390</v>
      </c>
      <c r="M98" s="2" t="s">
        <v>444</v>
      </c>
      <c r="N98" s="2" t="s">
        <v>1016</v>
      </c>
      <c r="O98" s="2" t="s">
        <v>1017</v>
      </c>
      <c r="P98" s="2" t="s">
        <v>394</v>
      </c>
      <c r="Q98" s="2" t="s">
        <v>396</v>
      </c>
      <c r="R98" s="2">
        <v>1</v>
      </c>
      <c r="S98" s="2">
        <v>0</v>
      </c>
      <c r="T98" s="2" t="s">
        <v>444</v>
      </c>
      <c r="U98" s="2" t="s">
        <v>198</v>
      </c>
      <c r="V98" s="2">
        <v>8</v>
      </c>
      <c r="W98" s="2">
        <v>8</v>
      </c>
      <c r="X98" s="2">
        <v>16</v>
      </c>
      <c r="Y98" s="2" t="s">
        <v>394</v>
      </c>
      <c r="Z98" s="31" t="s">
        <v>396</v>
      </c>
      <c r="AA98" s="31">
        <v>0</v>
      </c>
      <c r="AB98" s="31">
        <v>0</v>
      </c>
      <c r="AC98" s="31">
        <v>0</v>
      </c>
      <c r="AD98" s="31">
        <v>0</v>
      </c>
      <c r="AE98" s="31">
        <v>0</v>
      </c>
      <c r="AF98" s="31">
        <v>1</v>
      </c>
      <c r="AG98" s="31">
        <v>0</v>
      </c>
      <c r="AH98" s="31">
        <v>0</v>
      </c>
      <c r="AI98" s="31" t="s">
        <v>46</v>
      </c>
      <c r="AJ98" s="31">
        <v>12</v>
      </c>
      <c r="AK98" s="31">
        <v>7</v>
      </c>
      <c r="AL98" s="31">
        <v>5</v>
      </c>
      <c r="AM98" s="31">
        <v>3</v>
      </c>
      <c r="AN98" s="31">
        <v>7</v>
      </c>
      <c r="AO98" s="31">
        <v>18</v>
      </c>
      <c r="AP98" s="31">
        <v>22</v>
      </c>
      <c r="AQ98" s="31">
        <v>1</v>
      </c>
      <c r="AR98" s="31">
        <v>0</v>
      </c>
      <c r="AS98" s="31">
        <v>63</v>
      </c>
      <c r="AT98" s="31" t="s">
        <v>394</v>
      </c>
      <c r="AU98" s="31">
        <v>0</v>
      </c>
      <c r="AV98" s="31">
        <v>0</v>
      </c>
      <c r="AW98" s="31">
        <v>0</v>
      </c>
      <c r="AX98" s="31">
        <v>1</v>
      </c>
      <c r="AY98" s="31">
        <v>0</v>
      </c>
      <c r="AZ98" s="31">
        <v>2</v>
      </c>
      <c r="BA98" s="31">
        <v>7</v>
      </c>
      <c r="BB98" s="31">
        <v>0</v>
      </c>
      <c r="BC98" s="31">
        <v>0</v>
      </c>
      <c r="BD98" s="31" t="s">
        <v>589</v>
      </c>
      <c r="BE98" s="31" t="s">
        <v>411</v>
      </c>
      <c r="BF98" s="31" t="s">
        <v>411</v>
      </c>
      <c r="BG98" s="31" t="s">
        <v>411</v>
      </c>
      <c r="BH98" s="31" t="s">
        <v>411</v>
      </c>
      <c r="BI98" s="31" t="s">
        <v>411</v>
      </c>
      <c r="BJ98" s="31" t="s">
        <v>93</v>
      </c>
      <c r="BK98" s="31" t="s">
        <v>405</v>
      </c>
      <c r="BL98" s="31" t="s">
        <v>93</v>
      </c>
      <c r="BM98" s="31" t="s">
        <v>46</v>
      </c>
      <c r="BN98" s="31"/>
      <c r="BO98" s="31">
        <v>60</v>
      </c>
      <c r="BP98" s="31" t="s">
        <v>230</v>
      </c>
      <c r="BQ98" s="31">
        <v>20</v>
      </c>
      <c r="BR98" s="31">
        <v>8</v>
      </c>
      <c r="BS98" s="31">
        <v>4</v>
      </c>
      <c r="BT98" s="31">
        <v>4</v>
      </c>
      <c r="BU98" s="31">
        <v>8</v>
      </c>
      <c r="BV98" s="31">
        <v>4</v>
      </c>
      <c r="BW98" s="31">
        <v>4</v>
      </c>
      <c r="BX98" s="31">
        <v>2</v>
      </c>
      <c r="BY98" s="31" t="s">
        <v>394</v>
      </c>
      <c r="BZ98" s="31" t="s">
        <v>394</v>
      </c>
      <c r="CA98" s="31" t="s">
        <v>394</v>
      </c>
      <c r="CB98" s="31" t="s">
        <v>394</v>
      </c>
      <c r="CC98" s="31" t="s">
        <v>396</v>
      </c>
      <c r="CD98" s="31" t="s">
        <v>468</v>
      </c>
      <c r="CE98" s="31" t="s">
        <v>396</v>
      </c>
      <c r="CF98" s="31" t="s">
        <v>129</v>
      </c>
      <c r="CG98" s="36" t="s">
        <v>415</v>
      </c>
      <c r="CH98" s="31" t="s">
        <v>401</v>
      </c>
      <c r="CI98" s="31" t="s">
        <v>427</v>
      </c>
      <c r="CJ98" s="31" t="s">
        <v>394</v>
      </c>
      <c r="CK98" s="31" t="s">
        <v>394</v>
      </c>
      <c r="CL98" s="31" t="s">
        <v>394</v>
      </c>
      <c r="CM98" s="31" t="s">
        <v>46</v>
      </c>
      <c r="CN98" s="31" t="s">
        <v>396</v>
      </c>
      <c r="CO98" s="31" t="s">
        <v>723</v>
      </c>
      <c r="CP98" s="31" t="s">
        <v>396</v>
      </c>
      <c r="CQ98" s="31" t="s">
        <v>394</v>
      </c>
      <c r="CR98" s="31" t="s">
        <v>394</v>
      </c>
      <c r="CS98" s="31" t="s">
        <v>394</v>
      </c>
      <c r="CT98" s="31" t="s">
        <v>93</v>
      </c>
      <c r="CU98" s="31" t="s">
        <v>411</v>
      </c>
      <c r="CV98" s="31" t="s">
        <v>93</v>
      </c>
      <c r="CW98" s="31" t="s">
        <v>93</v>
      </c>
      <c r="CX98" s="31" t="s">
        <v>569</v>
      </c>
      <c r="CY98" s="31" t="s">
        <v>396</v>
      </c>
      <c r="CZ98" s="31" t="s">
        <v>46</v>
      </c>
      <c r="DA98" s="31"/>
      <c r="DB98" s="31" t="s">
        <v>396</v>
      </c>
      <c r="DC98" s="31" t="s">
        <v>396</v>
      </c>
      <c r="DD98" s="31" t="s">
        <v>396</v>
      </c>
      <c r="DE98" s="31" t="s">
        <v>394</v>
      </c>
      <c r="DF98" s="31" t="s">
        <v>396</v>
      </c>
      <c r="DG98" s="31" t="s">
        <v>394</v>
      </c>
      <c r="DH98" s="31" t="s">
        <v>394</v>
      </c>
      <c r="DI98" s="31" t="s">
        <v>394</v>
      </c>
      <c r="DJ98" s="31" t="s">
        <v>396</v>
      </c>
      <c r="DK98" s="31" t="s">
        <v>394</v>
      </c>
      <c r="DL98" s="31" t="s">
        <v>396</v>
      </c>
      <c r="DM98" s="31" t="s">
        <v>396</v>
      </c>
      <c r="DN98" s="31" t="s">
        <v>396</v>
      </c>
      <c r="DO98" s="31" t="s">
        <v>396</v>
      </c>
      <c r="DP98" s="31" t="s">
        <v>396</v>
      </c>
      <c r="DQ98" s="31" t="s">
        <v>396</v>
      </c>
      <c r="DR98" s="31" t="s">
        <v>396</v>
      </c>
      <c r="DS98" s="31"/>
      <c r="DT98" s="31"/>
      <c r="DU98" s="31"/>
      <c r="DV98" s="31"/>
    </row>
    <row r="99" spans="1:126" x14ac:dyDescent="0.15">
      <c r="A99" s="23" t="s">
        <v>1018</v>
      </c>
      <c r="B99" s="23" t="s">
        <v>561</v>
      </c>
      <c r="C99" s="23" t="s">
        <v>562</v>
      </c>
      <c r="D99" s="23">
        <v>33.304236109999998</v>
      </c>
      <c r="E99" s="23">
        <v>44.506827780000002</v>
      </c>
      <c r="F99" s="23" t="s">
        <v>563</v>
      </c>
      <c r="G99" s="23" t="s">
        <v>491</v>
      </c>
      <c r="I99" s="23" t="s">
        <v>1019</v>
      </c>
      <c r="J99" s="23" t="s">
        <v>1019</v>
      </c>
      <c r="K99" s="23" t="s">
        <v>1018</v>
      </c>
      <c r="L99" s="23" t="s">
        <v>390</v>
      </c>
      <c r="M99" s="23" t="s">
        <v>444</v>
      </c>
      <c r="N99" s="23" t="s">
        <v>1020</v>
      </c>
      <c r="O99" s="23" t="s">
        <v>1021</v>
      </c>
      <c r="P99" s="23" t="s">
        <v>394</v>
      </c>
      <c r="Q99" s="23" t="s">
        <v>396</v>
      </c>
      <c r="R99" s="23">
        <v>1</v>
      </c>
      <c r="S99" s="23">
        <v>0</v>
      </c>
      <c r="T99" s="23" t="s">
        <v>444</v>
      </c>
      <c r="U99" s="23" t="s">
        <v>198</v>
      </c>
      <c r="V99" s="23">
        <v>7</v>
      </c>
      <c r="W99" s="23">
        <v>7</v>
      </c>
      <c r="X99" s="23">
        <v>14</v>
      </c>
      <c r="Y99" s="23" t="s">
        <v>394</v>
      </c>
      <c r="Z99" s="23" t="s">
        <v>396</v>
      </c>
      <c r="AA99" s="23">
        <v>0</v>
      </c>
      <c r="AB99" s="23">
        <v>0</v>
      </c>
      <c r="AC99" s="23">
        <v>0</v>
      </c>
      <c r="AD99" s="23">
        <v>0</v>
      </c>
      <c r="AE99" s="23">
        <v>0</v>
      </c>
      <c r="AF99" s="23">
        <v>1</v>
      </c>
      <c r="AG99" s="23">
        <v>0</v>
      </c>
      <c r="AH99" s="23">
        <v>0</v>
      </c>
      <c r="AI99" s="23" t="s">
        <v>46</v>
      </c>
      <c r="AJ99" s="23">
        <v>10</v>
      </c>
      <c r="AK99" s="23">
        <v>4</v>
      </c>
      <c r="AL99" s="23">
        <v>6</v>
      </c>
      <c r="AM99" s="23">
        <v>4</v>
      </c>
      <c r="AN99" s="23">
        <v>5</v>
      </c>
      <c r="AO99" s="23">
        <v>10</v>
      </c>
      <c r="AP99" s="23">
        <v>12</v>
      </c>
      <c r="AQ99" s="23">
        <v>0</v>
      </c>
      <c r="AR99" s="23">
        <v>1</v>
      </c>
      <c r="AS99" s="23">
        <v>42</v>
      </c>
      <c r="AT99" s="23" t="s">
        <v>394</v>
      </c>
      <c r="AU99" s="23">
        <v>0</v>
      </c>
      <c r="AV99" s="23">
        <v>0</v>
      </c>
      <c r="AW99" s="23">
        <v>0</v>
      </c>
      <c r="AX99" s="23">
        <v>0</v>
      </c>
      <c r="AY99" s="23">
        <v>0</v>
      </c>
      <c r="AZ99" s="23">
        <v>2</v>
      </c>
      <c r="BA99" s="23">
        <v>3</v>
      </c>
      <c r="BB99" s="23">
        <v>0</v>
      </c>
      <c r="BC99" s="23">
        <v>0</v>
      </c>
      <c r="BD99" s="23" t="s">
        <v>800</v>
      </c>
      <c r="BE99" s="23" t="s">
        <v>93</v>
      </c>
      <c r="BF99" s="23" t="s">
        <v>93</v>
      </c>
      <c r="BG99" s="23" t="s">
        <v>93</v>
      </c>
      <c r="BH99" s="23" t="s">
        <v>93</v>
      </c>
      <c r="BI99" s="23" t="s">
        <v>93</v>
      </c>
      <c r="BJ99" s="23" t="s">
        <v>93</v>
      </c>
      <c r="BK99" s="23" t="s">
        <v>405</v>
      </c>
      <c r="BL99" s="23" t="s">
        <v>93</v>
      </c>
      <c r="BM99" s="23" t="s">
        <v>46</v>
      </c>
      <c r="BO99" s="23">
        <v>60</v>
      </c>
      <c r="BP99" s="23" t="s">
        <v>230</v>
      </c>
      <c r="BQ99" s="23">
        <v>8</v>
      </c>
      <c r="BR99" s="23">
        <v>4</v>
      </c>
      <c r="BS99" s="23">
        <v>2</v>
      </c>
      <c r="BT99" s="23">
        <v>2</v>
      </c>
      <c r="BU99" s="23">
        <v>3</v>
      </c>
      <c r="BV99" s="23">
        <v>1</v>
      </c>
      <c r="BW99" s="23">
        <v>2</v>
      </c>
      <c r="BX99" s="23">
        <v>8</v>
      </c>
      <c r="BY99" s="23" t="s">
        <v>394</v>
      </c>
      <c r="BZ99" s="23" t="s">
        <v>394</v>
      </c>
      <c r="CA99" s="23" t="s">
        <v>394</v>
      </c>
      <c r="CB99" s="23" t="s">
        <v>394</v>
      </c>
      <c r="CC99" s="23" t="s">
        <v>396</v>
      </c>
      <c r="CD99" s="23" t="s">
        <v>468</v>
      </c>
      <c r="CE99" s="23" t="s">
        <v>394</v>
      </c>
      <c r="CF99" s="23" t="s">
        <v>129</v>
      </c>
      <c r="CG99" s="35" t="s">
        <v>415</v>
      </c>
      <c r="CH99" s="23" t="s">
        <v>401</v>
      </c>
      <c r="CI99" s="23" t="s">
        <v>427</v>
      </c>
      <c r="CJ99" s="23" t="s">
        <v>394</v>
      </c>
      <c r="CK99" s="23" t="s">
        <v>394</v>
      </c>
      <c r="CL99" s="23" t="s">
        <v>394</v>
      </c>
      <c r="CM99" s="23" t="s">
        <v>46</v>
      </c>
      <c r="CN99" s="23" t="s">
        <v>396</v>
      </c>
      <c r="CO99" s="23" t="s">
        <v>805</v>
      </c>
      <c r="CP99" s="23" t="s">
        <v>396</v>
      </c>
      <c r="CQ99" s="23" t="s">
        <v>394</v>
      </c>
      <c r="CR99" s="23" t="s">
        <v>394</v>
      </c>
      <c r="CS99" s="23" t="s">
        <v>394</v>
      </c>
      <c r="CT99" s="23" t="s">
        <v>93</v>
      </c>
      <c r="CU99" s="23" t="s">
        <v>93</v>
      </c>
      <c r="CV99" s="23" t="s">
        <v>93</v>
      </c>
      <c r="CW99" s="23" t="s">
        <v>93</v>
      </c>
      <c r="CX99" s="23" t="s">
        <v>481</v>
      </c>
      <c r="CY99" s="23" t="s">
        <v>396</v>
      </c>
      <c r="CZ99" s="23" t="s">
        <v>46</v>
      </c>
      <c r="DB99" s="23" t="s">
        <v>396</v>
      </c>
      <c r="DC99" s="23" t="s">
        <v>396</v>
      </c>
      <c r="DD99" s="23" t="s">
        <v>396</v>
      </c>
      <c r="DE99" s="23" t="s">
        <v>394</v>
      </c>
      <c r="DF99" s="23" t="s">
        <v>396</v>
      </c>
      <c r="DG99" s="23" t="s">
        <v>394</v>
      </c>
      <c r="DH99" s="23" t="s">
        <v>394</v>
      </c>
      <c r="DI99" s="23" t="s">
        <v>394</v>
      </c>
      <c r="DJ99" s="23" t="s">
        <v>396</v>
      </c>
      <c r="DK99" s="23" t="s">
        <v>394</v>
      </c>
      <c r="DL99" s="23" t="s">
        <v>396</v>
      </c>
      <c r="DM99" s="23" t="s">
        <v>396</v>
      </c>
      <c r="DN99" s="23" t="s">
        <v>396</v>
      </c>
      <c r="DO99" s="23" t="s">
        <v>396</v>
      </c>
      <c r="DP99" s="23" t="s">
        <v>396</v>
      </c>
      <c r="DQ99" s="23" t="s">
        <v>396</v>
      </c>
      <c r="DR99" s="23" t="s">
        <v>396</v>
      </c>
    </row>
    <row r="100" spans="1:126" x14ac:dyDescent="0.15">
      <c r="A100" s="23" t="s">
        <v>317</v>
      </c>
      <c r="B100" s="23" t="s">
        <v>1022</v>
      </c>
      <c r="C100" s="23" t="s">
        <v>520</v>
      </c>
      <c r="D100" s="23">
        <v>36.667236000000003</v>
      </c>
      <c r="E100" s="23">
        <v>43.433069000000003</v>
      </c>
      <c r="F100" s="23" t="s">
        <v>27</v>
      </c>
      <c r="G100" s="23" t="s">
        <v>194</v>
      </c>
      <c r="I100" s="23" t="s">
        <v>318</v>
      </c>
      <c r="J100" s="23" t="s">
        <v>318</v>
      </c>
      <c r="L100" s="23" t="s">
        <v>390</v>
      </c>
      <c r="M100" s="23" t="s">
        <v>79</v>
      </c>
      <c r="N100" s="23" t="s">
        <v>1023</v>
      </c>
      <c r="O100" s="23" t="s">
        <v>1024</v>
      </c>
      <c r="P100" s="23" t="s">
        <v>394</v>
      </c>
      <c r="Q100" s="23" t="s">
        <v>394</v>
      </c>
      <c r="R100" s="23">
        <v>3</v>
      </c>
      <c r="S100" s="23">
        <v>2</v>
      </c>
      <c r="T100" s="23" t="s">
        <v>608</v>
      </c>
      <c r="U100" s="23" t="s">
        <v>310</v>
      </c>
      <c r="V100" s="23">
        <v>1139</v>
      </c>
      <c r="W100" s="23">
        <v>2</v>
      </c>
      <c r="X100" s="23">
        <v>1141</v>
      </c>
      <c r="Y100" s="23" t="s">
        <v>394</v>
      </c>
      <c r="Z100" s="23" t="s">
        <v>394</v>
      </c>
      <c r="AA100" s="23">
        <v>1</v>
      </c>
      <c r="AB100" s="23">
        <v>6</v>
      </c>
      <c r="AC100" s="23">
        <v>1139</v>
      </c>
      <c r="AD100" s="23">
        <v>1138</v>
      </c>
      <c r="AE100" s="23">
        <v>0</v>
      </c>
      <c r="AF100" s="23">
        <v>3</v>
      </c>
      <c r="AG100" s="23">
        <v>1</v>
      </c>
      <c r="AH100" s="23">
        <v>0</v>
      </c>
      <c r="AI100" s="23" t="s">
        <v>405</v>
      </c>
      <c r="AJ100" s="23">
        <v>1053</v>
      </c>
      <c r="AK100" s="23">
        <v>377</v>
      </c>
      <c r="AL100" s="23">
        <v>323</v>
      </c>
      <c r="AM100" s="23">
        <v>942</v>
      </c>
      <c r="AN100" s="23">
        <v>908</v>
      </c>
      <c r="AO100" s="23">
        <v>1236</v>
      </c>
      <c r="AP100" s="23">
        <v>1306</v>
      </c>
      <c r="AQ100" s="23">
        <v>106</v>
      </c>
      <c r="AR100" s="23">
        <v>138</v>
      </c>
      <c r="AS100" s="23">
        <v>5336</v>
      </c>
      <c r="AT100" s="23" t="s">
        <v>394</v>
      </c>
      <c r="AU100" s="23">
        <v>299</v>
      </c>
      <c r="AV100" s="23">
        <v>11</v>
      </c>
      <c r="AW100" s="23">
        <v>131</v>
      </c>
      <c r="AX100" s="23">
        <v>108</v>
      </c>
      <c r="AY100" s="23">
        <v>21</v>
      </c>
      <c r="AZ100" s="23">
        <v>51</v>
      </c>
      <c r="BA100" s="23">
        <v>456</v>
      </c>
      <c r="BB100" s="23">
        <v>0</v>
      </c>
      <c r="BC100" s="23">
        <v>124</v>
      </c>
      <c r="BD100" s="23" t="s">
        <v>384</v>
      </c>
      <c r="BE100" s="23" t="s">
        <v>46</v>
      </c>
      <c r="BF100" s="23" t="s">
        <v>46</v>
      </c>
      <c r="BG100" s="23" t="s">
        <v>46</v>
      </c>
      <c r="BH100" s="23" t="s">
        <v>46</v>
      </c>
      <c r="BI100" s="23" t="s">
        <v>46</v>
      </c>
      <c r="BJ100" s="23" t="s">
        <v>46</v>
      </c>
      <c r="BK100" s="23" t="s">
        <v>46</v>
      </c>
      <c r="BL100" s="23" t="s">
        <v>46</v>
      </c>
      <c r="BM100" s="23" t="s">
        <v>46</v>
      </c>
      <c r="BO100" s="23">
        <v>83</v>
      </c>
      <c r="BP100" s="23" t="s">
        <v>50</v>
      </c>
      <c r="BQ100" s="23">
        <v>1151</v>
      </c>
      <c r="BR100" s="23">
        <v>1147</v>
      </c>
      <c r="BS100" s="23">
        <v>1147</v>
      </c>
      <c r="BT100" s="23">
        <v>1147</v>
      </c>
      <c r="BU100" s="23">
        <v>1147</v>
      </c>
      <c r="BV100" s="23">
        <v>1147</v>
      </c>
      <c r="BW100" s="23">
        <v>1147</v>
      </c>
      <c r="BX100" s="23">
        <v>110</v>
      </c>
      <c r="BY100" s="23" t="s">
        <v>394</v>
      </c>
      <c r="BZ100" s="23" t="s">
        <v>394</v>
      </c>
      <c r="CA100" s="23" t="s">
        <v>394</v>
      </c>
      <c r="CB100" s="23" t="s">
        <v>394</v>
      </c>
      <c r="CC100" s="23" t="s">
        <v>394</v>
      </c>
      <c r="CD100" s="23" t="s">
        <v>485</v>
      </c>
      <c r="CE100" s="23" t="s">
        <v>394</v>
      </c>
      <c r="CF100" s="23" t="s">
        <v>128</v>
      </c>
      <c r="CG100" s="35" t="s">
        <v>415</v>
      </c>
      <c r="CH100" s="23" t="s">
        <v>401</v>
      </c>
      <c r="CI100" s="23" t="s">
        <v>402</v>
      </c>
      <c r="CJ100" s="23" t="s">
        <v>394</v>
      </c>
      <c r="CK100" s="23" t="s">
        <v>394</v>
      </c>
      <c r="CL100" s="23" t="s">
        <v>394</v>
      </c>
      <c r="CM100" s="23" t="s">
        <v>405</v>
      </c>
      <c r="CN100" s="23" t="s">
        <v>428</v>
      </c>
      <c r="CO100" s="23" t="s">
        <v>1025</v>
      </c>
      <c r="CP100" s="23" t="s">
        <v>394</v>
      </c>
      <c r="CQ100" s="23" t="s">
        <v>394</v>
      </c>
      <c r="CR100" s="23" t="s">
        <v>394</v>
      </c>
      <c r="CS100" s="23" t="s">
        <v>394</v>
      </c>
      <c r="CT100" s="23" t="s">
        <v>411</v>
      </c>
      <c r="CU100" s="23" t="s">
        <v>411</v>
      </c>
      <c r="CV100" s="23" t="s">
        <v>411</v>
      </c>
      <c r="CW100" s="23" t="s">
        <v>411</v>
      </c>
      <c r="CX100" s="23" t="s">
        <v>1026</v>
      </c>
      <c r="CY100" s="23" t="s">
        <v>396</v>
      </c>
      <c r="CZ100" s="23" t="s">
        <v>46</v>
      </c>
      <c r="DB100" s="23" t="s">
        <v>394</v>
      </c>
      <c r="DC100" s="23" t="s">
        <v>396</v>
      </c>
      <c r="DD100" s="23" t="s">
        <v>394</v>
      </c>
      <c r="DE100" s="23" t="s">
        <v>394</v>
      </c>
      <c r="DF100" s="23" t="s">
        <v>394</v>
      </c>
      <c r="DG100" s="23" t="s">
        <v>394</v>
      </c>
      <c r="DH100" s="23" t="s">
        <v>394</v>
      </c>
      <c r="DI100" s="23" t="s">
        <v>394</v>
      </c>
      <c r="DJ100" s="23" t="s">
        <v>396</v>
      </c>
      <c r="DK100" s="23" t="s">
        <v>394</v>
      </c>
      <c r="DL100" s="23" t="s">
        <v>396</v>
      </c>
      <c r="DM100" s="23" t="s">
        <v>396</v>
      </c>
      <c r="DN100" s="23" t="s">
        <v>396</v>
      </c>
      <c r="DO100" s="23" t="s">
        <v>394</v>
      </c>
      <c r="DP100" s="23" t="s">
        <v>394</v>
      </c>
      <c r="DQ100" s="23" t="s">
        <v>396</v>
      </c>
      <c r="DR100" s="23" t="s">
        <v>396</v>
      </c>
    </row>
    <row r="101" spans="1:126" x14ac:dyDescent="0.15">
      <c r="A101" s="23" t="s">
        <v>1027</v>
      </c>
      <c r="B101" s="23" t="s">
        <v>1028</v>
      </c>
      <c r="C101" s="23" t="s">
        <v>362</v>
      </c>
      <c r="D101" s="23">
        <v>33.354264000000001</v>
      </c>
      <c r="E101" s="23">
        <v>43.550175000000003</v>
      </c>
      <c r="F101" s="23" t="s">
        <v>193</v>
      </c>
      <c r="G101" s="23" t="s">
        <v>194</v>
      </c>
      <c r="H101" s="23" t="s">
        <v>1029</v>
      </c>
      <c r="I101" s="23" t="s">
        <v>1030</v>
      </c>
      <c r="L101" s="23" t="s">
        <v>390</v>
      </c>
      <c r="M101" s="23" t="s">
        <v>401</v>
      </c>
      <c r="N101" s="23" t="s">
        <v>1031</v>
      </c>
      <c r="O101" s="23" t="s">
        <v>588</v>
      </c>
      <c r="P101" s="23" t="s">
        <v>394</v>
      </c>
      <c r="Q101" s="23" t="s">
        <v>394</v>
      </c>
      <c r="R101" s="23">
        <v>3</v>
      </c>
      <c r="S101" s="23">
        <v>1</v>
      </c>
      <c r="T101" s="23" t="s">
        <v>434</v>
      </c>
      <c r="U101" s="23" t="s">
        <v>222</v>
      </c>
      <c r="V101" s="23">
        <v>0</v>
      </c>
      <c r="W101" s="23">
        <v>0</v>
      </c>
      <c r="X101" s="23">
        <v>0</v>
      </c>
      <c r="Y101" s="23" t="s">
        <v>394</v>
      </c>
      <c r="Z101" s="23" t="s">
        <v>394</v>
      </c>
      <c r="AA101" s="23">
        <v>0</v>
      </c>
      <c r="AB101" s="23">
        <v>250</v>
      </c>
      <c r="AC101" s="23">
        <v>0</v>
      </c>
      <c r="AD101" s="23">
        <v>0</v>
      </c>
      <c r="AE101" s="23">
        <v>0</v>
      </c>
      <c r="AF101" s="23">
        <v>0</v>
      </c>
      <c r="AG101" s="23">
        <v>0</v>
      </c>
      <c r="AH101" s="23">
        <v>0</v>
      </c>
      <c r="AI101" s="23" t="s">
        <v>46</v>
      </c>
      <c r="AJ101" s="23">
        <v>193</v>
      </c>
      <c r="AK101" s="23">
        <v>39</v>
      </c>
      <c r="AL101" s="23">
        <v>25</v>
      </c>
      <c r="AM101" s="23">
        <v>44</v>
      </c>
      <c r="AN101" s="23">
        <v>53</v>
      </c>
      <c r="AO101" s="23">
        <v>300</v>
      </c>
      <c r="AP101" s="23">
        <v>399</v>
      </c>
      <c r="AQ101" s="23">
        <v>31</v>
      </c>
      <c r="AR101" s="23">
        <v>20</v>
      </c>
      <c r="AS101" s="23">
        <v>911</v>
      </c>
      <c r="AT101" s="23" t="s">
        <v>394</v>
      </c>
      <c r="AU101" s="23">
        <v>35</v>
      </c>
      <c r="AV101" s="23">
        <v>0</v>
      </c>
      <c r="AW101" s="23">
        <v>28</v>
      </c>
      <c r="AX101" s="23">
        <v>13</v>
      </c>
      <c r="AY101" s="23">
        <v>0</v>
      </c>
      <c r="AZ101" s="23">
        <v>0</v>
      </c>
      <c r="BA101" s="23">
        <v>20</v>
      </c>
      <c r="BB101" s="23">
        <v>0</v>
      </c>
      <c r="BC101" s="23">
        <v>30</v>
      </c>
      <c r="BD101" s="23" t="s">
        <v>514</v>
      </c>
      <c r="BE101" s="23" t="s">
        <v>46</v>
      </c>
      <c r="BF101" s="23" t="s">
        <v>46</v>
      </c>
      <c r="BG101" s="23" t="s">
        <v>46</v>
      </c>
      <c r="BH101" s="23" t="s">
        <v>46</v>
      </c>
      <c r="BI101" s="23" t="s">
        <v>46</v>
      </c>
      <c r="BJ101" s="23" t="s">
        <v>46</v>
      </c>
      <c r="BK101" s="23" t="s">
        <v>411</v>
      </c>
      <c r="BL101" s="23" t="s">
        <v>411</v>
      </c>
      <c r="BM101" s="23" t="s">
        <v>46</v>
      </c>
      <c r="BO101" s="23">
        <v>100</v>
      </c>
      <c r="BP101" s="23" t="s">
        <v>230</v>
      </c>
      <c r="BQ101" s="23">
        <v>1</v>
      </c>
      <c r="BR101" s="23">
        <v>20</v>
      </c>
      <c r="BS101" s="23">
        <v>40</v>
      </c>
      <c r="BT101" s="23">
        <v>40</v>
      </c>
      <c r="BU101" s="23">
        <v>20</v>
      </c>
      <c r="BV101" s="23">
        <v>25</v>
      </c>
      <c r="BW101" s="23">
        <v>25</v>
      </c>
      <c r="BX101" s="23">
        <v>250</v>
      </c>
      <c r="BY101" s="23" t="s">
        <v>394</v>
      </c>
      <c r="BZ101" s="23" t="s">
        <v>394</v>
      </c>
      <c r="CA101" s="23" t="s">
        <v>396</v>
      </c>
      <c r="CB101" s="23" t="s">
        <v>396</v>
      </c>
      <c r="CC101" s="23" t="s">
        <v>396</v>
      </c>
      <c r="CD101" s="23" t="s">
        <v>426</v>
      </c>
      <c r="CE101" s="23" t="s">
        <v>394</v>
      </c>
      <c r="CF101" s="23" t="s">
        <v>128</v>
      </c>
      <c r="CG101" s="35" t="s">
        <v>516</v>
      </c>
      <c r="CH101" s="23" t="s">
        <v>401</v>
      </c>
      <c r="CI101" s="23" t="s">
        <v>427</v>
      </c>
      <c r="CJ101" s="23" t="s">
        <v>394</v>
      </c>
      <c r="CK101" s="23" t="s">
        <v>394</v>
      </c>
      <c r="CL101" s="23" t="s">
        <v>394</v>
      </c>
      <c r="CM101" s="23" t="s">
        <v>46</v>
      </c>
      <c r="CN101" s="23" t="s">
        <v>396</v>
      </c>
      <c r="CO101" s="23" t="s">
        <v>517</v>
      </c>
      <c r="CP101" s="23" t="s">
        <v>396</v>
      </c>
      <c r="CQ101" s="23" t="s">
        <v>394</v>
      </c>
      <c r="CR101" s="23" t="s">
        <v>396</v>
      </c>
      <c r="CS101" s="23" t="s">
        <v>396</v>
      </c>
      <c r="CT101" s="23" t="s">
        <v>46</v>
      </c>
      <c r="CU101" s="23" t="s">
        <v>46</v>
      </c>
      <c r="CV101" s="23" t="s">
        <v>46</v>
      </c>
      <c r="CW101" s="23" t="s">
        <v>46</v>
      </c>
      <c r="CX101" s="23" t="s">
        <v>1032</v>
      </c>
      <c r="CY101" s="23" t="s">
        <v>394</v>
      </c>
      <c r="CZ101" s="23" t="s">
        <v>411</v>
      </c>
      <c r="DB101" s="23" t="s">
        <v>394</v>
      </c>
      <c r="DC101" s="23" t="s">
        <v>396</v>
      </c>
      <c r="DD101" s="23" t="s">
        <v>394</v>
      </c>
      <c r="DE101" s="23" t="s">
        <v>396</v>
      </c>
      <c r="DF101" s="23" t="s">
        <v>396</v>
      </c>
      <c r="DG101" s="23" t="s">
        <v>394</v>
      </c>
      <c r="DH101" s="23" t="s">
        <v>396</v>
      </c>
      <c r="DI101" s="23" t="s">
        <v>396</v>
      </c>
      <c r="DJ101" s="23" t="s">
        <v>396</v>
      </c>
      <c r="DK101" s="23" t="s">
        <v>394</v>
      </c>
      <c r="DL101" s="23" t="s">
        <v>396</v>
      </c>
      <c r="DM101" s="23" t="s">
        <v>396</v>
      </c>
      <c r="DN101" s="23" t="s">
        <v>396</v>
      </c>
      <c r="DO101" s="23" t="s">
        <v>394</v>
      </c>
      <c r="DP101" s="23" t="s">
        <v>396</v>
      </c>
      <c r="DQ101" s="23" t="s">
        <v>396</v>
      </c>
      <c r="DR101" s="23" t="s">
        <v>396</v>
      </c>
    </row>
    <row r="102" spans="1:126" x14ac:dyDescent="0.15">
      <c r="A102" s="23" t="s">
        <v>1033</v>
      </c>
      <c r="B102" s="23" t="s">
        <v>1028</v>
      </c>
      <c r="C102" s="23" t="s">
        <v>362</v>
      </c>
      <c r="D102" s="23">
        <v>33.384829000000003</v>
      </c>
      <c r="E102" s="23">
        <v>43.529707000000002</v>
      </c>
      <c r="F102" s="23" t="s">
        <v>193</v>
      </c>
      <c r="G102" s="23" t="s">
        <v>194</v>
      </c>
      <c r="H102" s="23" t="s">
        <v>1034</v>
      </c>
      <c r="I102" s="23" t="s">
        <v>1035</v>
      </c>
      <c r="L102" s="23" t="s">
        <v>390</v>
      </c>
      <c r="M102" s="23" t="s">
        <v>401</v>
      </c>
      <c r="N102" s="23" t="s">
        <v>512</v>
      </c>
      <c r="O102" s="23" t="s">
        <v>513</v>
      </c>
      <c r="P102" s="23" t="s">
        <v>394</v>
      </c>
      <c r="Q102" s="23" t="s">
        <v>394</v>
      </c>
      <c r="R102" s="23">
        <v>3</v>
      </c>
      <c r="S102" s="23">
        <v>1</v>
      </c>
      <c r="T102" s="23" t="s">
        <v>434</v>
      </c>
      <c r="U102" s="23" t="s">
        <v>222</v>
      </c>
      <c r="V102" s="23">
        <v>0</v>
      </c>
      <c r="W102" s="23">
        <v>0</v>
      </c>
      <c r="X102" s="23">
        <v>0</v>
      </c>
      <c r="Y102" s="23" t="s">
        <v>394</v>
      </c>
      <c r="Z102" s="23" t="s">
        <v>394</v>
      </c>
      <c r="AA102" s="23">
        <v>0</v>
      </c>
      <c r="AB102" s="23">
        <v>258</v>
      </c>
      <c r="AC102" s="23">
        <v>0</v>
      </c>
      <c r="AD102" s="23">
        <v>0</v>
      </c>
      <c r="AE102" s="23">
        <v>0</v>
      </c>
      <c r="AF102" s="23">
        <v>0</v>
      </c>
      <c r="AG102" s="23">
        <v>0</v>
      </c>
      <c r="AH102" s="23">
        <v>0</v>
      </c>
      <c r="AI102" s="23" t="s">
        <v>46</v>
      </c>
      <c r="AJ102" s="23">
        <v>119</v>
      </c>
      <c r="AK102" s="23">
        <v>36</v>
      </c>
      <c r="AL102" s="23">
        <v>34</v>
      </c>
      <c r="AM102" s="23">
        <v>42</v>
      </c>
      <c r="AN102" s="23">
        <v>55</v>
      </c>
      <c r="AO102" s="23">
        <v>196</v>
      </c>
      <c r="AP102" s="23">
        <v>206</v>
      </c>
      <c r="AQ102" s="23">
        <v>23</v>
      </c>
      <c r="AR102" s="23">
        <v>19</v>
      </c>
      <c r="AS102" s="23">
        <v>611</v>
      </c>
      <c r="AT102" s="23" t="s">
        <v>394</v>
      </c>
      <c r="AU102" s="23">
        <v>25</v>
      </c>
      <c r="AV102" s="23">
        <v>0</v>
      </c>
      <c r="AW102" s="23">
        <v>35</v>
      </c>
      <c r="AX102" s="23">
        <v>10</v>
      </c>
      <c r="AY102" s="23">
        <v>0</v>
      </c>
      <c r="AZ102" s="23">
        <v>0</v>
      </c>
      <c r="BA102" s="23">
        <v>17</v>
      </c>
      <c r="BB102" s="23">
        <v>0</v>
      </c>
      <c r="BC102" s="23">
        <v>18</v>
      </c>
      <c r="BD102" s="23" t="s">
        <v>514</v>
      </c>
      <c r="BE102" s="23" t="s">
        <v>46</v>
      </c>
      <c r="BF102" s="23" t="s">
        <v>46</v>
      </c>
      <c r="BG102" s="23" t="s">
        <v>46</v>
      </c>
      <c r="BH102" s="23" t="s">
        <v>46</v>
      </c>
      <c r="BI102" s="23" t="s">
        <v>46</v>
      </c>
      <c r="BJ102" s="23" t="s">
        <v>46</v>
      </c>
      <c r="BK102" s="23" t="s">
        <v>411</v>
      </c>
      <c r="BL102" s="23" t="s">
        <v>411</v>
      </c>
      <c r="BM102" s="23" t="s">
        <v>46</v>
      </c>
      <c r="BO102" s="23">
        <v>100</v>
      </c>
      <c r="BP102" s="23" t="s">
        <v>230</v>
      </c>
      <c r="BQ102" s="23">
        <v>1</v>
      </c>
      <c r="BR102" s="23">
        <v>20</v>
      </c>
      <c r="BS102" s="23">
        <v>10</v>
      </c>
      <c r="BT102" s="23">
        <v>15</v>
      </c>
      <c r="BU102" s="23">
        <v>10</v>
      </c>
      <c r="BV102" s="23">
        <v>10</v>
      </c>
      <c r="BW102" s="23">
        <v>17</v>
      </c>
      <c r="BX102" s="23">
        <v>195</v>
      </c>
      <c r="BY102" s="23" t="s">
        <v>394</v>
      </c>
      <c r="BZ102" s="23" t="s">
        <v>394</v>
      </c>
      <c r="CA102" s="23" t="s">
        <v>396</v>
      </c>
      <c r="CB102" s="23" t="s">
        <v>396</v>
      </c>
      <c r="CC102" s="23" t="s">
        <v>396</v>
      </c>
      <c r="CD102" s="23" t="s">
        <v>515</v>
      </c>
      <c r="CE102" s="23" t="s">
        <v>394</v>
      </c>
      <c r="CF102" s="23" t="s">
        <v>128</v>
      </c>
      <c r="CG102" s="35" t="s">
        <v>516</v>
      </c>
      <c r="CH102" s="23" t="s">
        <v>401</v>
      </c>
      <c r="CI102" s="23" t="s">
        <v>427</v>
      </c>
      <c r="CJ102" s="23" t="s">
        <v>394</v>
      </c>
      <c r="CK102" s="23" t="s">
        <v>394</v>
      </c>
      <c r="CL102" s="23" t="s">
        <v>394</v>
      </c>
      <c r="CM102" s="23" t="s">
        <v>46</v>
      </c>
      <c r="CN102" s="23" t="s">
        <v>396</v>
      </c>
      <c r="CO102" s="23" t="s">
        <v>517</v>
      </c>
      <c r="CP102" s="23" t="s">
        <v>396</v>
      </c>
      <c r="CQ102" s="23" t="s">
        <v>394</v>
      </c>
      <c r="CR102" s="23" t="s">
        <v>396</v>
      </c>
      <c r="CS102" s="23" t="s">
        <v>396</v>
      </c>
      <c r="CT102" s="23" t="s">
        <v>46</v>
      </c>
      <c r="CU102" s="23" t="s">
        <v>46</v>
      </c>
      <c r="CV102" s="23" t="s">
        <v>46</v>
      </c>
      <c r="CW102" s="23" t="s">
        <v>46</v>
      </c>
      <c r="CX102" s="23" t="s">
        <v>1036</v>
      </c>
      <c r="CY102" s="23" t="s">
        <v>394</v>
      </c>
      <c r="CZ102" s="23" t="s">
        <v>411</v>
      </c>
      <c r="DB102" s="23" t="s">
        <v>394</v>
      </c>
      <c r="DC102" s="23" t="s">
        <v>394</v>
      </c>
      <c r="DD102" s="23" t="s">
        <v>394</v>
      </c>
      <c r="DE102" s="23" t="s">
        <v>396</v>
      </c>
      <c r="DF102" s="23" t="s">
        <v>396</v>
      </c>
      <c r="DG102" s="23" t="s">
        <v>394</v>
      </c>
      <c r="DH102" s="23" t="s">
        <v>394</v>
      </c>
      <c r="DI102" s="23" t="s">
        <v>396</v>
      </c>
      <c r="DJ102" s="23" t="s">
        <v>396</v>
      </c>
      <c r="DK102" s="23" t="s">
        <v>394</v>
      </c>
      <c r="DL102" s="23" t="s">
        <v>396</v>
      </c>
      <c r="DM102" s="23" t="s">
        <v>396</v>
      </c>
      <c r="DN102" s="23" t="s">
        <v>396</v>
      </c>
      <c r="DO102" s="23" t="s">
        <v>394</v>
      </c>
      <c r="DP102" s="23" t="s">
        <v>396</v>
      </c>
      <c r="DQ102" s="23" t="s">
        <v>396</v>
      </c>
      <c r="DR102" s="23" t="s">
        <v>396</v>
      </c>
    </row>
    <row r="103" spans="1:126" x14ac:dyDescent="0.15">
      <c r="A103" s="23" t="s">
        <v>1037</v>
      </c>
      <c r="B103" s="23" t="s">
        <v>1038</v>
      </c>
      <c r="C103" s="23" t="s">
        <v>504</v>
      </c>
      <c r="D103" s="23">
        <v>36.256284999999998</v>
      </c>
      <c r="E103" s="23">
        <v>43.994912999999997</v>
      </c>
      <c r="F103" s="23" t="s">
        <v>461</v>
      </c>
      <c r="G103" s="23" t="s">
        <v>194</v>
      </c>
      <c r="I103" s="23" t="s">
        <v>1039</v>
      </c>
      <c r="J103" s="23" t="s">
        <v>1039</v>
      </c>
      <c r="L103" s="23" t="s">
        <v>390</v>
      </c>
      <c r="M103" s="23" t="s">
        <v>463</v>
      </c>
      <c r="N103" s="23" t="s">
        <v>1038</v>
      </c>
      <c r="O103" s="23" t="s">
        <v>1040</v>
      </c>
      <c r="P103" s="23" t="s">
        <v>394</v>
      </c>
      <c r="Q103" s="23" t="s">
        <v>394</v>
      </c>
      <c r="R103" s="23">
        <v>7</v>
      </c>
      <c r="S103" s="23">
        <v>5</v>
      </c>
      <c r="T103" s="23" t="s">
        <v>444</v>
      </c>
      <c r="U103" s="23" t="s">
        <v>222</v>
      </c>
      <c r="V103" s="23">
        <v>299</v>
      </c>
      <c r="W103" s="23">
        <v>0</v>
      </c>
      <c r="X103" s="23">
        <v>299</v>
      </c>
      <c r="Y103" s="23" t="s">
        <v>394</v>
      </c>
      <c r="Z103" s="23" t="s">
        <v>396</v>
      </c>
      <c r="AA103" s="23">
        <v>0</v>
      </c>
      <c r="AB103" s="23">
        <v>0</v>
      </c>
      <c r="AC103" s="23">
        <v>299</v>
      </c>
      <c r="AD103" s="23">
        <v>0</v>
      </c>
      <c r="AE103" s="23">
        <v>0</v>
      </c>
      <c r="AF103" s="23">
        <v>0</v>
      </c>
      <c r="AG103" s="23">
        <v>0</v>
      </c>
      <c r="AH103" s="23">
        <v>0</v>
      </c>
      <c r="AI103" s="23" t="s">
        <v>93</v>
      </c>
      <c r="AJ103" s="23">
        <v>299</v>
      </c>
      <c r="AK103" s="23">
        <v>122</v>
      </c>
      <c r="AL103" s="23">
        <v>112</v>
      </c>
      <c r="AM103" s="23">
        <v>295</v>
      </c>
      <c r="AN103" s="23">
        <v>291</v>
      </c>
      <c r="AO103" s="23">
        <v>327</v>
      </c>
      <c r="AP103" s="23">
        <v>334</v>
      </c>
      <c r="AQ103" s="23">
        <v>16</v>
      </c>
      <c r="AR103" s="23">
        <v>25</v>
      </c>
      <c r="AS103" s="23">
        <v>1522</v>
      </c>
      <c r="AT103" s="23" t="s">
        <v>394</v>
      </c>
      <c r="AU103" s="23">
        <v>46</v>
      </c>
      <c r="AV103" s="23">
        <v>0</v>
      </c>
      <c r="AW103" s="23">
        <v>53</v>
      </c>
      <c r="AX103" s="23">
        <v>11</v>
      </c>
      <c r="AY103" s="23">
        <v>4</v>
      </c>
      <c r="AZ103" s="23">
        <v>26</v>
      </c>
      <c r="BA103" s="23">
        <v>65</v>
      </c>
      <c r="BB103" s="23">
        <v>41</v>
      </c>
      <c r="BC103" s="23">
        <v>39</v>
      </c>
      <c r="BD103" s="23" t="s">
        <v>1041</v>
      </c>
      <c r="BE103" s="23" t="s">
        <v>93</v>
      </c>
      <c r="BF103" s="23" t="s">
        <v>93</v>
      </c>
      <c r="BG103" s="23" t="s">
        <v>93</v>
      </c>
      <c r="BH103" s="23" t="s">
        <v>93</v>
      </c>
      <c r="BI103" s="23" t="s">
        <v>93</v>
      </c>
      <c r="BJ103" s="23" t="s">
        <v>93</v>
      </c>
      <c r="BK103" s="23" t="s">
        <v>93</v>
      </c>
      <c r="BL103" s="23" t="s">
        <v>93</v>
      </c>
      <c r="BM103" s="23" t="s">
        <v>93</v>
      </c>
      <c r="BN103" s="23" t="s">
        <v>1042</v>
      </c>
      <c r="BO103" s="23">
        <v>80</v>
      </c>
      <c r="BP103" s="23" t="s">
        <v>50</v>
      </c>
      <c r="BQ103" s="23">
        <v>1</v>
      </c>
      <c r="BR103" s="23">
        <v>80</v>
      </c>
      <c r="BS103" s="23">
        <v>0</v>
      </c>
      <c r="BT103" s="23">
        <v>0</v>
      </c>
      <c r="BU103" s="23">
        <v>80</v>
      </c>
      <c r="BV103" s="23">
        <v>0</v>
      </c>
      <c r="BW103" s="23">
        <v>0</v>
      </c>
      <c r="BX103" s="23">
        <v>20</v>
      </c>
      <c r="BY103" s="23" t="s">
        <v>394</v>
      </c>
      <c r="BZ103" s="23" t="s">
        <v>394</v>
      </c>
      <c r="CA103" s="23" t="s">
        <v>396</v>
      </c>
      <c r="CB103" s="23" t="s">
        <v>394</v>
      </c>
      <c r="CC103" s="23" t="s">
        <v>396</v>
      </c>
      <c r="CD103" s="23" t="s">
        <v>1043</v>
      </c>
      <c r="CE103" s="23" t="s">
        <v>394</v>
      </c>
      <c r="CF103" s="23" t="s">
        <v>128</v>
      </c>
      <c r="CG103" s="35" t="s">
        <v>1044</v>
      </c>
      <c r="CH103" s="23" t="s">
        <v>401</v>
      </c>
      <c r="CI103" s="23" t="s">
        <v>427</v>
      </c>
      <c r="CJ103" s="23" t="s">
        <v>394</v>
      </c>
      <c r="CK103" s="23" t="s">
        <v>394</v>
      </c>
      <c r="CL103" s="23" t="s">
        <v>394</v>
      </c>
      <c r="CM103" s="23" t="s">
        <v>46</v>
      </c>
      <c r="CN103" s="23" t="s">
        <v>396</v>
      </c>
      <c r="CO103" s="23" t="s">
        <v>1045</v>
      </c>
      <c r="CP103" s="23" t="s">
        <v>396</v>
      </c>
      <c r="CQ103" s="23" t="s">
        <v>394</v>
      </c>
      <c r="CR103" s="23" t="s">
        <v>394</v>
      </c>
      <c r="CS103" s="23" t="s">
        <v>394</v>
      </c>
      <c r="CT103" s="23" t="s">
        <v>411</v>
      </c>
      <c r="CU103" s="23" t="s">
        <v>411</v>
      </c>
      <c r="CV103" s="23" t="s">
        <v>411</v>
      </c>
      <c r="CW103" s="23" t="s">
        <v>411</v>
      </c>
      <c r="CX103" s="23" t="s">
        <v>751</v>
      </c>
      <c r="CY103" s="23" t="s">
        <v>394</v>
      </c>
      <c r="CZ103" s="23" t="s">
        <v>411</v>
      </c>
      <c r="DA103" s="23" t="s">
        <v>93</v>
      </c>
      <c r="DB103" s="23" t="s">
        <v>394</v>
      </c>
      <c r="DC103" s="23" t="s">
        <v>394</v>
      </c>
      <c r="DD103" s="23" t="s">
        <v>394</v>
      </c>
      <c r="DE103" s="23" t="s">
        <v>394</v>
      </c>
      <c r="DF103" s="23" t="s">
        <v>394</v>
      </c>
      <c r="DG103" s="23" t="s">
        <v>394</v>
      </c>
      <c r="DH103" s="23" t="s">
        <v>394</v>
      </c>
      <c r="DI103" s="23" t="s">
        <v>394</v>
      </c>
      <c r="DJ103" s="23" t="s">
        <v>394</v>
      </c>
      <c r="DK103" s="23" t="s">
        <v>394</v>
      </c>
      <c r="DL103" s="23" t="s">
        <v>396</v>
      </c>
      <c r="DM103" s="23" t="s">
        <v>396</v>
      </c>
      <c r="DN103" s="23" t="s">
        <v>396</v>
      </c>
      <c r="DO103" s="23" t="s">
        <v>394</v>
      </c>
      <c r="DP103" s="23" t="s">
        <v>396</v>
      </c>
      <c r="DQ103" s="23" t="s">
        <v>394</v>
      </c>
      <c r="DR103" s="23" t="s">
        <v>394</v>
      </c>
    </row>
    <row r="104" spans="1:126" x14ac:dyDescent="0.15">
      <c r="A104" s="23" t="s">
        <v>1046</v>
      </c>
      <c r="B104" s="23" t="s">
        <v>504</v>
      </c>
      <c r="C104" s="23" t="s">
        <v>504</v>
      </c>
      <c r="D104" s="23">
        <v>35.879120999999998</v>
      </c>
      <c r="E104" s="23">
        <v>43.801301000000002</v>
      </c>
      <c r="F104" s="23" t="s">
        <v>461</v>
      </c>
      <c r="G104" s="23" t="s">
        <v>194</v>
      </c>
      <c r="I104" s="23" t="s">
        <v>1047</v>
      </c>
      <c r="J104" s="23" t="s">
        <v>1047</v>
      </c>
      <c r="L104" s="23" t="s">
        <v>441</v>
      </c>
      <c r="M104" s="23" t="s">
        <v>641</v>
      </c>
      <c r="N104" s="23" t="s">
        <v>1048</v>
      </c>
      <c r="O104" s="23" t="s">
        <v>1049</v>
      </c>
      <c r="P104" s="23" t="s">
        <v>394</v>
      </c>
      <c r="Q104" s="23" t="s">
        <v>394</v>
      </c>
      <c r="R104" s="23">
        <v>6</v>
      </c>
      <c r="S104" s="23">
        <v>2</v>
      </c>
      <c r="T104" s="23" t="s">
        <v>1050</v>
      </c>
      <c r="U104" s="23" t="s">
        <v>252</v>
      </c>
      <c r="V104" s="23">
        <v>1406</v>
      </c>
      <c r="W104" s="23">
        <v>214</v>
      </c>
      <c r="X104" s="23">
        <v>1620</v>
      </c>
      <c r="Y104" s="23" t="s">
        <v>394</v>
      </c>
      <c r="Z104" s="23" t="s">
        <v>394</v>
      </c>
      <c r="AA104" s="23">
        <v>0</v>
      </c>
      <c r="AB104" s="23">
        <v>1620</v>
      </c>
      <c r="AC104" s="23">
        <v>0</v>
      </c>
      <c r="AD104" s="23">
        <v>0</v>
      </c>
      <c r="AE104" s="23">
        <v>0</v>
      </c>
      <c r="AF104" s="23">
        <v>2</v>
      </c>
      <c r="AG104" s="23">
        <v>3</v>
      </c>
      <c r="AH104" s="23">
        <v>0</v>
      </c>
      <c r="AI104" s="23" t="s">
        <v>46</v>
      </c>
      <c r="AJ104" s="23">
        <v>1331</v>
      </c>
      <c r="AK104" s="23">
        <v>503</v>
      </c>
      <c r="AL104" s="23">
        <v>519</v>
      </c>
      <c r="AM104" s="23">
        <v>1268</v>
      </c>
      <c r="AN104" s="23">
        <v>1232</v>
      </c>
      <c r="AO104" s="23">
        <v>1608</v>
      </c>
      <c r="AP104" s="23">
        <v>1760</v>
      </c>
      <c r="AQ104" s="23">
        <v>70</v>
      </c>
      <c r="AR104" s="23">
        <v>108</v>
      </c>
      <c r="AS104" s="23">
        <v>7068</v>
      </c>
      <c r="AT104" s="23" t="s">
        <v>394</v>
      </c>
      <c r="AU104" s="23">
        <v>0</v>
      </c>
      <c r="AV104" s="23">
        <v>0</v>
      </c>
      <c r="AW104" s="23">
        <v>120</v>
      </c>
      <c r="AX104" s="23">
        <v>90</v>
      </c>
      <c r="AY104" s="23">
        <v>14</v>
      </c>
      <c r="AZ104" s="23">
        <v>45</v>
      </c>
      <c r="BA104" s="23">
        <v>340</v>
      </c>
      <c r="BB104" s="23">
        <v>0</v>
      </c>
      <c r="BC104" s="23">
        <v>115</v>
      </c>
      <c r="BD104" s="23" t="s">
        <v>1051</v>
      </c>
      <c r="BE104" s="23" t="s">
        <v>93</v>
      </c>
      <c r="BF104" s="23" t="s">
        <v>93</v>
      </c>
      <c r="BG104" s="23" t="s">
        <v>93</v>
      </c>
      <c r="BH104" s="23" t="s">
        <v>93</v>
      </c>
      <c r="BI104" s="23" t="s">
        <v>93</v>
      </c>
      <c r="BJ104" s="23" t="s">
        <v>93</v>
      </c>
      <c r="BK104" s="23" t="s">
        <v>93</v>
      </c>
      <c r="BL104" s="23" t="s">
        <v>93</v>
      </c>
      <c r="BM104" s="23" t="s">
        <v>93</v>
      </c>
      <c r="BN104" s="23" t="s">
        <v>1052</v>
      </c>
      <c r="BO104" s="23">
        <v>35</v>
      </c>
      <c r="BP104" s="23" t="s">
        <v>557</v>
      </c>
      <c r="BQ104" s="23">
        <v>102</v>
      </c>
      <c r="BR104" s="23">
        <v>390</v>
      </c>
      <c r="BS104" s="23">
        <v>195</v>
      </c>
      <c r="BT104" s="23">
        <v>195</v>
      </c>
      <c r="BU104" s="23">
        <v>390</v>
      </c>
      <c r="BV104" s="23">
        <v>195</v>
      </c>
      <c r="BW104" s="23">
        <v>195</v>
      </c>
      <c r="BX104" s="23">
        <v>486</v>
      </c>
      <c r="BY104" s="23" t="s">
        <v>394</v>
      </c>
      <c r="BZ104" s="23" t="s">
        <v>394</v>
      </c>
      <c r="CA104" s="23" t="s">
        <v>396</v>
      </c>
      <c r="CB104" s="23" t="s">
        <v>396</v>
      </c>
      <c r="CC104" s="23" t="s">
        <v>396</v>
      </c>
      <c r="CD104" s="23" t="s">
        <v>526</v>
      </c>
      <c r="CE104" s="23" t="s">
        <v>394</v>
      </c>
      <c r="CF104" s="23" t="s">
        <v>128</v>
      </c>
      <c r="CG104" s="35" t="s">
        <v>415</v>
      </c>
      <c r="CH104" s="23" t="s">
        <v>401</v>
      </c>
      <c r="CI104" s="23" t="s">
        <v>427</v>
      </c>
      <c r="CJ104" s="23" t="s">
        <v>394</v>
      </c>
      <c r="CK104" s="23" t="s">
        <v>394</v>
      </c>
      <c r="CL104" s="23" t="s">
        <v>394</v>
      </c>
      <c r="CM104" s="23" t="s">
        <v>46</v>
      </c>
      <c r="CN104" s="23" t="s">
        <v>396</v>
      </c>
      <c r="CO104" s="23" t="s">
        <v>1053</v>
      </c>
      <c r="CP104" s="23" t="s">
        <v>396</v>
      </c>
      <c r="CQ104" s="23" t="s">
        <v>394</v>
      </c>
      <c r="CR104" s="23" t="s">
        <v>394</v>
      </c>
      <c r="CS104" s="23" t="s">
        <v>394</v>
      </c>
      <c r="CT104" s="23" t="s">
        <v>93</v>
      </c>
      <c r="CU104" s="23" t="s">
        <v>93</v>
      </c>
      <c r="CV104" s="23" t="s">
        <v>93</v>
      </c>
      <c r="CW104" s="23" t="s">
        <v>411</v>
      </c>
      <c r="CX104" s="23" t="s">
        <v>481</v>
      </c>
      <c r="CY104" s="23" t="s">
        <v>394</v>
      </c>
      <c r="CZ104" s="23" t="s">
        <v>93</v>
      </c>
      <c r="DB104" s="23" t="s">
        <v>394</v>
      </c>
      <c r="DC104" s="23" t="s">
        <v>394</v>
      </c>
      <c r="DD104" s="23" t="s">
        <v>394</v>
      </c>
      <c r="DE104" s="23" t="s">
        <v>394</v>
      </c>
      <c r="DF104" s="23" t="s">
        <v>394</v>
      </c>
      <c r="DG104" s="23" t="s">
        <v>394</v>
      </c>
      <c r="DH104" s="23" t="s">
        <v>394</v>
      </c>
      <c r="DI104" s="23" t="s">
        <v>394</v>
      </c>
      <c r="DJ104" s="23" t="s">
        <v>394</v>
      </c>
      <c r="DK104" s="23" t="s">
        <v>394</v>
      </c>
      <c r="DL104" s="23" t="s">
        <v>396</v>
      </c>
      <c r="DM104" s="23" t="s">
        <v>396</v>
      </c>
      <c r="DN104" s="23" t="s">
        <v>396</v>
      </c>
      <c r="DO104" s="23" t="s">
        <v>394</v>
      </c>
      <c r="DP104" s="23" t="s">
        <v>396</v>
      </c>
      <c r="DQ104" s="23" t="s">
        <v>396</v>
      </c>
      <c r="DR104" s="23" t="s">
        <v>394</v>
      </c>
    </row>
    <row r="105" spans="1:126" x14ac:dyDescent="0.15">
      <c r="A105" s="23" t="s">
        <v>1054</v>
      </c>
      <c r="B105" s="23" t="s">
        <v>1055</v>
      </c>
      <c r="D105" s="23">
        <v>34.824891999999998</v>
      </c>
      <c r="E105" s="23">
        <v>43.584781</v>
      </c>
      <c r="F105" s="23" t="s">
        <v>595</v>
      </c>
      <c r="G105" s="23" t="s">
        <v>194</v>
      </c>
      <c r="I105" s="23" t="s">
        <v>1056</v>
      </c>
      <c r="J105" s="23" t="s">
        <v>1056</v>
      </c>
      <c r="L105" s="23" t="s">
        <v>390</v>
      </c>
      <c r="M105" s="23" t="s">
        <v>1057</v>
      </c>
      <c r="N105" s="23" t="s">
        <v>1058</v>
      </c>
      <c r="O105" s="23" t="s">
        <v>1059</v>
      </c>
      <c r="P105" s="23" t="s">
        <v>394</v>
      </c>
      <c r="Q105" s="23" t="s">
        <v>394</v>
      </c>
      <c r="R105" s="23">
        <v>3</v>
      </c>
      <c r="S105" s="23">
        <v>0</v>
      </c>
      <c r="T105" s="23" t="s">
        <v>608</v>
      </c>
      <c r="U105" s="23" t="s">
        <v>222</v>
      </c>
      <c r="V105" s="23">
        <v>1242</v>
      </c>
      <c r="W105" s="23">
        <v>0</v>
      </c>
      <c r="X105" s="23">
        <v>1242</v>
      </c>
      <c r="Y105" s="23" t="s">
        <v>394</v>
      </c>
      <c r="Z105" s="23" t="s">
        <v>394</v>
      </c>
      <c r="AA105" s="23">
        <v>0</v>
      </c>
      <c r="AB105" s="23">
        <v>1242</v>
      </c>
      <c r="AC105" s="23">
        <v>0</v>
      </c>
      <c r="AD105" s="23">
        <v>0</v>
      </c>
      <c r="AE105" s="23">
        <v>0</v>
      </c>
      <c r="AF105" s="23">
        <v>0</v>
      </c>
      <c r="AG105" s="23">
        <v>0</v>
      </c>
      <c r="AH105" s="23">
        <v>0</v>
      </c>
      <c r="AI105" s="23" t="s">
        <v>405</v>
      </c>
      <c r="AJ105" s="23">
        <v>1168</v>
      </c>
      <c r="AK105" s="23">
        <v>948</v>
      </c>
      <c r="AL105" s="23">
        <v>916</v>
      </c>
      <c r="AM105" s="23">
        <v>1328</v>
      </c>
      <c r="AN105" s="23">
        <v>1248</v>
      </c>
      <c r="AO105" s="23">
        <v>1310</v>
      </c>
      <c r="AP105" s="23">
        <v>1413</v>
      </c>
      <c r="AQ105" s="23">
        <v>23</v>
      </c>
      <c r="AR105" s="23">
        <v>59</v>
      </c>
      <c r="AS105" s="23">
        <v>7245</v>
      </c>
      <c r="AT105" s="23" t="s">
        <v>394</v>
      </c>
      <c r="AU105" s="23">
        <v>120</v>
      </c>
      <c r="AV105" s="23">
        <v>37</v>
      </c>
      <c r="AW105" s="23">
        <v>106</v>
      </c>
      <c r="AX105" s="23">
        <v>143</v>
      </c>
      <c r="AY105" s="23">
        <v>65</v>
      </c>
      <c r="AZ105" s="23">
        <v>519</v>
      </c>
      <c r="BA105" s="23">
        <v>235</v>
      </c>
      <c r="BB105" s="23">
        <v>80</v>
      </c>
      <c r="BC105" s="23">
        <v>1</v>
      </c>
      <c r="BD105" s="23" t="s">
        <v>913</v>
      </c>
      <c r="BE105" s="23" t="s">
        <v>411</v>
      </c>
      <c r="BF105" s="23" t="s">
        <v>405</v>
      </c>
      <c r="BG105" s="23" t="s">
        <v>93</v>
      </c>
      <c r="BH105" s="23" t="s">
        <v>93</v>
      </c>
      <c r="BI105" s="23" t="s">
        <v>411</v>
      </c>
      <c r="BJ105" s="23" t="s">
        <v>93</v>
      </c>
      <c r="BK105" s="23" t="s">
        <v>93</v>
      </c>
      <c r="BL105" s="23" t="s">
        <v>46</v>
      </c>
      <c r="BM105" s="23" t="s">
        <v>411</v>
      </c>
      <c r="BO105" s="23">
        <v>0</v>
      </c>
      <c r="BP105" s="23" t="s">
        <v>50</v>
      </c>
      <c r="BQ105" s="23">
        <v>210</v>
      </c>
      <c r="BR105" s="23">
        <v>150</v>
      </c>
      <c r="BS105" s="23">
        <v>60</v>
      </c>
      <c r="BT105" s="23">
        <v>60</v>
      </c>
      <c r="BU105" s="23">
        <v>100</v>
      </c>
      <c r="BV105" s="23">
        <v>60</v>
      </c>
      <c r="BW105" s="23">
        <v>60</v>
      </c>
      <c r="BX105" s="23">
        <v>522</v>
      </c>
      <c r="BY105" s="23" t="s">
        <v>396</v>
      </c>
      <c r="CA105" s="23" t="s">
        <v>396</v>
      </c>
      <c r="CB105" s="23" t="s">
        <v>394</v>
      </c>
      <c r="CC105" s="23" t="s">
        <v>396</v>
      </c>
      <c r="CD105" s="23" t="s">
        <v>890</v>
      </c>
      <c r="CE105" s="23" t="s">
        <v>396</v>
      </c>
      <c r="CF105" s="23" t="s">
        <v>128</v>
      </c>
      <c r="CG105" s="35" t="s">
        <v>1060</v>
      </c>
      <c r="CH105" s="23" t="s">
        <v>505</v>
      </c>
      <c r="CI105" s="23" t="s">
        <v>402</v>
      </c>
      <c r="CJ105" s="23" t="s">
        <v>394</v>
      </c>
      <c r="CK105" s="23" t="s">
        <v>394</v>
      </c>
      <c r="CL105" s="23" t="s">
        <v>394</v>
      </c>
      <c r="CM105" s="23" t="s">
        <v>405</v>
      </c>
      <c r="CN105" s="23" t="s">
        <v>396</v>
      </c>
      <c r="CO105" s="23" t="s">
        <v>1061</v>
      </c>
      <c r="CP105" s="23" t="s">
        <v>396</v>
      </c>
      <c r="CQ105" s="23" t="s">
        <v>394</v>
      </c>
      <c r="CR105" s="23" t="s">
        <v>394</v>
      </c>
      <c r="CS105" s="23" t="s">
        <v>394</v>
      </c>
      <c r="CT105" s="23" t="s">
        <v>46</v>
      </c>
      <c r="CU105" s="23" t="s">
        <v>46</v>
      </c>
      <c r="CV105" s="23" t="s">
        <v>46</v>
      </c>
      <c r="CW105" s="23" t="s">
        <v>46</v>
      </c>
      <c r="CX105" s="23" t="s">
        <v>457</v>
      </c>
      <c r="CY105" s="23" t="s">
        <v>394</v>
      </c>
      <c r="CZ105" s="23" t="s">
        <v>405</v>
      </c>
      <c r="DB105" s="23" t="s">
        <v>394</v>
      </c>
      <c r="DC105" s="23" t="s">
        <v>394</v>
      </c>
      <c r="DD105" s="23" t="s">
        <v>394</v>
      </c>
      <c r="DE105" s="23" t="s">
        <v>394</v>
      </c>
      <c r="DF105" s="23" t="s">
        <v>396</v>
      </c>
      <c r="DG105" s="23" t="s">
        <v>394</v>
      </c>
      <c r="DH105" s="23" t="s">
        <v>394</v>
      </c>
      <c r="DI105" s="23" t="s">
        <v>394</v>
      </c>
      <c r="DJ105" s="23" t="s">
        <v>394</v>
      </c>
      <c r="DK105" s="23" t="s">
        <v>394</v>
      </c>
      <c r="DL105" s="23" t="s">
        <v>396</v>
      </c>
      <c r="DM105" s="23" t="s">
        <v>396</v>
      </c>
      <c r="DN105" s="23" t="s">
        <v>396</v>
      </c>
      <c r="DO105" s="23" t="s">
        <v>394</v>
      </c>
      <c r="DP105" s="23" t="s">
        <v>396</v>
      </c>
      <c r="DQ105" s="23" t="s">
        <v>396</v>
      </c>
      <c r="DR105" s="23" t="s">
        <v>396</v>
      </c>
    </row>
    <row r="106" spans="1:126" x14ac:dyDescent="0.15">
      <c r="A106" s="23" t="s">
        <v>333</v>
      </c>
      <c r="B106" s="23" t="s">
        <v>236</v>
      </c>
      <c r="C106" s="23">
        <v>12</v>
      </c>
      <c r="D106" s="23">
        <v>33.144177999999997</v>
      </c>
      <c r="E106" s="23">
        <v>43.846083</v>
      </c>
      <c r="F106" s="23" t="s">
        <v>193</v>
      </c>
      <c r="G106" s="23" t="s">
        <v>194</v>
      </c>
      <c r="I106" s="23" t="s">
        <v>334</v>
      </c>
      <c r="J106" s="23" t="s">
        <v>334</v>
      </c>
      <c r="L106" s="23" t="s">
        <v>482</v>
      </c>
      <c r="M106" s="23" t="s">
        <v>311</v>
      </c>
      <c r="N106" s="23" t="s">
        <v>1062</v>
      </c>
      <c r="O106" s="23">
        <v>7823238877</v>
      </c>
      <c r="P106" s="23" t="s">
        <v>394</v>
      </c>
      <c r="Q106" s="23" t="s">
        <v>394</v>
      </c>
      <c r="R106" s="23">
        <v>3</v>
      </c>
      <c r="S106" s="23">
        <v>0</v>
      </c>
      <c r="T106" s="23" t="s">
        <v>1063</v>
      </c>
      <c r="U106" s="23" t="s">
        <v>198</v>
      </c>
      <c r="V106" s="23">
        <v>339</v>
      </c>
      <c r="W106" s="23">
        <v>0</v>
      </c>
      <c r="X106" s="23">
        <v>339</v>
      </c>
      <c r="Y106" s="23" t="s">
        <v>394</v>
      </c>
      <c r="Z106" s="23" t="s">
        <v>394</v>
      </c>
      <c r="AA106" s="23">
        <v>0</v>
      </c>
      <c r="AB106" s="23">
        <v>339</v>
      </c>
      <c r="AC106" s="23">
        <v>0</v>
      </c>
      <c r="AD106" s="23">
        <v>0</v>
      </c>
      <c r="AE106" s="23">
        <v>0</v>
      </c>
      <c r="AF106" s="23">
        <v>0</v>
      </c>
      <c r="AG106" s="23">
        <v>0</v>
      </c>
      <c r="AH106" s="23">
        <v>0</v>
      </c>
      <c r="AI106" s="23" t="s">
        <v>411</v>
      </c>
      <c r="AJ106" s="23">
        <v>450</v>
      </c>
      <c r="AK106" s="23">
        <v>90</v>
      </c>
      <c r="AL106" s="23">
        <v>80</v>
      </c>
      <c r="AM106" s="23">
        <v>100</v>
      </c>
      <c r="AN106" s="23">
        <v>120</v>
      </c>
      <c r="AO106" s="23">
        <v>517</v>
      </c>
      <c r="AP106" s="23">
        <v>603</v>
      </c>
      <c r="AQ106" s="23">
        <v>100</v>
      </c>
      <c r="AR106" s="23">
        <v>200</v>
      </c>
      <c r="AS106" s="23">
        <v>1810</v>
      </c>
      <c r="AT106" s="23" t="s">
        <v>394</v>
      </c>
      <c r="AU106" s="23">
        <v>130</v>
      </c>
      <c r="AV106" s="23">
        <v>0</v>
      </c>
      <c r="AW106" s="23">
        <v>8</v>
      </c>
      <c r="AX106" s="23">
        <v>10</v>
      </c>
      <c r="AY106" s="23">
        <v>15</v>
      </c>
      <c r="AZ106" s="23">
        <v>100</v>
      </c>
      <c r="BA106" s="23">
        <v>65</v>
      </c>
      <c r="BB106" s="23">
        <v>50</v>
      </c>
      <c r="BC106" s="23">
        <v>118</v>
      </c>
      <c r="BD106" s="23" t="s">
        <v>1064</v>
      </c>
      <c r="BE106" s="23" t="s">
        <v>405</v>
      </c>
      <c r="BF106" s="23" t="s">
        <v>405</v>
      </c>
      <c r="BG106" s="23" t="s">
        <v>411</v>
      </c>
      <c r="BH106" s="23" t="s">
        <v>46</v>
      </c>
      <c r="BI106" s="23" t="s">
        <v>46</v>
      </c>
      <c r="BJ106" s="23" t="s">
        <v>46</v>
      </c>
      <c r="BK106" s="23" t="s">
        <v>46</v>
      </c>
      <c r="BL106" s="23" t="s">
        <v>46</v>
      </c>
      <c r="BM106" s="23" t="s">
        <v>46</v>
      </c>
      <c r="BO106" s="23">
        <v>20</v>
      </c>
      <c r="BP106" s="23" t="s">
        <v>653</v>
      </c>
      <c r="BQ106" s="23">
        <v>40</v>
      </c>
      <c r="BR106" s="23">
        <v>0</v>
      </c>
      <c r="BS106" s="23">
        <v>21</v>
      </c>
      <c r="BT106" s="23">
        <v>30</v>
      </c>
      <c r="BU106" s="23">
        <v>8</v>
      </c>
      <c r="BV106" s="23">
        <v>4</v>
      </c>
      <c r="BW106" s="23">
        <v>4</v>
      </c>
      <c r="BX106" s="23">
        <v>0</v>
      </c>
      <c r="BY106" s="23" t="s">
        <v>394</v>
      </c>
      <c r="BZ106" s="23" t="s">
        <v>394</v>
      </c>
      <c r="CA106" s="23" t="s">
        <v>394</v>
      </c>
      <c r="CB106" s="23" t="s">
        <v>394</v>
      </c>
      <c r="CC106" s="23" t="s">
        <v>394</v>
      </c>
      <c r="CD106" s="23" t="s">
        <v>1065</v>
      </c>
      <c r="CE106" s="23" t="s">
        <v>396</v>
      </c>
      <c r="CF106" s="23" t="s">
        <v>129</v>
      </c>
      <c r="CG106" s="35" t="s">
        <v>415</v>
      </c>
      <c r="CH106" s="23" t="s">
        <v>401</v>
      </c>
      <c r="CI106" s="23" t="s">
        <v>427</v>
      </c>
      <c r="CJ106" s="23" t="s">
        <v>394</v>
      </c>
      <c r="CK106" s="23" t="s">
        <v>394</v>
      </c>
      <c r="CL106" s="23" t="s">
        <v>394</v>
      </c>
      <c r="CM106" s="23" t="s">
        <v>46</v>
      </c>
      <c r="CN106" s="23" t="s">
        <v>396</v>
      </c>
      <c r="CO106" s="23" t="s">
        <v>1066</v>
      </c>
      <c r="CP106" s="23" t="s">
        <v>396</v>
      </c>
      <c r="CQ106" s="23" t="s">
        <v>394</v>
      </c>
      <c r="CR106" s="23" t="s">
        <v>396</v>
      </c>
      <c r="CS106" s="23" t="s">
        <v>396</v>
      </c>
      <c r="CT106" s="23" t="s">
        <v>46</v>
      </c>
      <c r="CU106" s="23" t="s">
        <v>46</v>
      </c>
      <c r="CV106" s="23" t="s">
        <v>46</v>
      </c>
      <c r="CW106" s="23" t="s">
        <v>46</v>
      </c>
      <c r="CX106" s="23" t="s">
        <v>457</v>
      </c>
      <c r="CY106" s="23" t="s">
        <v>396</v>
      </c>
      <c r="CZ106" s="23" t="s">
        <v>46</v>
      </c>
      <c r="DA106" s="23" t="s">
        <v>46</v>
      </c>
      <c r="DB106" s="23" t="s">
        <v>396</v>
      </c>
      <c r="DC106" s="23" t="s">
        <v>396</v>
      </c>
      <c r="DD106" s="23" t="s">
        <v>394</v>
      </c>
      <c r="DE106" s="23" t="s">
        <v>396</v>
      </c>
      <c r="DF106" s="23" t="s">
        <v>394</v>
      </c>
      <c r="DG106" s="23" t="s">
        <v>394</v>
      </c>
      <c r="DH106" s="23" t="s">
        <v>396</v>
      </c>
      <c r="DI106" s="23" t="s">
        <v>396</v>
      </c>
      <c r="DJ106" s="23" t="s">
        <v>394</v>
      </c>
      <c r="DK106" s="23" t="s">
        <v>394</v>
      </c>
      <c r="DL106" s="23" t="s">
        <v>396</v>
      </c>
      <c r="DM106" s="23" t="s">
        <v>396</v>
      </c>
      <c r="DN106" s="23" t="s">
        <v>396</v>
      </c>
      <c r="DO106" s="23" t="s">
        <v>394</v>
      </c>
      <c r="DP106" s="23" t="s">
        <v>396</v>
      </c>
      <c r="DQ106" s="23" t="s">
        <v>396</v>
      </c>
      <c r="DR106" s="23" t="s">
        <v>394</v>
      </c>
    </row>
    <row r="107" spans="1:126" x14ac:dyDescent="0.15">
      <c r="A107" s="23" t="s">
        <v>529</v>
      </c>
      <c r="B107" s="23" t="s">
        <v>1067</v>
      </c>
      <c r="D107" s="23">
        <v>33.355324000000003</v>
      </c>
      <c r="E107" s="23">
        <v>43.550294000000001</v>
      </c>
      <c r="F107" s="23" t="s">
        <v>193</v>
      </c>
      <c r="G107" s="23" t="s">
        <v>194</v>
      </c>
      <c r="H107" s="23" t="s">
        <v>1029</v>
      </c>
      <c r="I107" s="23" t="s">
        <v>1068</v>
      </c>
      <c r="L107" s="23" t="s">
        <v>390</v>
      </c>
      <c r="M107" s="23" t="s">
        <v>447</v>
      </c>
      <c r="N107" s="23" t="s">
        <v>1069</v>
      </c>
      <c r="O107" s="23" t="s">
        <v>1070</v>
      </c>
      <c r="P107" s="23" t="s">
        <v>394</v>
      </c>
      <c r="Q107" s="23" t="s">
        <v>394</v>
      </c>
      <c r="R107" s="23">
        <v>12</v>
      </c>
      <c r="S107" s="23">
        <v>3</v>
      </c>
      <c r="T107" s="23" t="s">
        <v>535</v>
      </c>
      <c r="U107" s="23" t="s">
        <v>222</v>
      </c>
      <c r="V107" s="23">
        <v>190</v>
      </c>
      <c r="W107" s="23">
        <v>63</v>
      </c>
      <c r="X107" s="23">
        <v>253</v>
      </c>
      <c r="Y107" s="23" t="s">
        <v>394</v>
      </c>
      <c r="Z107" s="23" t="s">
        <v>396</v>
      </c>
      <c r="AA107" s="23">
        <v>253</v>
      </c>
      <c r="AB107" s="23">
        <v>0</v>
      </c>
      <c r="AC107" s="23">
        <v>0</v>
      </c>
      <c r="AD107" s="23">
        <v>0</v>
      </c>
      <c r="AE107" s="23">
        <v>253</v>
      </c>
      <c r="AF107" s="23">
        <v>0</v>
      </c>
      <c r="AG107" s="23">
        <v>0</v>
      </c>
      <c r="AH107" s="23">
        <v>0</v>
      </c>
      <c r="AI107" s="23" t="s">
        <v>46</v>
      </c>
      <c r="AJ107" s="23">
        <v>190</v>
      </c>
      <c r="AK107" s="23">
        <v>52</v>
      </c>
      <c r="AL107" s="23">
        <v>54</v>
      </c>
      <c r="AM107" s="23">
        <v>231</v>
      </c>
      <c r="AN107" s="23">
        <v>236</v>
      </c>
      <c r="AO107" s="23">
        <v>241</v>
      </c>
      <c r="AP107" s="23">
        <v>316</v>
      </c>
      <c r="AQ107" s="23">
        <v>18</v>
      </c>
      <c r="AR107" s="23">
        <v>28</v>
      </c>
      <c r="AS107" s="23">
        <v>1176</v>
      </c>
      <c r="AT107" s="23" t="s">
        <v>394</v>
      </c>
      <c r="AU107" s="23">
        <v>53</v>
      </c>
      <c r="AV107" s="23">
        <v>3</v>
      </c>
      <c r="AW107" s="23">
        <v>2</v>
      </c>
      <c r="AX107" s="23">
        <v>7</v>
      </c>
      <c r="AY107" s="23">
        <v>3</v>
      </c>
      <c r="AZ107" s="23">
        <v>15</v>
      </c>
      <c r="BA107" s="23">
        <v>18</v>
      </c>
      <c r="BB107" s="23">
        <v>20</v>
      </c>
      <c r="BC107" s="23">
        <v>57</v>
      </c>
      <c r="BD107" s="23" t="s">
        <v>861</v>
      </c>
      <c r="BE107" s="23" t="s">
        <v>46</v>
      </c>
      <c r="BF107" s="23" t="s">
        <v>46</v>
      </c>
      <c r="BG107" s="23" t="s">
        <v>46</v>
      </c>
      <c r="BH107" s="23" t="s">
        <v>46</v>
      </c>
      <c r="BI107" s="23" t="s">
        <v>46</v>
      </c>
      <c r="BJ107" s="23" t="s">
        <v>46</v>
      </c>
      <c r="BK107" s="23" t="s">
        <v>46</v>
      </c>
      <c r="BL107" s="23" t="s">
        <v>46</v>
      </c>
      <c r="BM107" s="23" t="s">
        <v>46</v>
      </c>
      <c r="BO107" s="23">
        <v>20</v>
      </c>
      <c r="BP107" s="23" t="s">
        <v>601</v>
      </c>
      <c r="BQ107" s="23">
        <v>2</v>
      </c>
      <c r="BR107" s="23">
        <v>32</v>
      </c>
      <c r="BS107" s="23">
        <v>15</v>
      </c>
      <c r="BT107" s="23">
        <v>17</v>
      </c>
      <c r="BU107" s="23">
        <v>32</v>
      </c>
      <c r="BV107" s="23">
        <v>35</v>
      </c>
      <c r="BW107" s="23">
        <v>38</v>
      </c>
      <c r="BX107" s="23">
        <v>0</v>
      </c>
      <c r="BY107" s="23" t="s">
        <v>394</v>
      </c>
      <c r="BZ107" s="23" t="s">
        <v>394</v>
      </c>
      <c r="CA107" s="23" t="s">
        <v>394</v>
      </c>
      <c r="CB107" s="23" t="s">
        <v>394</v>
      </c>
      <c r="CC107" s="23" t="s">
        <v>396</v>
      </c>
      <c r="CD107" s="23" t="s">
        <v>526</v>
      </c>
      <c r="CE107" s="23" t="s">
        <v>396</v>
      </c>
      <c r="CF107" s="23" t="s">
        <v>128</v>
      </c>
      <c r="CG107" s="35" t="s">
        <v>590</v>
      </c>
      <c r="CH107" s="23" t="s">
        <v>401</v>
      </c>
      <c r="CI107" s="23" t="s">
        <v>427</v>
      </c>
      <c r="CJ107" s="23" t="s">
        <v>394</v>
      </c>
      <c r="CK107" s="23" t="s">
        <v>394</v>
      </c>
      <c r="CL107" s="23" t="s">
        <v>394</v>
      </c>
      <c r="CM107" s="23" t="s">
        <v>46</v>
      </c>
      <c r="CN107" s="23" t="s">
        <v>396</v>
      </c>
      <c r="CO107" s="23" t="s">
        <v>1071</v>
      </c>
      <c r="CP107" s="23" t="s">
        <v>396</v>
      </c>
      <c r="CQ107" s="23" t="s">
        <v>394</v>
      </c>
      <c r="CR107" s="23" t="s">
        <v>394</v>
      </c>
      <c r="CS107" s="23" t="s">
        <v>396</v>
      </c>
      <c r="CT107" s="23" t="s">
        <v>46</v>
      </c>
      <c r="CU107" s="23" t="s">
        <v>46</v>
      </c>
      <c r="CV107" s="23" t="s">
        <v>46</v>
      </c>
      <c r="CW107" s="23" t="s">
        <v>46</v>
      </c>
      <c r="CX107" s="23" t="s">
        <v>877</v>
      </c>
      <c r="CY107" s="23" t="s">
        <v>396</v>
      </c>
      <c r="CZ107" s="23" t="s">
        <v>46</v>
      </c>
      <c r="DB107" s="23" t="s">
        <v>396</v>
      </c>
      <c r="DC107" s="23" t="s">
        <v>396</v>
      </c>
      <c r="DD107" s="23" t="s">
        <v>396</v>
      </c>
      <c r="DE107" s="23" t="s">
        <v>396</v>
      </c>
      <c r="DF107" s="23" t="s">
        <v>396</v>
      </c>
      <c r="DG107" s="23" t="s">
        <v>394</v>
      </c>
      <c r="DH107" s="23" t="s">
        <v>396</v>
      </c>
      <c r="DI107" s="23" t="s">
        <v>396</v>
      </c>
      <c r="DJ107" s="23" t="s">
        <v>394</v>
      </c>
      <c r="DK107" s="23" t="s">
        <v>396</v>
      </c>
      <c r="DL107" s="23" t="s">
        <v>396</v>
      </c>
      <c r="DM107" s="23" t="s">
        <v>396</v>
      </c>
      <c r="DN107" s="23" t="s">
        <v>396</v>
      </c>
      <c r="DO107" s="23" t="s">
        <v>396</v>
      </c>
      <c r="DP107" s="23" t="s">
        <v>396</v>
      </c>
      <c r="DQ107" s="23" t="s">
        <v>396</v>
      </c>
      <c r="DR107" s="23" t="s">
        <v>396</v>
      </c>
    </row>
    <row r="108" spans="1:126" x14ac:dyDescent="0.15">
      <c r="A108" s="23" t="s">
        <v>303</v>
      </c>
      <c r="B108" s="23" t="s">
        <v>279</v>
      </c>
      <c r="C108" s="23" t="s">
        <v>1072</v>
      </c>
      <c r="D108" s="23">
        <v>33.248314000000001</v>
      </c>
      <c r="E108" s="23">
        <v>43.587558000000001</v>
      </c>
      <c r="F108" s="23" t="s">
        <v>193</v>
      </c>
      <c r="G108" s="23" t="s">
        <v>194</v>
      </c>
      <c r="H108" s="23" t="s">
        <v>275</v>
      </c>
      <c r="I108" s="23" t="s">
        <v>304</v>
      </c>
      <c r="L108" s="23" t="s">
        <v>441</v>
      </c>
      <c r="M108" s="23" t="s">
        <v>391</v>
      </c>
      <c r="N108" s="23" t="s">
        <v>1073</v>
      </c>
      <c r="O108" s="23" t="s">
        <v>1074</v>
      </c>
      <c r="P108" s="23" t="s">
        <v>394</v>
      </c>
      <c r="Q108" s="23" t="s">
        <v>396</v>
      </c>
      <c r="R108" s="23">
        <v>2</v>
      </c>
      <c r="S108" s="23">
        <v>0</v>
      </c>
      <c r="T108" s="23" t="s">
        <v>502</v>
      </c>
      <c r="U108" s="23" t="s">
        <v>198</v>
      </c>
      <c r="V108" s="23">
        <v>48</v>
      </c>
      <c r="W108" s="23">
        <v>0</v>
      </c>
      <c r="X108" s="23">
        <v>48</v>
      </c>
      <c r="Y108" s="23" t="s">
        <v>394</v>
      </c>
      <c r="Z108" s="23" t="s">
        <v>396</v>
      </c>
      <c r="AA108" s="23">
        <v>0</v>
      </c>
      <c r="AB108" s="23">
        <v>48</v>
      </c>
      <c r="AC108" s="23">
        <v>0</v>
      </c>
      <c r="AD108" s="23">
        <v>0</v>
      </c>
      <c r="AE108" s="23">
        <v>0</v>
      </c>
      <c r="AF108" s="23">
        <v>0</v>
      </c>
      <c r="AG108" s="23">
        <v>0</v>
      </c>
      <c r="AH108" s="23">
        <v>0</v>
      </c>
      <c r="AI108" s="23" t="s">
        <v>46</v>
      </c>
      <c r="AJ108" s="23">
        <v>54</v>
      </c>
      <c r="AK108" s="23">
        <v>51</v>
      </c>
      <c r="AL108" s="23">
        <v>22</v>
      </c>
      <c r="AM108" s="23">
        <v>29</v>
      </c>
      <c r="AN108" s="23">
        <v>30</v>
      </c>
      <c r="AO108" s="23">
        <v>60</v>
      </c>
      <c r="AP108" s="23">
        <v>54</v>
      </c>
      <c r="AQ108" s="23">
        <v>2</v>
      </c>
      <c r="AR108" s="23">
        <v>3</v>
      </c>
      <c r="AS108" s="23">
        <v>251</v>
      </c>
      <c r="AT108" s="23" t="s">
        <v>394</v>
      </c>
      <c r="AU108" s="23">
        <v>6</v>
      </c>
      <c r="AV108" s="23">
        <v>0</v>
      </c>
      <c r="AW108" s="23">
        <v>0</v>
      </c>
      <c r="AX108" s="23">
        <v>2</v>
      </c>
      <c r="AY108" s="23">
        <v>0</v>
      </c>
      <c r="AZ108" s="23">
        <v>6</v>
      </c>
      <c r="BA108" s="23">
        <v>5</v>
      </c>
      <c r="BB108" s="23">
        <v>0</v>
      </c>
      <c r="BC108" s="23">
        <v>13</v>
      </c>
      <c r="BD108" s="23" t="s">
        <v>383</v>
      </c>
      <c r="BE108" s="23" t="s">
        <v>46</v>
      </c>
      <c r="BF108" s="23" t="s">
        <v>46</v>
      </c>
      <c r="BG108" s="23" t="s">
        <v>46</v>
      </c>
      <c r="BH108" s="23" t="s">
        <v>46</v>
      </c>
      <c r="BI108" s="23" t="s">
        <v>46</v>
      </c>
      <c r="BJ108" s="23" t="s">
        <v>46</v>
      </c>
      <c r="BK108" s="23" t="s">
        <v>46</v>
      </c>
      <c r="BL108" s="23" t="s">
        <v>46</v>
      </c>
      <c r="BM108" s="23" t="s">
        <v>46</v>
      </c>
      <c r="BO108" s="23">
        <v>922</v>
      </c>
      <c r="BP108" s="23" t="s">
        <v>601</v>
      </c>
      <c r="BQ108" s="23">
        <v>25</v>
      </c>
      <c r="BR108" s="23">
        <v>0</v>
      </c>
      <c r="BS108" s="23">
        <v>8</v>
      </c>
      <c r="BT108" s="23">
        <v>8</v>
      </c>
      <c r="BU108" s="23">
        <v>0</v>
      </c>
      <c r="BV108" s="23">
        <v>8</v>
      </c>
      <c r="BW108" s="23">
        <v>8</v>
      </c>
      <c r="BX108" s="23">
        <v>0</v>
      </c>
      <c r="BY108" s="23" t="s">
        <v>394</v>
      </c>
      <c r="BZ108" s="23" t="s">
        <v>394</v>
      </c>
      <c r="CA108" s="23" t="s">
        <v>394</v>
      </c>
      <c r="CB108" s="23" t="s">
        <v>394</v>
      </c>
      <c r="CC108" s="23" t="s">
        <v>394</v>
      </c>
      <c r="CD108" s="23" t="s">
        <v>526</v>
      </c>
      <c r="CE108" s="23" t="s">
        <v>394</v>
      </c>
      <c r="CF108" s="23" t="s">
        <v>128</v>
      </c>
      <c r="CG108" s="35" t="s">
        <v>415</v>
      </c>
      <c r="CH108" s="23" t="s">
        <v>401</v>
      </c>
      <c r="CI108" s="23" t="s">
        <v>402</v>
      </c>
      <c r="CJ108" s="23" t="s">
        <v>394</v>
      </c>
      <c r="CK108" s="23" t="s">
        <v>394</v>
      </c>
      <c r="CL108" s="23" t="s">
        <v>394</v>
      </c>
      <c r="CM108" s="23" t="s">
        <v>46</v>
      </c>
      <c r="CN108" s="23" t="s">
        <v>396</v>
      </c>
      <c r="CO108" s="23" t="s">
        <v>750</v>
      </c>
      <c r="CP108" s="23" t="s">
        <v>396</v>
      </c>
      <c r="CQ108" s="23" t="s">
        <v>394</v>
      </c>
      <c r="CR108" s="23" t="s">
        <v>394</v>
      </c>
      <c r="CS108" s="23" t="s">
        <v>394</v>
      </c>
      <c r="CT108" s="23" t="s">
        <v>46</v>
      </c>
      <c r="CU108" s="23" t="s">
        <v>46</v>
      </c>
      <c r="CV108" s="23" t="s">
        <v>46</v>
      </c>
      <c r="CW108" s="23" t="s">
        <v>46</v>
      </c>
      <c r="CX108" s="23" t="s">
        <v>1075</v>
      </c>
      <c r="CY108" s="23" t="s">
        <v>396</v>
      </c>
      <c r="CZ108" s="23" t="s">
        <v>46</v>
      </c>
      <c r="DB108" s="23" t="s">
        <v>394</v>
      </c>
      <c r="DC108" s="23" t="s">
        <v>394</v>
      </c>
      <c r="DD108" s="23" t="s">
        <v>394</v>
      </c>
      <c r="DE108" s="23" t="s">
        <v>396</v>
      </c>
      <c r="DF108" s="23" t="s">
        <v>394</v>
      </c>
      <c r="DG108" s="23" t="s">
        <v>394</v>
      </c>
      <c r="DH108" s="23" t="s">
        <v>394</v>
      </c>
      <c r="DI108" s="23" t="s">
        <v>396</v>
      </c>
      <c r="DJ108" s="23" t="s">
        <v>394</v>
      </c>
      <c r="DK108" s="23" t="s">
        <v>396</v>
      </c>
      <c r="DL108" s="23" t="s">
        <v>396</v>
      </c>
      <c r="DM108" s="23" t="s">
        <v>396</v>
      </c>
      <c r="DN108" s="23" t="s">
        <v>396</v>
      </c>
      <c r="DO108" s="23" t="s">
        <v>394</v>
      </c>
      <c r="DP108" s="23" t="s">
        <v>396</v>
      </c>
      <c r="DQ108" s="23" t="s">
        <v>396</v>
      </c>
      <c r="DR108" s="23" t="s">
        <v>396</v>
      </c>
    </row>
    <row r="109" spans="1:126" x14ac:dyDescent="0.15">
      <c r="A109" s="23" t="s">
        <v>301</v>
      </c>
      <c r="B109" s="23" t="s">
        <v>279</v>
      </c>
      <c r="C109" s="23" t="s">
        <v>1072</v>
      </c>
      <c r="D109" s="23">
        <v>33.256382000000002</v>
      </c>
      <c r="E109" s="23">
        <v>43.588006999999998</v>
      </c>
      <c r="F109" s="23" t="s">
        <v>193</v>
      </c>
      <c r="G109" s="23" t="s">
        <v>194</v>
      </c>
      <c r="H109" s="23" t="s">
        <v>275</v>
      </c>
      <c r="I109" s="23" t="s">
        <v>302</v>
      </c>
      <c r="L109" s="23" t="s">
        <v>441</v>
      </c>
      <c r="M109" s="23" t="s">
        <v>391</v>
      </c>
      <c r="N109" s="23" t="s">
        <v>1076</v>
      </c>
      <c r="O109" s="23" t="s">
        <v>1077</v>
      </c>
      <c r="P109" s="23" t="s">
        <v>394</v>
      </c>
      <c r="Q109" s="23" t="s">
        <v>396</v>
      </c>
      <c r="R109" s="23">
        <v>3</v>
      </c>
      <c r="S109" s="23">
        <v>0</v>
      </c>
      <c r="T109" s="23" t="s">
        <v>502</v>
      </c>
      <c r="U109" s="23" t="s">
        <v>198</v>
      </c>
      <c r="V109" s="23">
        <v>223</v>
      </c>
      <c r="W109" s="23">
        <v>27</v>
      </c>
      <c r="X109" s="23">
        <v>250</v>
      </c>
      <c r="Y109" s="23" t="s">
        <v>394</v>
      </c>
      <c r="Z109" s="23" t="s">
        <v>396</v>
      </c>
      <c r="AA109" s="23">
        <v>250</v>
      </c>
      <c r="AB109" s="23">
        <v>0</v>
      </c>
      <c r="AC109" s="23">
        <v>0</v>
      </c>
      <c r="AD109" s="23">
        <v>0</v>
      </c>
      <c r="AE109" s="23">
        <v>0</v>
      </c>
      <c r="AF109" s="23">
        <v>0</v>
      </c>
      <c r="AG109" s="23">
        <v>0</v>
      </c>
      <c r="AH109" s="23">
        <v>0</v>
      </c>
      <c r="AI109" s="23" t="s">
        <v>46</v>
      </c>
      <c r="AJ109" s="23">
        <v>210</v>
      </c>
      <c r="AK109" s="23">
        <v>111</v>
      </c>
      <c r="AL109" s="23">
        <v>106</v>
      </c>
      <c r="AM109" s="23">
        <v>165</v>
      </c>
      <c r="AN109" s="23">
        <v>182</v>
      </c>
      <c r="AO109" s="23">
        <v>145</v>
      </c>
      <c r="AP109" s="23">
        <v>185</v>
      </c>
      <c r="AQ109" s="23">
        <v>11</v>
      </c>
      <c r="AR109" s="23">
        <v>15</v>
      </c>
      <c r="AS109" s="23">
        <v>920</v>
      </c>
      <c r="AT109" s="23" t="s">
        <v>394</v>
      </c>
      <c r="AU109" s="23">
        <v>47</v>
      </c>
      <c r="AV109" s="23">
        <v>1</v>
      </c>
      <c r="AW109" s="23">
        <v>7</v>
      </c>
      <c r="AX109" s="23">
        <v>6</v>
      </c>
      <c r="AY109" s="23">
        <v>3</v>
      </c>
      <c r="AZ109" s="23">
        <v>21</v>
      </c>
      <c r="BA109" s="23">
        <v>8</v>
      </c>
      <c r="BB109" s="23">
        <v>2</v>
      </c>
      <c r="BC109" s="23">
        <v>38</v>
      </c>
      <c r="BD109" s="23" t="s">
        <v>383</v>
      </c>
      <c r="BE109" s="23" t="s">
        <v>405</v>
      </c>
      <c r="BF109" s="23" t="s">
        <v>46</v>
      </c>
      <c r="BG109" s="23" t="s">
        <v>46</v>
      </c>
      <c r="BH109" s="23" t="s">
        <v>405</v>
      </c>
      <c r="BI109" s="23" t="s">
        <v>46</v>
      </c>
      <c r="BJ109" s="23" t="s">
        <v>46</v>
      </c>
      <c r="BK109" s="23" t="s">
        <v>46</v>
      </c>
      <c r="BL109" s="23" t="s">
        <v>46</v>
      </c>
      <c r="BM109" s="23" t="s">
        <v>46</v>
      </c>
      <c r="BO109" s="23">
        <v>20</v>
      </c>
      <c r="BP109" s="23" t="s">
        <v>51</v>
      </c>
      <c r="BQ109" s="23">
        <v>204</v>
      </c>
      <c r="BR109" s="23">
        <v>0</v>
      </c>
      <c r="BS109" s="23">
        <v>32</v>
      </c>
      <c r="BT109" s="23">
        <v>32</v>
      </c>
      <c r="BU109" s="23">
        <v>0</v>
      </c>
      <c r="BV109" s="23">
        <v>16</v>
      </c>
      <c r="BW109" s="23">
        <v>16</v>
      </c>
      <c r="BX109" s="23">
        <v>15</v>
      </c>
      <c r="BY109" s="23" t="s">
        <v>396</v>
      </c>
      <c r="CA109" s="23" t="s">
        <v>396</v>
      </c>
      <c r="CB109" s="23" t="s">
        <v>396</v>
      </c>
      <c r="CC109" s="23" t="s">
        <v>396</v>
      </c>
      <c r="CD109" s="23" t="s">
        <v>1078</v>
      </c>
      <c r="CE109" s="23" t="s">
        <v>394</v>
      </c>
      <c r="CF109" s="23" t="s">
        <v>128</v>
      </c>
      <c r="CG109" s="35" t="s">
        <v>415</v>
      </c>
      <c r="CH109" s="23" t="s">
        <v>401</v>
      </c>
      <c r="CI109" s="23" t="s">
        <v>402</v>
      </c>
      <c r="CJ109" s="23" t="s">
        <v>394</v>
      </c>
      <c r="CK109" s="23" t="s">
        <v>394</v>
      </c>
      <c r="CL109" s="23" t="s">
        <v>394</v>
      </c>
      <c r="CM109" s="23" t="s">
        <v>405</v>
      </c>
      <c r="CN109" s="23" t="s">
        <v>396</v>
      </c>
      <c r="CO109" s="23" t="s">
        <v>1079</v>
      </c>
      <c r="CP109" s="23" t="s">
        <v>396</v>
      </c>
      <c r="CQ109" s="23" t="s">
        <v>394</v>
      </c>
      <c r="CR109" s="23" t="s">
        <v>396</v>
      </c>
      <c r="CS109" s="23" t="s">
        <v>396</v>
      </c>
      <c r="CT109" s="23" t="s">
        <v>46</v>
      </c>
      <c r="CU109" s="23" t="s">
        <v>46</v>
      </c>
      <c r="CV109" s="23" t="s">
        <v>46</v>
      </c>
      <c r="CW109" s="23" t="s">
        <v>46</v>
      </c>
      <c r="CX109" s="23" t="s">
        <v>1075</v>
      </c>
      <c r="CY109" s="23" t="s">
        <v>396</v>
      </c>
      <c r="CZ109" s="23" t="s">
        <v>46</v>
      </c>
      <c r="DB109" s="23" t="s">
        <v>394</v>
      </c>
      <c r="DC109" s="23" t="s">
        <v>394</v>
      </c>
      <c r="DD109" s="23" t="s">
        <v>394</v>
      </c>
      <c r="DE109" s="23" t="s">
        <v>396</v>
      </c>
      <c r="DF109" s="23" t="s">
        <v>394</v>
      </c>
      <c r="DG109" s="23" t="s">
        <v>394</v>
      </c>
      <c r="DH109" s="23" t="s">
        <v>394</v>
      </c>
      <c r="DI109" s="23" t="s">
        <v>396</v>
      </c>
      <c r="DJ109" s="23" t="s">
        <v>394</v>
      </c>
      <c r="DK109" s="23" t="s">
        <v>396</v>
      </c>
      <c r="DL109" s="23" t="s">
        <v>396</v>
      </c>
      <c r="DM109" s="23" t="s">
        <v>396</v>
      </c>
      <c r="DN109" s="23" t="s">
        <v>396</v>
      </c>
      <c r="DO109" s="23" t="s">
        <v>394</v>
      </c>
      <c r="DP109" s="23" t="s">
        <v>396</v>
      </c>
      <c r="DQ109" s="23" t="s">
        <v>396</v>
      </c>
      <c r="DR109" s="23" t="s">
        <v>396</v>
      </c>
    </row>
    <row r="110" spans="1:126" x14ac:dyDescent="0.15">
      <c r="A110" s="23" t="s">
        <v>1080</v>
      </c>
      <c r="B110" s="23" t="s">
        <v>1081</v>
      </c>
      <c r="D110" s="23">
        <v>33.350714000000004</v>
      </c>
      <c r="E110" s="23">
        <v>43.548811000000001</v>
      </c>
      <c r="F110" s="23" t="s">
        <v>193</v>
      </c>
      <c r="G110" s="23" t="s">
        <v>194</v>
      </c>
      <c r="H110" s="23" t="s">
        <v>1029</v>
      </c>
      <c r="I110" s="23" t="s">
        <v>1082</v>
      </c>
      <c r="L110" s="23" t="s">
        <v>390</v>
      </c>
      <c r="M110" s="23" t="s">
        <v>362</v>
      </c>
      <c r="N110" s="23" t="s">
        <v>1083</v>
      </c>
      <c r="O110" s="23" t="s">
        <v>1084</v>
      </c>
      <c r="P110" s="23" t="s">
        <v>394</v>
      </c>
      <c r="Q110" s="23" t="s">
        <v>394</v>
      </c>
      <c r="R110" s="23">
        <v>30</v>
      </c>
      <c r="S110" s="23">
        <v>4</v>
      </c>
      <c r="T110" s="23" t="s">
        <v>434</v>
      </c>
      <c r="U110" s="23" t="s">
        <v>222</v>
      </c>
      <c r="V110" s="23">
        <v>220</v>
      </c>
      <c r="W110" s="23">
        <v>151</v>
      </c>
      <c r="X110" s="23">
        <v>371</v>
      </c>
      <c r="Y110" s="23" t="s">
        <v>394</v>
      </c>
      <c r="Z110" s="23" t="s">
        <v>396</v>
      </c>
      <c r="AA110" s="23">
        <v>0</v>
      </c>
      <c r="AB110" s="23">
        <v>371</v>
      </c>
      <c r="AC110" s="23">
        <v>0</v>
      </c>
      <c r="AD110" s="23">
        <v>0</v>
      </c>
      <c r="AE110" s="23">
        <v>0</v>
      </c>
      <c r="AF110" s="23">
        <v>0</v>
      </c>
      <c r="AG110" s="23">
        <v>0</v>
      </c>
      <c r="AH110" s="23">
        <v>0</v>
      </c>
      <c r="AI110" s="23" t="s">
        <v>46</v>
      </c>
      <c r="AJ110" s="23">
        <v>220</v>
      </c>
      <c r="AK110" s="23">
        <v>101</v>
      </c>
      <c r="AL110" s="23">
        <v>110</v>
      </c>
      <c r="AM110" s="23">
        <v>209</v>
      </c>
      <c r="AN110" s="23">
        <v>180</v>
      </c>
      <c r="AO110" s="23">
        <v>255</v>
      </c>
      <c r="AP110" s="23">
        <v>253</v>
      </c>
      <c r="AQ110" s="23">
        <v>40</v>
      </c>
      <c r="AR110" s="23">
        <v>38</v>
      </c>
      <c r="AS110" s="23">
        <v>1186</v>
      </c>
      <c r="AT110" s="23" t="s">
        <v>394</v>
      </c>
      <c r="AU110" s="23">
        <v>25</v>
      </c>
      <c r="AV110" s="23">
        <v>50</v>
      </c>
      <c r="AW110" s="23">
        <v>2</v>
      </c>
      <c r="AX110" s="23">
        <v>6</v>
      </c>
      <c r="AY110" s="23">
        <v>5</v>
      </c>
      <c r="AZ110" s="23">
        <v>10</v>
      </c>
      <c r="BA110" s="23">
        <v>50</v>
      </c>
      <c r="BB110" s="23">
        <v>13</v>
      </c>
      <c r="BC110" s="23">
        <v>50</v>
      </c>
      <c r="BD110" s="23" t="s">
        <v>897</v>
      </c>
      <c r="BE110" s="23" t="s">
        <v>46</v>
      </c>
      <c r="BF110" s="23" t="s">
        <v>46</v>
      </c>
      <c r="BG110" s="23" t="s">
        <v>411</v>
      </c>
      <c r="BH110" s="23" t="s">
        <v>411</v>
      </c>
      <c r="BI110" s="23" t="s">
        <v>93</v>
      </c>
      <c r="BJ110" s="23" t="s">
        <v>411</v>
      </c>
      <c r="BK110" s="23" t="s">
        <v>46</v>
      </c>
      <c r="BL110" s="23" t="s">
        <v>46</v>
      </c>
      <c r="BM110" s="23" t="s">
        <v>46</v>
      </c>
      <c r="BO110" s="23">
        <v>20</v>
      </c>
      <c r="BP110" s="23" t="s">
        <v>601</v>
      </c>
      <c r="BQ110" s="23">
        <v>2</v>
      </c>
      <c r="BR110" s="23">
        <v>37</v>
      </c>
      <c r="BS110" s="23">
        <v>17</v>
      </c>
      <c r="BT110" s="23">
        <v>20</v>
      </c>
      <c r="BU110" s="23">
        <v>30</v>
      </c>
      <c r="BV110" s="23">
        <v>15</v>
      </c>
      <c r="BW110" s="23">
        <v>15</v>
      </c>
      <c r="BX110" s="23">
        <v>0</v>
      </c>
      <c r="BY110" s="23" t="s">
        <v>394</v>
      </c>
      <c r="BZ110" s="23" t="s">
        <v>394</v>
      </c>
      <c r="CA110" s="23" t="s">
        <v>394</v>
      </c>
      <c r="CB110" s="23" t="s">
        <v>394</v>
      </c>
      <c r="CC110" s="23" t="s">
        <v>396</v>
      </c>
      <c r="CD110" s="23" t="s">
        <v>526</v>
      </c>
      <c r="CE110" s="23" t="s">
        <v>396</v>
      </c>
      <c r="CF110" s="23" t="s">
        <v>128</v>
      </c>
      <c r="CG110" s="35" t="s">
        <v>590</v>
      </c>
      <c r="CH110" s="23" t="s">
        <v>401</v>
      </c>
      <c r="CI110" s="23" t="s">
        <v>427</v>
      </c>
      <c r="CJ110" s="23" t="s">
        <v>394</v>
      </c>
      <c r="CK110" s="23" t="s">
        <v>394</v>
      </c>
      <c r="CL110" s="23" t="s">
        <v>394</v>
      </c>
      <c r="CM110" s="23" t="s">
        <v>46</v>
      </c>
      <c r="CN110" s="23" t="s">
        <v>396</v>
      </c>
      <c r="CO110" s="23" t="s">
        <v>1085</v>
      </c>
      <c r="CP110" s="23" t="s">
        <v>396</v>
      </c>
      <c r="CQ110" s="23" t="s">
        <v>394</v>
      </c>
      <c r="CR110" s="23" t="s">
        <v>394</v>
      </c>
      <c r="CS110" s="23" t="s">
        <v>396</v>
      </c>
      <c r="CT110" s="23" t="s">
        <v>411</v>
      </c>
      <c r="CU110" s="23" t="s">
        <v>46</v>
      </c>
      <c r="CV110" s="23" t="s">
        <v>411</v>
      </c>
      <c r="CW110" s="23" t="s">
        <v>46</v>
      </c>
      <c r="CX110" s="23" t="s">
        <v>481</v>
      </c>
      <c r="CY110" s="23" t="s">
        <v>396</v>
      </c>
      <c r="CZ110" s="23" t="s">
        <v>46</v>
      </c>
      <c r="DB110" s="23" t="s">
        <v>394</v>
      </c>
      <c r="DC110" s="23" t="s">
        <v>394</v>
      </c>
      <c r="DD110" s="23" t="s">
        <v>396</v>
      </c>
      <c r="DE110" s="23" t="s">
        <v>394</v>
      </c>
      <c r="DF110" s="23" t="s">
        <v>396</v>
      </c>
      <c r="DG110" s="23" t="s">
        <v>394</v>
      </c>
      <c r="DH110" s="23" t="s">
        <v>394</v>
      </c>
      <c r="DI110" s="23" t="s">
        <v>394</v>
      </c>
      <c r="DJ110" s="23" t="s">
        <v>396</v>
      </c>
      <c r="DK110" s="23" t="s">
        <v>396</v>
      </c>
      <c r="DL110" s="23" t="s">
        <v>396</v>
      </c>
      <c r="DM110" s="23" t="s">
        <v>396</v>
      </c>
      <c r="DN110" s="23" t="s">
        <v>396</v>
      </c>
      <c r="DO110" s="23" t="s">
        <v>394</v>
      </c>
      <c r="DP110" s="23" t="s">
        <v>396</v>
      </c>
      <c r="DQ110" s="23" t="s">
        <v>396</v>
      </c>
      <c r="DR110" s="23" t="s">
        <v>396</v>
      </c>
    </row>
    <row r="111" spans="1:126" x14ac:dyDescent="0.15">
      <c r="A111" s="23" t="s">
        <v>1086</v>
      </c>
      <c r="B111" s="23" t="s">
        <v>561</v>
      </c>
      <c r="C111" s="23" t="s">
        <v>562</v>
      </c>
      <c r="D111" s="23">
        <v>33.383355559999998</v>
      </c>
      <c r="E111" s="23">
        <v>44.522624999999998</v>
      </c>
      <c r="F111" s="23" t="s">
        <v>563</v>
      </c>
      <c r="G111" s="23" t="s">
        <v>491</v>
      </c>
      <c r="I111" s="23" t="s">
        <v>1087</v>
      </c>
      <c r="J111" s="23" t="s">
        <v>1087</v>
      </c>
      <c r="K111" s="23" t="s">
        <v>1086</v>
      </c>
      <c r="L111" s="23" t="s">
        <v>441</v>
      </c>
      <c r="M111" s="23" t="s">
        <v>444</v>
      </c>
      <c r="N111" s="23" t="s">
        <v>1088</v>
      </c>
      <c r="O111" s="23" t="s">
        <v>941</v>
      </c>
      <c r="P111" s="23" t="s">
        <v>394</v>
      </c>
      <c r="Q111" s="23" t="s">
        <v>396</v>
      </c>
      <c r="R111" s="23">
        <v>1</v>
      </c>
      <c r="S111" s="23">
        <v>0</v>
      </c>
      <c r="T111" s="23" t="s">
        <v>444</v>
      </c>
      <c r="U111" s="23" t="s">
        <v>198</v>
      </c>
      <c r="V111" s="23">
        <v>11</v>
      </c>
      <c r="W111" s="23">
        <v>11</v>
      </c>
      <c r="X111" s="23">
        <v>22</v>
      </c>
      <c r="Y111" s="23" t="s">
        <v>394</v>
      </c>
      <c r="Z111" s="23" t="s">
        <v>396</v>
      </c>
      <c r="AA111" s="23">
        <v>11</v>
      </c>
      <c r="AB111" s="23">
        <v>0</v>
      </c>
      <c r="AC111" s="23">
        <v>0</v>
      </c>
      <c r="AD111" s="23">
        <v>0</v>
      </c>
      <c r="AE111" s="23">
        <v>0</v>
      </c>
      <c r="AF111" s="23">
        <v>11</v>
      </c>
      <c r="AG111" s="23">
        <v>0</v>
      </c>
      <c r="AH111" s="23">
        <v>0</v>
      </c>
      <c r="AI111" s="23" t="s">
        <v>405</v>
      </c>
      <c r="AJ111" s="23">
        <v>11</v>
      </c>
      <c r="AK111" s="23">
        <v>10</v>
      </c>
      <c r="AL111" s="23">
        <v>13</v>
      </c>
      <c r="AM111" s="23">
        <v>7</v>
      </c>
      <c r="AN111" s="23">
        <v>9</v>
      </c>
      <c r="AO111" s="23">
        <v>21</v>
      </c>
      <c r="AP111" s="23">
        <v>25</v>
      </c>
      <c r="AQ111" s="23">
        <v>1</v>
      </c>
      <c r="AR111" s="23">
        <v>1</v>
      </c>
      <c r="AS111" s="23">
        <v>87</v>
      </c>
      <c r="AT111" s="23" t="s">
        <v>394</v>
      </c>
      <c r="AU111" s="23">
        <v>2</v>
      </c>
      <c r="AV111" s="23">
        <v>0</v>
      </c>
      <c r="AW111" s="23">
        <v>0</v>
      </c>
      <c r="AX111" s="23">
        <v>3</v>
      </c>
      <c r="AY111" s="23">
        <v>0</v>
      </c>
      <c r="AZ111" s="23">
        <v>3</v>
      </c>
      <c r="BA111" s="23">
        <v>3</v>
      </c>
      <c r="BB111" s="23">
        <v>0</v>
      </c>
      <c r="BC111" s="23">
        <v>2</v>
      </c>
      <c r="BD111" s="23" t="s">
        <v>1064</v>
      </c>
      <c r="BE111" s="23" t="s">
        <v>411</v>
      </c>
      <c r="BF111" s="23" t="s">
        <v>411</v>
      </c>
      <c r="BG111" s="23" t="s">
        <v>93</v>
      </c>
      <c r="BH111" s="23" t="s">
        <v>93</v>
      </c>
      <c r="BI111" s="23" t="s">
        <v>93</v>
      </c>
      <c r="BJ111" s="23" t="s">
        <v>93</v>
      </c>
      <c r="BK111" s="23" t="s">
        <v>411</v>
      </c>
      <c r="BL111" s="23" t="s">
        <v>93</v>
      </c>
      <c r="BM111" s="23" t="s">
        <v>93</v>
      </c>
      <c r="BN111" s="23" t="s">
        <v>609</v>
      </c>
      <c r="BO111" s="23">
        <v>60</v>
      </c>
      <c r="BP111" s="23" t="s">
        <v>653</v>
      </c>
      <c r="BQ111" s="23">
        <v>15</v>
      </c>
      <c r="BR111" s="23">
        <v>6</v>
      </c>
      <c r="BS111" s="23">
        <v>3</v>
      </c>
      <c r="BT111" s="23">
        <v>3</v>
      </c>
      <c r="BU111" s="23">
        <v>2</v>
      </c>
      <c r="BV111" s="23">
        <v>1</v>
      </c>
      <c r="BW111" s="23">
        <v>1</v>
      </c>
      <c r="BX111" s="23">
        <v>6</v>
      </c>
      <c r="BY111" s="23" t="s">
        <v>394</v>
      </c>
      <c r="BZ111" s="23" t="s">
        <v>394</v>
      </c>
      <c r="CA111" s="23" t="s">
        <v>394</v>
      </c>
      <c r="CB111" s="23" t="s">
        <v>394</v>
      </c>
      <c r="CC111" s="23" t="s">
        <v>396</v>
      </c>
      <c r="CD111" s="23" t="s">
        <v>708</v>
      </c>
      <c r="CE111" s="23" t="s">
        <v>396</v>
      </c>
      <c r="CF111" s="23" t="s">
        <v>129</v>
      </c>
      <c r="CG111" s="35" t="s">
        <v>415</v>
      </c>
      <c r="CH111" s="23" t="s">
        <v>401</v>
      </c>
      <c r="CI111" s="23" t="s">
        <v>427</v>
      </c>
      <c r="CJ111" s="23" t="s">
        <v>394</v>
      </c>
      <c r="CK111" s="23" t="s">
        <v>394</v>
      </c>
      <c r="CL111" s="23" t="s">
        <v>394</v>
      </c>
      <c r="CM111" s="23" t="s">
        <v>46</v>
      </c>
      <c r="CN111" s="23" t="s">
        <v>396</v>
      </c>
      <c r="CO111" s="23" t="s">
        <v>1089</v>
      </c>
      <c r="CP111" s="23" t="s">
        <v>396</v>
      </c>
      <c r="CQ111" s="23" t="s">
        <v>394</v>
      </c>
      <c r="CR111" s="23" t="s">
        <v>394</v>
      </c>
      <c r="CS111" s="23" t="s">
        <v>394</v>
      </c>
      <c r="CT111" s="23" t="s">
        <v>411</v>
      </c>
      <c r="CU111" s="23" t="s">
        <v>93</v>
      </c>
      <c r="CV111" s="23" t="s">
        <v>411</v>
      </c>
      <c r="CW111" s="23" t="s">
        <v>411</v>
      </c>
      <c r="CX111" s="23" t="s">
        <v>481</v>
      </c>
      <c r="CY111" s="23" t="s">
        <v>396</v>
      </c>
      <c r="CZ111" s="23" t="s">
        <v>46</v>
      </c>
      <c r="DB111" s="23" t="s">
        <v>394</v>
      </c>
      <c r="DC111" s="23" t="s">
        <v>396</v>
      </c>
      <c r="DD111" s="23" t="s">
        <v>396</v>
      </c>
      <c r="DE111" s="23" t="s">
        <v>394</v>
      </c>
      <c r="DF111" s="23" t="s">
        <v>396</v>
      </c>
      <c r="DG111" s="23" t="s">
        <v>394</v>
      </c>
      <c r="DH111" s="23" t="s">
        <v>394</v>
      </c>
      <c r="DI111" s="23" t="s">
        <v>394</v>
      </c>
      <c r="DJ111" s="23" t="s">
        <v>396</v>
      </c>
      <c r="DK111" s="23" t="s">
        <v>396</v>
      </c>
      <c r="DL111" s="23" t="s">
        <v>396</v>
      </c>
      <c r="DM111" s="23" t="s">
        <v>396</v>
      </c>
      <c r="DN111" s="23" t="s">
        <v>396</v>
      </c>
      <c r="DO111" s="23" t="s">
        <v>396</v>
      </c>
      <c r="DP111" s="23" t="s">
        <v>396</v>
      </c>
      <c r="DQ111" s="23" t="s">
        <v>396</v>
      </c>
      <c r="DR111" s="23" t="s">
        <v>396</v>
      </c>
    </row>
    <row r="112" spans="1:126" x14ac:dyDescent="0.15">
      <c r="A112" s="23" t="s">
        <v>1090</v>
      </c>
      <c r="B112" s="23" t="s">
        <v>1091</v>
      </c>
      <c r="C112" s="23" t="s">
        <v>562</v>
      </c>
      <c r="D112" s="23">
        <v>33.184783330000002</v>
      </c>
      <c r="E112" s="23">
        <v>44.522944440000003</v>
      </c>
      <c r="F112" s="23" t="s">
        <v>563</v>
      </c>
      <c r="G112" s="23" t="s">
        <v>491</v>
      </c>
      <c r="I112" s="23" t="s">
        <v>1092</v>
      </c>
      <c r="J112" s="23" t="s">
        <v>1092</v>
      </c>
      <c r="K112" s="23" t="s">
        <v>1090</v>
      </c>
      <c r="L112" s="23" t="s">
        <v>390</v>
      </c>
      <c r="M112" s="23" t="s">
        <v>444</v>
      </c>
      <c r="N112" s="23" t="s">
        <v>1093</v>
      </c>
      <c r="O112" s="23" t="s">
        <v>1094</v>
      </c>
      <c r="P112" s="23" t="s">
        <v>394</v>
      </c>
      <c r="Q112" s="23" t="s">
        <v>396</v>
      </c>
      <c r="R112" s="23">
        <v>2</v>
      </c>
      <c r="S112" s="23">
        <v>0</v>
      </c>
      <c r="T112" s="23" t="s">
        <v>444</v>
      </c>
      <c r="U112" s="23" t="s">
        <v>198</v>
      </c>
      <c r="V112" s="23">
        <v>40</v>
      </c>
      <c r="W112" s="23">
        <v>40</v>
      </c>
      <c r="X112" s="23">
        <v>80</v>
      </c>
      <c r="Y112" s="23" t="s">
        <v>394</v>
      </c>
      <c r="Z112" s="23" t="s">
        <v>396</v>
      </c>
      <c r="AA112" s="23">
        <v>0</v>
      </c>
      <c r="AB112" s="23">
        <v>0</v>
      </c>
      <c r="AC112" s="23">
        <v>0</v>
      </c>
      <c r="AD112" s="23">
        <v>0</v>
      </c>
      <c r="AE112" s="23">
        <v>0</v>
      </c>
      <c r="AF112" s="23">
        <v>1</v>
      </c>
      <c r="AG112" s="23">
        <v>0</v>
      </c>
      <c r="AH112" s="23">
        <v>0</v>
      </c>
      <c r="AI112" s="23" t="s">
        <v>46</v>
      </c>
      <c r="AJ112" s="23">
        <v>47</v>
      </c>
      <c r="AK112" s="23">
        <v>33</v>
      </c>
      <c r="AL112" s="23">
        <v>35</v>
      </c>
      <c r="AM112" s="23">
        <v>44</v>
      </c>
      <c r="AN112" s="23">
        <v>42</v>
      </c>
      <c r="AO112" s="23">
        <v>52</v>
      </c>
      <c r="AP112" s="23">
        <v>62</v>
      </c>
      <c r="AQ112" s="23">
        <v>3</v>
      </c>
      <c r="AR112" s="23">
        <v>5</v>
      </c>
      <c r="AS112" s="23">
        <v>276</v>
      </c>
      <c r="AT112" s="23" t="s">
        <v>394</v>
      </c>
      <c r="AU112" s="23">
        <v>5</v>
      </c>
      <c r="AV112" s="23">
        <v>0</v>
      </c>
      <c r="AW112" s="23">
        <v>0</v>
      </c>
      <c r="AX112" s="23">
        <v>3</v>
      </c>
      <c r="AY112" s="23">
        <v>0</v>
      </c>
      <c r="AZ112" s="23">
        <v>13</v>
      </c>
      <c r="BA112" s="23">
        <v>18</v>
      </c>
      <c r="BB112" s="23">
        <v>0</v>
      </c>
      <c r="BC112" s="23">
        <v>7</v>
      </c>
      <c r="BD112" s="23" t="s">
        <v>589</v>
      </c>
      <c r="BE112" s="23" t="s">
        <v>411</v>
      </c>
      <c r="BF112" s="23" t="s">
        <v>411</v>
      </c>
      <c r="BG112" s="23" t="s">
        <v>411</v>
      </c>
      <c r="BH112" s="23" t="s">
        <v>411</v>
      </c>
      <c r="BI112" s="23" t="s">
        <v>411</v>
      </c>
      <c r="BJ112" s="23" t="s">
        <v>411</v>
      </c>
      <c r="BK112" s="23" t="s">
        <v>46</v>
      </c>
      <c r="BL112" s="23" t="s">
        <v>93</v>
      </c>
      <c r="BM112" s="23" t="s">
        <v>46</v>
      </c>
      <c r="BO112" s="23">
        <v>40</v>
      </c>
      <c r="BP112" s="23" t="s">
        <v>601</v>
      </c>
      <c r="BQ112" s="23">
        <v>45</v>
      </c>
      <c r="BR112" s="23">
        <v>40</v>
      </c>
      <c r="BS112" s="23">
        <v>20</v>
      </c>
      <c r="BT112" s="23">
        <v>20</v>
      </c>
      <c r="BU112" s="23">
        <v>40</v>
      </c>
      <c r="BV112" s="23">
        <v>20</v>
      </c>
      <c r="BW112" s="23">
        <v>20</v>
      </c>
      <c r="BX112" s="23">
        <v>5</v>
      </c>
      <c r="BY112" s="23" t="s">
        <v>396</v>
      </c>
      <c r="CA112" s="23" t="s">
        <v>396</v>
      </c>
      <c r="CB112" s="23" t="s">
        <v>394</v>
      </c>
      <c r="CC112" s="23" t="s">
        <v>396</v>
      </c>
      <c r="CD112" s="23" t="s">
        <v>468</v>
      </c>
      <c r="CE112" s="23" t="s">
        <v>396</v>
      </c>
      <c r="CF112" s="23" t="s">
        <v>130</v>
      </c>
      <c r="CG112" s="35" t="s">
        <v>444</v>
      </c>
      <c r="CH112" s="23" t="s">
        <v>401</v>
      </c>
      <c r="CI112" s="23" t="s">
        <v>427</v>
      </c>
      <c r="CJ112" s="23" t="s">
        <v>394</v>
      </c>
      <c r="CK112" s="23" t="s">
        <v>394</v>
      </c>
      <c r="CL112" s="23" t="s">
        <v>394</v>
      </c>
      <c r="CM112" s="23" t="s">
        <v>46</v>
      </c>
      <c r="CN112" s="23" t="s">
        <v>396</v>
      </c>
      <c r="CO112" s="23" t="s">
        <v>1095</v>
      </c>
      <c r="CP112" s="23" t="s">
        <v>396</v>
      </c>
      <c r="CQ112" s="23" t="s">
        <v>394</v>
      </c>
      <c r="CR112" s="23" t="s">
        <v>394</v>
      </c>
      <c r="CS112" s="23" t="s">
        <v>396</v>
      </c>
      <c r="CT112" s="23" t="s">
        <v>411</v>
      </c>
      <c r="CU112" s="23" t="s">
        <v>46</v>
      </c>
      <c r="CV112" s="23" t="s">
        <v>405</v>
      </c>
      <c r="CW112" s="23" t="s">
        <v>46</v>
      </c>
      <c r="CX112" s="23" t="s">
        <v>1096</v>
      </c>
      <c r="CY112" s="23" t="s">
        <v>396</v>
      </c>
      <c r="CZ112" s="23" t="s">
        <v>46</v>
      </c>
      <c r="DB112" s="23" t="s">
        <v>396</v>
      </c>
      <c r="DC112" s="23" t="s">
        <v>396</v>
      </c>
      <c r="DD112" s="23" t="s">
        <v>396</v>
      </c>
      <c r="DE112" s="23" t="s">
        <v>394</v>
      </c>
      <c r="DF112" s="23" t="s">
        <v>396</v>
      </c>
      <c r="DG112" s="23" t="s">
        <v>394</v>
      </c>
      <c r="DH112" s="23" t="s">
        <v>394</v>
      </c>
      <c r="DI112" s="23" t="s">
        <v>394</v>
      </c>
      <c r="DJ112" s="23" t="s">
        <v>396</v>
      </c>
      <c r="DK112" s="23" t="s">
        <v>396</v>
      </c>
      <c r="DL112" s="23" t="s">
        <v>396</v>
      </c>
      <c r="DM112" s="23" t="s">
        <v>396</v>
      </c>
      <c r="DN112" s="23" t="s">
        <v>396</v>
      </c>
      <c r="DO112" s="23" t="s">
        <v>396</v>
      </c>
      <c r="DP112" s="23" t="s">
        <v>396</v>
      </c>
      <c r="DQ112" s="23" t="s">
        <v>396</v>
      </c>
      <c r="DR112" s="23" t="s">
        <v>396</v>
      </c>
    </row>
    <row r="113" spans="1:122" x14ac:dyDescent="0.15">
      <c r="A113" s="23" t="s">
        <v>1097</v>
      </c>
      <c r="B113" s="23" t="s">
        <v>324</v>
      </c>
      <c r="C113" s="23" t="s">
        <v>1098</v>
      </c>
      <c r="D113" s="23">
        <v>30.549067000000001</v>
      </c>
      <c r="E113" s="23">
        <v>47.758192000000001</v>
      </c>
      <c r="F113" s="23" t="s">
        <v>1099</v>
      </c>
      <c r="G113" s="23" t="s">
        <v>491</v>
      </c>
      <c r="I113" s="23" t="s">
        <v>1100</v>
      </c>
      <c r="J113" s="23" t="s">
        <v>1100</v>
      </c>
      <c r="L113" s="23" t="s">
        <v>390</v>
      </c>
      <c r="M113" s="23" t="s">
        <v>311</v>
      </c>
      <c r="N113" s="23" t="s">
        <v>1101</v>
      </c>
      <c r="O113" s="23" t="s">
        <v>1102</v>
      </c>
      <c r="P113" s="23" t="s">
        <v>396</v>
      </c>
      <c r="Q113" s="23" t="s">
        <v>394</v>
      </c>
      <c r="R113" s="23">
        <v>4</v>
      </c>
      <c r="S113" s="23">
        <v>0</v>
      </c>
      <c r="T113" s="23" t="s">
        <v>444</v>
      </c>
      <c r="U113" s="23" t="s">
        <v>198</v>
      </c>
      <c r="V113" s="23">
        <v>26</v>
      </c>
      <c r="W113" s="23">
        <v>302</v>
      </c>
      <c r="X113" s="23">
        <v>328</v>
      </c>
      <c r="Y113" s="23" t="s">
        <v>394</v>
      </c>
      <c r="Z113" s="23" t="s">
        <v>396</v>
      </c>
      <c r="AA113" s="23">
        <v>0</v>
      </c>
      <c r="AB113" s="23">
        <v>0</v>
      </c>
      <c r="AC113" s="23">
        <v>31</v>
      </c>
      <c r="AD113" s="23">
        <v>0</v>
      </c>
      <c r="AE113" s="23">
        <v>271</v>
      </c>
      <c r="AF113" s="23">
        <v>0</v>
      </c>
      <c r="AG113" s="23">
        <v>0</v>
      </c>
      <c r="AH113" s="23">
        <v>0</v>
      </c>
      <c r="AI113" s="23" t="s">
        <v>46</v>
      </c>
      <c r="AJ113" s="23">
        <v>26</v>
      </c>
      <c r="AK113" s="23">
        <v>8</v>
      </c>
      <c r="AL113" s="23">
        <v>9</v>
      </c>
      <c r="AM113" s="23">
        <v>19</v>
      </c>
      <c r="AN113" s="23">
        <v>17</v>
      </c>
      <c r="AO113" s="23">
        <v>24</v>
      </c>
      <c r="AP113" s="23">
        <v>25</v>
      </c>
      <c r="AQ113" s="23">
        <v>2</v>
      </c>
      <c r="AR113" s="23">
        <v>2</v>
      </c>
      <c r="AS113" s="23">
        <v>106</v>
      </c>
      <c r="AT113" s="23" t="s">
        <v>394</v>
      </c>
      <c r="AU113" s="23">
        <v>8</v>
      </c>
      <c r="AV113" s="23">
        <v>0</v>
      </c>
      <c r="AW113" s="23">
        <v>1</v>
      </c>
      <c r="AX113" s="23">
        <v>3</v>
      </c>
      <c r="AY113" s="23">
        <v>0</v>
      </c>
      <c r="AZ113" s="23">
        <v>2</v>
      </c>
      <c r="BA113" s="23">
        <v>12</v>
      </c>
      <c r="BB113" s="23">
        <v>4</v>
      </c>
      <c r="BC113" s="23">
        <v>5</v>
      </c>
      <c r="BD113" s="23" t="s">
        <v>1103</v>
      </c>
      <c r="BE113" s="23" t="s">
        <v>405</v>
      </c>
      <c r="BF113" s="23" t="s">
        <v>46</v>
      </c>
      <c r="BG113" s="23" t="s">
        <v>405</v>
      </c>
      <c r="BH113" s="23" t="s">
        <v>405</v>
      </c>
      <c r="BI113" s="23" t="s">
        <v>46</v>
      </c>
      <c r="BJ113" s="23" t="s">
        <v>405</v>
      </c>
      <c r="BK113" s="23" t="s">
        <v>46</v>
      </c>
      <c r="BL113" s="23" t="s">
        <v>46</v>
      </c>
      <c r="BM113" s="23" t="s">
        <v>46</v>
      </c>
      <c r="BO113" s="23">
        <v>25</v>
      </c>
      <c r="BP113" s="23" t="s">
        <v>230</v>
      </c>
      <c r="BQ113" s="23">
        <v>20</v>
      </c>
      <c r="BR113" s="23">
        <v>20</v>
      </c>
      <c r="BS113" s="23">
        <v>10</v>
      </c>
      <c r="BT113" s="23">
        <v>10</v>
      </c>
      <c r="BU113" s="23">
        <v>10</v>
      </c>
      <c r="BV113" s="23">
        <v>10</v>
      </c>
      <c r="BW113" s="23">
        <v>0</v>
      </c>
      <c r="BX113" s="23">
        <v>20</v>
      </c>
      <c r="BY113" s="23" t="s">
        <v>394</v>
      </c>
      <c r="BZ113" s="23" t="s">
        <v>394</v>
      </c>
      <c r="CA113" s="23" t="s">
        <v>394</v>
      </c>
      <c r="CB113" s="23" t="s">
        <v>396</v>
      </c>
      <c r="CC113" s="23" t="s">
        <v>396</v>
      </c>
      <c r="CD113" s="23" t="s">
        <v>447</v>
      </c>
      <c r="CE113" s="23" t="s">
        <v>396</v>
      </c>
      <c r="CF113" s="23" t="s">
        <v>128</v>
      </c>
      <c r="CG113" s="35" t="s">
        <v>415</v>
      </c>
      <c r="CH113" s="23" t="s">
        <v>505</v>
      </c>
      <c r="CI113" s="23" t="s">
        <v>427</v>
      </c>
      <c r="CJ113" s="23" t="s">
        <v>394</v>
      </c>
      <c r="CK113" s="23" t="s">
        <v>394</v>
      </c>
      <c r="CL113" s="23" t="s">
        <v>394</v>
      </c>
      <c r="CM113" s="23" t="s">
        <v>46</v>
      </c>
      <c r="CN113" s="23" t="s">
        <v>396</v>
      </c>
      <c r="CO113" s="23" t="s">
        <v>1104</v>
      </c>
      <c r="CP113" s="23" t="s">
        <v>394</v>
      </c>
      <c r="CQ113" s="23" t="s">
        <v>394</v>
      </c>
      <c r="CR113" s="23" t="s">
        <v>394</v>
      </c>
      <c r="CS113" s="23" t="s">
        <v>396</v>
      </c>
      <c r="CT113" s="23" t="s">
        <v>405</v>
      </c>
      <c r="CU113" s="23" t="s">
        <v>46</v>
      </c>
      <c r="CV113" s="23" t="s">
        <v>46</v>
      </c>
      <c r="CW113" s="23" t="s">
        <v>46</v>
      </c>
      <c r="CX113" s="23" t="s">
        <v>632</v>
      </c>
      <c r="CY113" s="23" t="s">
        <v>396</v>
      </c>
      <c r="CZ113" s="23" t="s">
        <v>46</v>
      </c>
      <c r="DB113" s="23" t="s">
        <v>394</v>
      </c>
      <c r="DC113" s="23" t="s">
        <v>394</v>
      </c>
      <c r="DD113" s="23" t="s">
        <v>394</v>
      </c>
      <c r="DE113" s="23" t="s">
        <v>394</v>
      </c>
      <c r="DF113" s="23" t="s">
        <v>394</v>
      </c>
      <c r="DG113" s="23" t="s">
        <v>394</v>
      </c>
      <c r="DH113" s="23" t="s">
        <v>394</v>
      </c>
      <c r="DI113" s="23" t="s">
        <v>394</v>
      </c>
      <c r="DJ113" s="23" t="s">
        <v>396</v>
      </c>
      <c r="DK113" s="23" t="s">
        <v>396</v>
      </c>
      <c r="DL113" s="23" t="s">
        <v>396</v>
      </c>
      <c r="DM113" s="23" t="s">
        <v>396</v>
      </c>
      <c r="DN113" s="23" t="s">
        <v>396</v>
      </c>
      <c r="DO113" s="23" t="s">
        <v>394</v>
      </c>
      <c r="DP113" s="23" t="s">
        <v>396</v>
      </c>
      <c r="DQ113" s="23" t="s">
        <v>396</v>
      </c>
      <c r="DR113" s="23" t="s">
        <v>396</v>
      </c>
    </row>
    <row r="114" spans="1:122" x14ac:dyDescent="0.15">
      <c r="A114" s="23" t="s">
        <v>323</v>
      </c>
      <c r="B114" s="23" t="s">
        <v>324</v>
      </c>
      <c r="C114" s="23" t="s">
        <v>1098</v>
      </c>
      <c r="D114" s="23">
        <v>31.885833300000002</v>
      </c>
      <c r="E114" s="23">
        <v>47.167777800000003</v>
      </c>
      <c r="F114" s="23" t="s">
        <v>325</v>
      </c>
      <c r="G114" s="23" t="s">
        <v>194</v>
      </c>
      <c r="I114" s="23" t="s">
        <v>326</v>
      </c>
      <c r="J114" s="23" t="s">
        <v>326</v>
      </c>
      <c r="L114" s="23" t="s">
        <v>390</v>
      </c>
      <c r="M114" s="23" t="s">
        <v>1105</v>
      </c>
      <c r="N114" s="23" t="s">
        <v>1106</v>
      </c>
      <c r="O114" s="23" t="s">
        <v>1107</v>
      </c>
      <c r="P114" s="23" t="s">
        <v>396</v>
      </c>
      <c r="Q114" s="23" t="s">
        <v>394</v>
      </c>
      <c r="R114" s="23">
        <v>2</v>
      </c>
      <c r="S114" s="23">
        <v>0</v>
      </c>
      <c r="T114" s="23" t="s">
        <v>1108</v>
      </c>
      <c r="U114" s="23" t="s">
        <v>222</v>
      </c>
      <c r="V114" s="23">
        <v>109</v>
      </c>
      <c r="W114" s="23">
        <v>30</v>
      </c>
      <c r="X114" s="23">
        <v>139</v>
      </c>
      <c r="Y114" s="23" t="s">
        <v>394</v>
      </c>
      <c r="Z114" s="23" t="s">
        <v>396</v>
      </c>
      <c r="AA114" s="23">
        <v>0</v>
      </c>
      <c r="AB114" s="23">
        <v>33</v>
      </c>
      <c r="AC114" s="23">
        <v>109</v>
      </c>
      <c r="AD114" s="23">
        <v>0</v>
      </c>
      <c r="AE114" s="23">
        <v>0</v>
      </c>
      <c r="AF114" s="23">
        <v>0</v>
      </c>
      <c r="AG114" s="23">
        <v>0</v>
      </c>
      <c r="AH114" s="23">
        <v>0</v>
      </c>
      <c r="AI114" s="23" t="s">
        <v>46</v>
      </c>
      <c r="AJ114" s="23">
        <v>123</v>
      </c>
      <c r="AK114" s="23">
        <v>60</v>
      </c>
      <c r="AL114" s="23">
        <v>79</v>
      </c>
      <c r="AM114" s="23">
        <v>65</v>
      </c>
      <c r="AN114" s="23">
        <v>61</v>
      </c>
      <c r="AO114" s="23">
        <v>125</v>
      </c>
      <c r="AP114" s="23">
        <v>113</v>
      </c>
      <c r="AQ114" s="23">
        <v>5</v>
      </c>
      <c r="AR114" s="23">
        <v>10</v>
      </c>
      <c r="AS114" s="23">
        <v>518</v>
      </c>
      <c r="AT114" s="23" t="s">
        <v>394</v>
      </c>
      <c r="AU114" s="23">
        <v>6</v>
      </c>
      <c r="AV114" s="23">
        <v>0</v>
      </c>
      <c r="AW114" s="23">
        <v>10</v>
      </c>
      <c r="AX114" s="23">
        <v>9</v>
      </c>
      <c r="AY114" s="23">
        <v>3</v>
      </c>
      <c r="AZ114" s="23">
        <v>45</v>
      </c>
      <c r="BA114" s="23">
        <v>35</v>
      </c>
      <c r="BB114" s="23">
        <v>15</v>
      </c>
      <c r="BC114" s="23">
        <v>12</v>
      </c>
      <c r="BD114" s="23" t="s">
        <v>1109</v>
      </c>
      <c r="BE114" s="23" t="s">
        <v>405</v>
      </c>
      <c r="BF114" s="23" t="s">
        <v>405</v>
      </c>
      <c r="BG114" s="23" t="s">
        <v>405</v>
      </c>
      <c r="BH114" s="23" t="s">
        <v>405</v>
      </c>
      <c r="BI114" s="23" t="s">
        <v>46</v>
      </c>
      <c r="BJ114" s="23" t="s">
        <v>411</v>
      </c>
      <c r="BK114" s="23" t="s">
        <v>405</v>
      </c>
      <c r="BL114" s="23" t="s">
        <v>405</v>
      </c>
      <c r="BM114" s="23" t="s">
        <v>405</v>
      </c>
      <c r="BN114" s="23" t="s">
        <v>1110</v>
      </c>
      <c r="BO114" s="23">
        <v>80</v>
      </c>
      <c r="BP114" s="23" t="s">
        <v>230</v>
      </c>
      <c r="BQ114" s="23">
        <v>30</v>
      </c>
      <c r="BR114" s="23">
        <v>50</v>
      </c>
      <c r="BS114" s="23">
        <v>35</v>
      </c>
      <c r="BT114" s="23">
        <v>21</v>
      </c>
      <c r="BU114" s="23">
        <v>44</v>
      </c>
      <c r="BV114" s="23">
        <v>24</v>
      </c>
      <c r="BW114" s="23">
        <v>20</v>
      </c>
      <c r="BX114" s="23">
        <v>8</v>
      </c>
      <c r="BY114" s="23" t="s">
        <v>394</v>
      </c>
      <c r="BZ114" s="23" t="s">
        <v>394</v>
      </c>
      <c r="CA114" s="23" t="s">
        <v>396</v>
      </c>
      <c r="CB114" s="23" t="s">
        <v>396</v>
      </c>
      <c r="CC114" s="23" t="s">
        <v>394</v>
      </c>
      <c r="CD114" s="23" t="s">
        <v>468</v>
      </c>
      <c r="CE114" s="23" t="s">
        <v>396</v>
      </c>
      <c r="CF114" s="23" t="s">
        <v>128</v>
      </c>
      <c r="CG114" s="35" t="s">
        <v>415</v>
      </c>
      <c r="CH114" s="23" t="s">
        <v>505</v>
      </c>
      <c r="CI114" s="23" t="s">
        <v>427</v>
      </c>
      <c r="CJ114" s="23" t="s">
        <v>394</v>
      </c>
      <c r="CK114" s="23" t="s">
        <v>394</v>
      </c>
      <c r="CL114" s="23" t="s">
        <v>394</v>
      </c>
      <c r="CM114" s="23" t="s">
        <v>405</v>
      </c>
      <c r="CN114" s="23" t="s">
        <v>396</v>
      </c>
      <c r="CO114" s="23" t="s">
        <v>1111</v>
      </c>
      <c r="CP114" s="23" t="s">
        <v>394</v>
      </c>
      <c r="CQ114" s="23" t="s">
        <v>394</v>
      </c>
      <c r="CR114" s="23" t="s">
        <v>394</v>
      </c>
      <c r="CS114" s="23" t="s">
        <v>394</v>
      </c>
      <c r="CT114" s="23" t="s">
        <v>411</v>
      </c>
      <c r="CU114" s="23" t="s">
        <v>46</v>
      </c>
      <c r="CV114" s="23" t="s">
        <v>46</v>
      </c>
      <c r="CW114" s="23" t="s">
        <v>46</v>
      </c>
      <c r="CX114" s="23" t="s">
        <v>780</v>
      </c>
      <c r="CY114" s="23" t="s">
        <v>396</v>
      </c>
      <c r="CZ114" s="23" t="s">
        <v>46</v>
      </c>
      <c r="DB114" s="23" t="s">
        <v>394</v>
      </c>
      <c r="DC114" s="23" t="s">
        <v>394</v>
      </c>
      <c r="DD114" s="23" t="s">
        <v>396</v>
      </c>
      <c r="DE114" s="23" t="s">
        <v>394</v>
      </c>
      <c r="DF114" s="23" t="s">
        <v>394</v>
      </c>
      <c r="DG114" s="23" t="s">
        <v>394</v>
      </c>
      <c r="DH114" s="23" t="s">
        <v>394</v>
      </c>
      <c r="DI114" s="23" t="s">
        <v>394</v>
      </c>
      <c r="DJ114" s="23" t="s">
        <v>396</v>
      </c>
      <c r="DK114" s="23" t="s">
        <v>396</v>
      </c>
      <c r="DL114" s="23" t="s">
        <v>396</v>
      </c>
      <c r="DM114" s="23" t="s">
        <v>396</v>
      </c>
      <c r="DN114" s="23" t="s">
        <v>396</v>
      </c>
      <c r="DO114" s="23" t="s">
        <v>396</v>
      </c>
      <c r="DP114" s="23" t="s">
        <v>396</v>
      </c>
      <c r="DQ114" s="23" t="s">
        <v>396</v>
      </c>
      <c r="DR114" s="23" t="s">
        <v>396</v>
      </c>
    </row>
    <row r="115" spans="1:122" x14ac:dyDescent="0.15">
      <c r="A115" s="23" t="s">
        <v>215</v>
      </c>
      <c r="B115" s="23" t="s">
        <v>1112</v>
      </c>
      <c r="D115" s="23">
        <v>33.137506999999999</v>
      </c>
      <c r="E115" s="23">
        <v>44.011952999999998</v>
      </c>
      <c r="F115" s="23" t="s">
        <v>193</v>
      </c>
      <c r="G115" s="23" t="s">
        <v>194</v>
      </c>
      <c r="H115" s="23" t="s">
        <v>492</v>
      </c>
      <c r="I115" s="23" t="s">
        <v>216</v>
      </c>
      <c r="J115" s="23" t="s">
        <v>217</v>
      </c>
      <c r="L115" s="23" t="s">
        <v>550</v>
      </c>
      <c r="M115" s="23" t="s">
        <v>391</v>
      </c>
      <c r="N115" s="23" t="s">
        <v>1113</v>
      </c>
      <c r="O115" s="23" t="s">
        <v>1114</v>
      </c>
      <c r="P115" s="23" t="s">
        <v>394</v>
      </c>
      <c r="Q115" s="23" t="s">
        <v>394</v>
      </c>
      <c r="R115" s="23">
        <v>3</v>
      </c>
      <c r="S115" s="23">
        <v>2</v>
      </c>
      <c r="T115" s="23" t="s">
        <v>888</v>
      </c>
      <c r="U115" s="23" t="s">
        <v>222</v>
      </c>
      <c r="V115" s="23">
        <v>620</v>
      </c>
      <c r="W115" s="23">
        <v>0</v>
      </c>
      <c r="X115" s="23">
        <v>620</v>
      </c>
      <c r="Y115" s="23" t="s">
        <v>394</v>
      </c>
      <c r="Z115" s="23" t="s">
        <v>396</v>
      </c>
      <c r="AA115" s="23">
        <v>620</v>
      </c>
      <c r="AB115" s="23">
        <v>0</v>
      </c>
      <c r="AC115" s="23">
        <v>0</v>
      </c>
      <c r="AD115" s="23">
        <v>0</v>
      </c>
      <c r="AE115" s="23">
        <v>0</v>
      </c>
      <c r="AF115" s="23">
        <v>0</v>
      </c>
      <c r="AG115" s="23">
        <v>0</v>
      </c>
      <c r="AH115" s="23">
        <v>0</v>
      </c>
      <c r="AI115" s="23" t="s">
        <v>405</v>
      </c>
      <c r="AJ115" s="23">
        <v>535</v>
      </c>
      <c r="AK115" s="23">
        <v>298</v>
      </c>
      <c r="AL115" s="23">
        <v>284</v>
      </c>
      <c r="AM115" s="23">
        <v>625</v>
      </c>
      <c r="AN115" s="23">
        <v>557</v>
      </c>
      <c r="AO115" s="23">
        <v>709</v>
      </c>
      <c r="AP115" s="23">
        <v>684</v>
      </c>
      <c r="AQ115" s="23">
        <v>48</v>
      </c>
      <c r="AR115" s="23">
        <v>40</v>
      </c>
      <c r="AS115" s="23">
        <v>3245</v>
      </c>
      <c r="AT115" s="23" t="s">
        <v>394</v>
      </c>
      <c r="AU115" s="23">
        <v>50</v>
      </c>
      <c r="AV115" s="23">
        <v>26</v>
      </c>
      <c r="AW115" s="23">
        <v>25</v>
      </c>
      <c r="AX115" s="23">
        <v>18</v>
      </c>
      <c r="AY115" s="23">
        <v>10</v>
      </c>
      <c r="AZ115" s="23">
        <v>75</v>
      </c>
      <c r="BA115" s="23">
        <v>23</v>
      </c>
      <c r="BB115" s="23">
        <v>15</v>
      </c>
      <c r="BC115" s="23">
        <v>50</v>
      </c>
      <c r="BD115" s="23" t="s">
        <v>1115</v>
      </c>
      <c r="BE115" s="23" t="s">
        <v>46</v>
      </c>
      <c r="BF115" s="23" t="s">
        <v>46</v>
      </c>
      <c r="BG115" s="23" t="s">
        <v>46</v>
      </c>
      <c r="BH115" s="23" t="s">
        <v>46</v>
      </c>
      <c r="BI115" s="23" t="s">
        <v>93</v>
      </c>
      <c r="BJ115" s="23" t="s">
        <v>46</v>
      </c>
      <c r="BK115" s="23" t="s">
        <v>46</v>
      </c>
      <c r="BL115" s="23" t="s">
        <v>46</v>
      </c>
      <c r="BM115" s="23" t="s">
        <v>46</v>
      </c>
      <c r="BO115" s="23">
        <v>26</v>
      </c>
      <c r="BP115" s="23" t="s">
        <v>557</v>
      </c>
      <c r="BQ115" s="23">
        <v>4</v>
      </c>
      <c r="BR115" s="23">
        <v>0</v>
      </c>
      <c r="BS115" s="23">
        <v>100</v>
      </c>
      <c r="BT115" s="23">
        <v>100</v>
      </c>
      <c r="BU115" s="23">
        <v>0</v>
      </c>
      <c r="BV115" s="23">
        <v>96</v>
      </c>
      <c r="BW115" s="23">
        <v>96</v>
      </c>
      <c r="BX115" s="23">
        <v>60</v>
      </c>
      <c r="BY115" s="23" t="s">
        <v>396</v>
      </c>
      <c r="CA115" s="23" t="s">
        <v>396</v>
      </c>
      <c r="CB115" s="23" t="s">
        <v>396</v>
      </c>
      <c r="CC115" s="23" t="s">
        <v>396</v>
      </c>
      <c r="CD115" s="23" t="s">
        <v>515</v>
      </c>
      <c r="CE115" s="23" t="s">
        <v>394</v>
      </c>
      <c r="CF115" s="23" t="s">
        <v>129</v>
      </c>
      <c r="CG115" s="35" t="s">
        <v>415</v>
      </c>
      <c r="CH115" s="23" t="s">
        <v>401</v>
      </c>
      <c r="CI115" s="23" t="s">
        <v>427</v>
      </c>
      <c r="CJ115" s="23" t="s">
        <v>394</v>
      </c>
      <c r="CK115" s="23" t="s">
        <v>394</v>
      </c>
      <c r="CL115" s="23" t="s">
        <v>394</v>
      </c>
      <c r="CM115" s="23" t="s">
        <v>46</v>
      </c>
      <c r="CN115" s="23" t="s">
        <v>396</v>
      </c>
      <c r="CO115" s="23" t="s">
        <v>1116</v>
      </c>
      <c r="CP115" s="23" t="s">
        <v>396</v>
      </c>
      <c r="CQ115" s="23" t="s">
        <v>394</v>
      </c>
      <c r="CR115" s="23" t="s">
        <v>394</v>
      </c>
      <c r="CS115" s="23" t="s">
        <v>394</v>
      </c>
      <c r="CT115" s="23" t="s">
        <v>411</v>
      </c>
      <c r="CU115" s="23" t="s">
        <v>411</v>
      </c>
      <c r="CV115" s="23" t="s">
        <v>405</v>
      </c>
      <c r="CW115" s="23" t="s">
        <v>405</v>
      </c>
      <c r="CX115" s="23" t="s">
        <v>1117</v>
      </c>
      <c r="CY115" s="23" t="s">
        <v>396</v>
      </c>
      <c r="CZ115" s="23" t="s">
        <v>46</v>
      </c>
      <c r="DB115" s="23" t="s">
        <v>396</v>
      </c>
      <c r="DC115" s="23" t="s">
        <v>396</v>
      </c>
      <c r="DD115" s="23" t="s">
        <v>396</v>
      </c>
      <c r="DE115" s="23" t="s">
        <v>394</v>
      </c>
      <c r="DF115" s="23" t="s">
        <v>396</v>
      </c>
      <c r="DG115" s="23" t="s">
        <v>394</v>
      </c>
      <c r="DH115" s="23" t="s">
        <v>394</v>
      </c>
      <c r="DI115" s="23" t="s">
        <v>394</v>
      </c>
      <c r="DJ115" s="23" t="s">
        <v>396</v>
      </c>
      <c r="DK115" s="23" t="s">
        <v>396</v>
      </c>
      <c r="DL115" s="23" t="s">
        <v>396</v>
      </c>
      <c r="DM115" s="23" t="s">
        <v>396</v>
      </c>
      <c r="DN115" s="23" t="s">
        <v>396</v>
      </c>
      <c r="DO115" s="23" t="s">
        <v>396</v>
      </c>
      <c r="DP115" s="23" t="s">
        <v>396</v>
      </c>
      <c r="DQ115" s="23" t="s">
        <v>396</v>
      </c>
      <c r="DR115" s="23" t="s">
        <v>396</v>
      </c>
    </row>
    <row r="116" spans="1:122" x14ac:dyDescent="0.15">
      <c r="A116" s="23" t="s">
        <v>250</v>
      </c>
      <c r="B116" s="23" t="s">
        <v>980</v>
      </c>
      <c r="C116" s="23" t="s">
        <v>981</v>
      </c>
      <c r="D116" s="23">
        <v>33.146486000000003</v>
      </c>
      <c r="E116" s="23">
        <v>43.846321913004303</v>
      </c>
      <c r="F116" s="23" t="s">
        <v>193</v>
      </c>
      <c r="G116" s="23" t="s">
        <v>194</v>
      </c>
      <c r="H116" s="23" t="s">
        <v>227</v>
      </c>
      <c r="I116" s="23" t="s">
        <v>251</v>
      </c>
      <c r="L116" s="23" t="s">
        <v>441</v>
      </c>
      <c r="M116" s="23" t="s">
        <v>311</v>
      </c>
      <c r="N116" s="23" t="s">
        <v>1118</v>
      </c>
      <c r="O116" s="23" t="s">
        <v>1119</v>
      </c>
      <c r="P116" s="23" t="s">
        <v>394</v>
      </c>
      <c r="Q116" s="23" t="s">
        <v>394</v>
      </c>
      <c r="R116" s="23">
        <v>4</v>
      </c>
      <c r="S116" s="23">
        <v>0</v>
      </c>
      <c r="T116" s="23" t="s">
        <v>769</v>
      </c>
      <c r="U116" s="23" t="s">
        <v>198</v>
      </c>
      <c r="V116" s="23">
        <v>450</v>
      </c>
      <c r="W116" s="23">
        <v>0</v>
      </c>
      <c r="X116" s="23">
        <v>450</v>
      </c>
      <c r="Y116" s="23" t="s">
        <v>394</v>
      </c>
      <c r="Z116" s="23" t="s">
        <v>396</v>
      </c>
      <c r="AA116" s="23">
        <v>0</v>
      </c>
      <c r="AB116" s="23">
        <v>0</v>
      </c>
      <c r="AC116" s="23">
        <v>450</v>
      </c>
      <c r="AD116" s="23">
        <v>0</v>
      </c>
      <c r="AE116" s="23">
        <v>0</v>
      </c>
      <c r="AF116" s="23">
        <v>0</v>
      </c>
      <c r="AG116" s="23">
        <v>0</v>
      </c>
      <c r="AH116" s="23">
        <v>0</v>
      </c>
      <c r="AI116" s="23" t="s">
        <v>93</v>
      </c>
      <c r="AJ116" s="23">
        <v>599</v>
      </c>
      <c r="AK116" s="23">
        <v>254</v>
      </c>
      <c r="AL116" s="23">
        <v>233</v>
      </c>
      <c r="AM116" s="23">
        <v>475</v>
      </c>
      <c r="AN116" s="23">
        <v>516</v>
      </c>
      <c r="AO116" s="23">
        <v>545</v>
      </c>
      <c r="AP116" s="23">
        <v>673</v>
      </c>
      <c r="AQ116" s="23">
        <v>10</v>
      </c>
      <c r="AR116" s="23">
        <v>11</v>
      </c>
      <c r="AS116" s="23">
        <v>2717</v>
      </c>
      <c r="AT116" s="23" t="s">
        <v>394</v>
      </c>
      <c r="AU116" s="23">
        <v>12</v>
      </c>
      <c r="AV116" s="23">
        <v>0</v>
      </c>
      <c r="AW116" s="23">
        <v>0</v>
      </c>
      <c r="AX116" s="23">
        <v>17</v>
      </c>
      <c r="AY116" s="23">
        <v>7</v>
      </c>
      <c r="AZ116" s="23">
        <v>31</v>
      </c>
      <c r="BA116" s="23">
        <v>11</v>
      </c>
      <c r="BB116" s="23">
        <v>0</v>
      </c>
      <c r="BC116" s="23">
        <v>19</v>
      </c>
      <c r="BD116" s="23" t="s">
        <v>963</v>
      </c>
      <c r="BE116" s="23" t="s">
        <v>411</v>
      </c>
      <c r="BF116" s="23" t="s">
        <v>405</v>
      </c>
      <c r="BG116" s="23" t="s">
        <v>46</v>
      </c>
      <c r="BH116" s="23" t="s">
        <v>93</v>
      </c>
      <c r="BI116" s="23" t="s">
        <v>46</v>
      </c>
      <c r="BJ116" s="23" t="s">
        <v>411</v>
      </c>
      <c r="BK116" s="23" t="s">
        <v>46</v>
      </c>
      <c r="BL116" s="23" t="s">
        <v>46</v>
      </c>
      <c r="BM116" s="23" t="s">
        <v>46</v>
      </c>
      <c r="BO116" s="23">
        <v>20</v>
      </c>
      <c r="BP116" s="23" t="s">
        <v>230</v>
      </c>
      <c r="BQ116" s="23">
        <v>450</v>
      </c>
      <c r="BR116" s="23">
        <v>450</v>
      </c>
      <c r="BS116" s="23">
        <v>0</v>
      </c>
      <c r="BT116" s="23">
        <v>0</v>
      </c>
      <c r="BU116" s="23">
        <v>450</v>
      </c>
      <c r="BV116" s="23">
        <v>0</v>
      </c>
      <c r="BW116" s="23">
        <v>0</v>
      </c>
      <c r="BX116" s="23">
        <v>0</v>
      </c>
      <c r="BY116" s="23" t="s">
        <v>394</v>
      </c>
      <c r="BZ116" s="23" t="s">
        <v>396</v>
      </c>
      <c r="CA116" s="23" t="s">
        <v>394</v>
      </c>
      <c r="CB116" s="23" t="s">
        <v>394</v>
      </c>
      <c r="CC116" s="23" t="s">
        <v>394</v>
      </c>
      <c r="CD116" s="23" t="s">
        <v>526</v>
      </c>
      <c r="CE116" s="23" t="s">
        <v>396</v>
      </c>
      <c r="CF116" s="23" t="s">
        <v>128</v>
      </c>
      <c r="CG116" s="35" t="s">
        <v>415</v>
      </c>
      <c r="CH116" s="23" t="s">
        <v>401</v>
      </c>
      <c r="CI116" s="23" t="s">
        <v>427</v>
      </c>
      <c r="CJ116" s="23" t="s">
        <v>394</v>
      </c>
      <c r="CK116" s="23" t="s">
        <v>394</v>
      </c>
      <c r="CL116" s="23" t="s">
        <v>394</v>
      </c>
      <c r="CM116" s="23" t="s">
        <v>46</v>
      </c>
      <c r="CN116" s="23" t="s">
        <v>396</v>
      </c>
      <c r="CO116" s="23" t="s">
        <v>1120</v>
      </c>
      <c r="CP116" s="23" t="s">
        <v>396</v>
      </c>
      <c r="CQ116" s="23" t="s">
        <v>394</v>
      </c>
      <c r="CR116" s="23" t="s">
        <v>394</v>
      </c>
      <c r="CS116" s="23" t="s">
        <v>394</v>
      </c>
      <c r="CT116" s="23" t="s">
        <v>405</v>
      </c>
      <c r="CU116" s="23" t="s">
        <v>46</v>
      </c>
      <c r="CV116" s="23" t="s">
        <v>405</v>
      </c>
      <c r="CW116" s="23" t="s">
        <v>405</v>
      </c>
      <c r="CX116" s="23" t="s">
        <v>1121</v>
      </c>
      <c r="CY116" s="23" t="s">
        <v>396</v>
      </c>
      <c r="CZ116" s="23" t="s">
        <v>46</v>
      </c>
      <c r="DB116" s="23" t="s">
        <v>394</v>
      </c>
      <c r="DC116" s="23" t="s">
        <v>396</v>
      </c>
      <c r="DD116" s="23" t="s">
        <v>394</v>
      </c>
      <c r="DE116" s="23" t="s">
        <v>396</v>
      </c>
      <c r="DF116" s="23" t="s">
        <v>396</v>
      </c>
      <c r="DG116" s="23" t="s">
        <v>394</v>
      </c>
      <c r="DH116" s="23" t="s">
        <v>394</v>
      </c>
      <c r="DI116" s="23" t="s">
        <v>396</v>
      </c>
      <c r="DJ116" s="23" t="s">
        <v>396</v>
      </c>
      <c r="DK116" s="23" t="s">
        <v>396</v>
      </c>
      <c r="DL116" s="23" t="s">
        <v>396</v>
      </c>
      <c r="DM116" s="23" t="s">
        <v>396</v>
      </c>
      <c r="DN116" s="23" t="s">
        <v>396</v>
      </c>
      <c r="DO116" s="23" t="s">
        <v>394</v>
      </c>
      <c r="DP116" s="23" t="s">
        <v>396</v>
      </c>
      <c r="DQ116" s="23" t="s">
        <v>396</v>
      </c>
      <c r="DR116" s="23" t="s">
        <v>396</v>
      </c>
    </row>
    <row r="117" spans="1:122" x14ac:dyDescent="0.15">
      <c r="A117" s="23" t="s">
        <v>1122</v>
      </c>
      <c r="B117" s="23" t="s">
        <v>561</v>
      </c>
      <c r="C117" s="23" t="s">
        <v>562</v>
      </c>
      <c r="D117" s="23">
        <v>33.539279899999997</v>
      </c>
      <c r="E117" s="23">
        <v>44.390777579999998</v>
      </c>
      <c r="F117" s="23" t="s">
        <v>563</v>
      </c>
      <c r="G117" s="23" t="s">
        <v>491</v>
      </c>
      <c r="I117" s="23" t="s">
        <v>1123</v>
      </c>
      <c r="J117" s="23" t="s">
        <v>1123</v>
      </c>
      <c r="K117" s="23" t="s">
        <v>1124</v>
      </c>
      <c r="L117" s="23" t="s">
        <v>390</v>
      </c>
      <c r="M117" s="23" t="s">
        <v>444</v>
      </c>
      <c r="N117" s="23" t="s">
        <v>1125</v>
      </c>
      <c r="O117" s="23" t="s">
        <v>1126</v>
      </c>
      <c r="P117" s="23" t="s">
        <v>394</v>
      </c>
      <c r="Q117" s="23" t="s">
        <v>396</v>
      </c>
      <c r="R117" s="23">
        <v>2</v>
      </c>
      <c r="S117" s="23">
        <v>0</v>
      </c>
      <c r="T117" s="23" t="s">
        <v>444</v>
      </c>
      <c r="U117" s="23" t="s">
        <v>799</v>
      </c>
      <c r="V117" s="23">
        <v>19</v>
      </c>
      <c r="W117" s="23">
        <v>19</v>
      </c>
      <c r="X117" s="23">
        <v>38</v>
      </c>
      <c r="Y117" s="23" t="s">
        <v>394</v>
      </c>
      <c r="Z117" s="23" t="s">
        <v>396</v>
      </c>
      <c r="AA117" s="23">
        <v>0</v>
      </c>
      <c r="AB117" s="23">
        <v>0</v>
      </c>
      <c r="AC117" s="23">
        <v>0</v>
      </c>
      <c r="AD117" s="23">
        <v>0</v>
      </c>
      <c r="AE117" s="23">
        <v>0</v>
      </c>
      <c r="AF117" s="23">
        <v>1</v>
      </c>
      <c r="AG117" s="23">
        <v>0</v>
      </c>
      <c r="AH117" s="23">
        <v>0</v>
      </c>
      <c r="AI117" s="23" t="s">
        <v>405</v>
      </c>
      <c r="AJ117" s="23">
        <v>17</v>
      </c>
      <c r="AK117" s="23">
        <v>7</v>
      </c>
      <c r="AL117" s="23">
        <v>18</v>
      </c>
      <c r="AM117" s="23">
        <v>15</v>
      </c>
      <c r="AN117" s="23">
        <v>23</v>
      </c>
      <c r="AO117" s="23">
        <v>20</v>
      </c>
      <c r="AP117" s="23">
        <v>19</v>
      </c>
      <c r="AQ117" s="23">
        <v>0</v>
      </c>
      <c r="AR117" s="23">
        <v>1</v>
      </c>
      <c r="AS117" s="23">
        <v>103</v>
      </c>
      <c r="AT117" s="23" t="s">
        <v>394</v>
      </c>
      <c r="AU117" s="23">
        <v>3</v>
      </c>
      <c r="AV117" s="23">
        <v>0</v>
      </c>
      <c r="AW117" s="23">
        <v>9</v>
      </c>
      <c r="AX117" s="23">
        <v>1</v>
      </c>
      <c r="AY117" s="23">
        <v>1</v>
      </c>
      <c r="AZ117" s="23">
        <v>6</v>
      </c>
      <c r="BA117" s="23">
        <v>7</v>
      </c>
      <c r="BB117" s="23">
        <v>0</v>
      </c>
      <c r="BC117" s="23">
        <v>3</v>
      </c>
      <c r="BD117" s="23" t="s">
        <v>861</v>
      </c>
      <c r="BE117" s="23" t="s">
        <v>411</v>
      </c>
      <c r="BF117" s="23" t="s">
        <v>411</v>
      </c>
      <c r="BG117" s="23" t="s">
        <v>405</v>
      </c>
      <c r="BH117" s="23" t="s">
        <v>411</v>
      </c>
      <c r="BI117" s="23" t="s">
        <v>411</v>
      </c>
      <c r="BJ117" s="23" t="s">
        <v>405</v>
      </c>
      <c r="BK117" s="23" t="s">
        <v>46</v>
      </c>
      <c r="BL117" s="23" t="s">
        <v>93</v>
      </c>
      <c r="BM117" s="23" t="s">
        <v>46</v>
      </c>
      <c r="BO117" s="23">
        <v>60</v>
      </c>
      <c r="BP117" s="23" t="s">
        <v>230</v>
      </c>
      <c r="BQ117" s="23">
        <v>12</v>
      </c>
      <c r="BR117" s="23">
        <v>7</v>
      </c>
      <c r="BS117" s="23">
        <v>4</v>
      </c>
      <c r="BT117" s="23">
        <v>3</v>
      </c>
      <c r="BU117" s="23">
        <v>7</v>
      </c>
      <c r="BV117" s="23">
        <v>3</v>
      </c>
      <c r="BW117" s="23">
        <v>4</v>
      </c>
      <c r="BX117" s="23">
        <v>0</v>
      </c>
      <c r="BY117" s="23" t="s">
        <v>396</v>
      </c>
      <c r="CA117" s="23" t="s">
        <v>394</v>
      </c>
      <c r="CB117" s="23" t="s">
        <v>394</v>
      </c>
      <c r="CC117" s="23" t="s">
        <v>396</v>
      </c>
      <c r="CD117" s="23" t="s">
        <v>890</v>
      </c>
      <c r="CE117" s="23" t="s">
        <v>396</v>
      </c>
      <c r="CF117" s="23" t="s">
        <v>129</v>
      </c>
      <c r="CG117" s="35" t="s">
        <v>415</v>
      </c>
      <c r="CH117" s="23" t="s">
        <v>401</v>
      </c>
      <c r="CI117" s="23" t="s">
        <v>427</v>
      </c>
      <c r="CJ117" s="23" t="s">
        <v>394</v>
      </c>
      <c r="CK117" s="23" t="s">
        <v>394</v>
      </c>
      <c r="CL117" s="23" t="s">
        <v>394</v>
      </c>
      <c r="CM117" s="23" t="s">
        <v>405</v>
      </c>
      <c r="CN117" s="23" t="s">
        <v>396</v>
      </c>
      <c r="CO117" s="23" t="s">
        <v>1095</v>
      </c>
      <c r="CP117" s="23" t="s">
        <v>396</v>
      </c>
      <c r="CQ117" s="23" t="s">
        <v>394</v>
      </c>
      <c r="CR117" s="23" t="s">
        <v>394</v>
      </c>
      <c r="CS117" s="23" t="s">
        <v>396</v>
      </c>
      <c r="CT117" s="23" t="s">
        <v>93</v>
      </c>
      <c r="CU117" s="23" t="s">
        <v>46</v>
      </c>
      <c r="CV117" s="23" t="s">
        <v>93</v>
      </c>
      <c r="CW117" s="23" t="s">
        <v>46</v>
      </c>
      <c r="CX117" s="23" t="s">
        <v>1127</v>
      </c>
      <c r="CY117" s="23" t="s">
        <v>396</v>
      </c>
      <c r="CZ117" s="23" t="s">
        <v>46</v>
      </c>
      <c r="DB117" s="23" t="s">
        <v>396</v>
      </c>
      <c r="DC117" s="23" t="s">
        <v>396</v>
      </c>
      <c r="DD117" s="23" t="s">
        <v>396</v>
      </c>
      <c r="DE117" s="23" t="s">
        <v>394</v>
      </c>
      <c r="DF117" s="23" t="s">
        <v>396</v>
      </c>
      <c r="DG117" s="23" t="s">
        <v>394</v>
      </c>
      <c r="DH117" s="23" t="s">
        <v>396</v>
      </c>
      <c r="DI117" s="23" t="s">
        <v>396</v>
      </c>
      <c r="DJ117" s="23" t="s">
        <v>396</v>
      </c>
      <c r="DK117" s="23" t="s">
        <v>396</v>
      </c>
      <c r="DL117" s="23" t="s">
        <v>396</v>
      </c>
      <c r="DM117" s="23" t="s">
        <v>396</v>
      </c>
      <c r="DN117" s="23" t="s">
        <v>396</v>
      </c>
      <c r="DO117" s="23" t="s">
        <v>396</v>
      </c>
      <c r="DP117" s="23" t="s">
        <v>396</v>
      </c>
      <c r="DQ117" s="23" t="s">
        <v>396</v>
      </c>
      <c r="DR117" s="23" t="s">
        <v>396</v>
      </c>
    </row>
    <row r="118" spans="1:122" x14ac:dyDescent="0.15">
      <c r="A118" s="23" t="s">
        <v>1128</v>
      </c>
      <c r="B118" s="23" t="s">
        <v>1129</v>
      </c>
      <c r="C118" s="23" t="s">
        <v>1130</v>
      </c>
      <c r="D118" s="23">
        <v>33.143058483965902</v>
      </c>
      <c r="E118" s="23">
        <v>43.839583639702496</v>
      </c>
      <c r="F118" s="23" t="s">
        <v>193</v>
      </c>
      <c r="G118" s="23" t="s">
        <v>194</v>
      </c>
      <c r="H118" s="23" t="s">
        <v>227</v>
      </c>
      <c r="I118" s="23" t="s">
        <v>1131</v>
      </c>
      <c r="J118" s="23" t="s">
        <v>229</v>
      </c>
      <c r="L118" s="23" t="s">
        <v>441</v>
      </c>
      <c r="M118" s="23" t="s">
        <v>401</v>
      </c>
      <c r="N118" s="23" t="s">
        <v>1132</v>
      </c>
      <c r="O118" s="23" t="s">
        <v>1133</v>
      </c>
      <c r="P118" s="23" t="s">
        <v>394</v>
      </c>
      <c r="Q118" s="23" t="s">
        <v>394</v>
      </c>
      <c r="R118" s="23">
        <v>3</v>
      </c>
      <c r="S118" s="23">
        <v>0</v>
      </c>
      <c r="T118" s="23" t="s">
        <v>791</v>
      </c>
      <c r="U118" s="23" t="s">
        <v>198</v>
      </c>
      <c r="V118" s="23">
        <v>178</v>
      </c>
      <c r="W118" s="23">
        <v>0</v>
      </c>
      <c r="X118" s="23">
        <v>178</v>
      </c>
      <c r="Y118" s="23" t="s">
        <v>394</v>
      </c>
      <c r="Z118" s="23" t="s">
        <v>396</v>
      </c>
      <c r="AA118" s="23">
        <v>0</v>
      </c>
      <c r="AB118" s="23">
        <v>0</v>
      </c>
      <c r="AC118" s="23">
        <v>178</v>
      </c>
      <c r="AD118" s="23">
        <v>0</v>
      </c>
      <c r="AE118" s="23">
        <v>0</v>
      </c>
      <c r="AF118" s="23">
        <v>0</v>
      </c>
      <c r="AG118" s="23">
        <v>0</v>
      </c>
      <c r="AH118" s="23">
        <v>0</v>
      </c>
      <c r="AI118" s="23" t="s">
        <v>46</v>
      </c>
      <c r="AJ118" s="23">
        <v>267</v>
      </c>
      <c r="AK118" s="23">
        <v>116</v>
      </c>
      <c r="AL118" s="23">
        <v>121</v>
      </c>
      <c r="AM118" s="23">
        <v>105</v>
      </c>
      <c r="AN118" s="23">
        <v>121</v>
      </c>
      <c r="AO118" s="23">
        <v>566</v>
      </c>
      <c r="AP118" s="23">
        <v>535</v>
      </c>
      <c r="AQ118" s="23">
        <v>23</v>
      </c>
      <c r="AR118" s="23">
        <v>15</v>
      </c>
      <c r="AS118" s="23">
        <v>1602</v>
      </c>
      <c r="AT118" s="23" t="s">
        <v>394</v>
      </c>
      <c r="AU118" s="23">
        <v>17</v>
      </c>
      <c r="AV118" s="23">
        <v>0</v>
      </c>
      <c r="AW118" s="23">
        <v>0</v>
      </c>
      <c r="AX118" s="23">
        <v>19</v>
      </c>
      <c r="AY118" s="23">
        <v>2</v>
      </c>
      <c r="AZ118" s="23">
        <v>6</v>
      </c>
      <c r="BA118" s="23">
        <v>31</v>
      </c>
      <c r="BB118" s="23">
        <v>9</v>
      </c>
      <c r="BC118" s="23">
        <v>11</v>
      </c>
      <c r="BD118" s="23" t="s">
        <v>624</v>
      </c>
      <c r="BE118" s="23" t="s">
        <v>411</v>
      </c>
      <c r="BF118" s="23" t="s">
        <v>405</v>
      </c>
      <c r="BG118" s="23" t="s">
        <v>405</v>
      </c>
      <c r="BH118" s="23" t="s">
        <v>411</v>
      </c>
      <c r="BI118" s="23" t="s">
        <v>411</v>
      </c>
      <c r="BJ118" s="23" t="s">
        <v>405</v>
      </c>
      <c r="BK118" s="23" t="s">
        <v>411</v>
      </c>
      <c r="BL118" s="23" t="s">
        <v>411</v>
      </c>
      <c r="BM118" s="23" t="s">
        <v>405</v>
      </c>
      <c r="BO118" s="23">
        <v>10</v>
      </c>
      <c r="BP118" s="23" t="s">
        <v>1134</v>
      </c>
      <c r="BQ118" s="23">
        <v>16</v>
      </c>
      <c r="BR118" s="23">
        <v>0</v>
      </c>
      <c r="BS118" s="23">
        <v>11</v>
      </c>
      <c r="BT118" s="23">
        <v>13</v>
      </c>
      <c r="BU118" s="23">
        <v>0</v>
      </c>
      <c r="BV118" s="23">
        <v>9</v>
      </c>
      <c r="BW118" s="23">
        <v>11</v>
      </c>
      <c r="BX118" s="23">
        <v>7</v>
      </c>
      <c r="BY118" s="23" t="s">
        <v>394</v>
      </c>
      <c r="BZ118" s="23" t="s">
        <v>394</v>
      </c>
      <c r="CA118" s="23" t="s">
        <v>394</v>
      </c>
      <c r="CB118" s="23" t="s">
        <v>394</v>
      </c>
      <c r="CC118" s="23" t="s">
        <v>394</v>
      </c>
      <c r="CD118" s="23" t="s">
        <v>485</v>
      </c>
      <c r="CE118" s="23" t="s">
        <v>396</v>
      </c>
      <c r="CF118" s="23" t="s">
        <v>128</v>
      </c>
      <c r="CG118" s="35" t="s">
        <v>415</v>
      </c>
      <c r="CH118" s="23" t="s">
        <v>401</v>
      </c>
      <c r="CI118" s="23" t="s">
        <v>427</v>
      </c>
      <c r="CJ118" s="23" t="s">
        <v>394</v>
      </c>
      <c r="CK118" s="23" t="s">
        <v>394</v>
      </c>
      <c r="CL118" s="23" t="s">
        <v>394</v>
      </c>
      <c r="CM118" s="23" t="s">
        <v>46</v>
      </c>
      <c r="CN118" s="23" t="s">
        <v>396</v>
      </c>
      <c r="CO118" s="23" t="s">
        <v>444</v>
      </c>
      <c r="CP118" s="23" t="s">
        <v>396</v>
      </c>
      <c r="CQ118" s="23" t="s">
        <v>394</v>
      </c>
      <c r="CR118" s="23" t="s">
        <v>394</v>
      </c>
      <c r="CS118" s="23" t="s">
        <v>394</v>
      </c>
      <c r="CT118" s="23" t="s">
        <v>411</v>
      </c>
      <c r="CU118" s="23" t="s">
        <v>405</v>
      </c>
      <c r="CV118" s="23" t="s">
        <v>411</v>
      </c>
      <c r="CW118" s="23" t="s">
        <v>405</v>
      </c>
      <c r="CX118" s="23" t="s">
        <v>1135</v>
      </c>
      <c r="CY118" s="23" t="s">
        <v>396</v>
      </c>
      <c r="CZ118" s="23" t="s">
        <v>46</v>
      </c>
      <c r="DB118" s="23" t="s">
        <v>396</v>
      </c>
      <c r="DC118" s="23" t="s">
        <v>396</v>
      </c>
      <c r="DD118" s="23" t="s">
        <v>396</v>
      </c>
      <c r="DE118" s="23" t="s">
        <v>396</v>
      </c>
      <c r="DF118" s="23" t="s">
        <v>396</v>
      </c>
      <c r="DG118" s="23" t="s">
        <v>394</v>
      </c>
      <c r="DH118" s="23" t="s">
        <v>396</v>
      </c>
      <c r="DI118" s="23" t="s">
        <v>396</v>
      </c>
      <c r="DJ118" s="23" t="s">
        <v>396</v>
      </c>
      <c r="DK118" s="23" t="s">
        <v>396</v>
      </c>
      <c r="DL118" s="23" t="s">
        <v>396</v>
      </c>
      <c r="DM118" s="23" t="s">
        <v>396</v>
      </c>
      <c r="DN118" s="23" t="s">
        <v>396</v>
      </c>
      <c r="DO118" s="23" t="s">
        <v>396</v>
      </c>
      <c r="DP118" s="23" t="s">
        <v>396</v>
      </c>
      <c r="DQ118" s="23" t="s">
        <v>396</v>
      </c>
      <c r="DR118" s="23" t="s">
        <v>396</v>
      </c>
    </row>
    <row r="119" spans="1:122" x14ac:dyDescent="0.15">
      <c r="A119" s="23" t="s">
        <v>1136</v>
      </c>
      <c r="B119" s="23" t="s">
        <v>1129</v>
      </c>
      <c r="C119" s="23" t="s">
        <v>1130</v>
      </c>
      <c r="D119" s="23">
        <v>33.140374633178297</v>
      </c>
      <c r="E119" s="23">
        <v>43.842962725027498</v>
      </c>
      <c r="F119" s="23" t="s">
        <v>193</v>
      </c>
      <c r="G119" s="23" t="s">
        <v>194</v>
      </c>
      <c r="H119" s="23" t="s">
        <v>227</v>
      </c>
      <c r="I119" s="23" t="s">
        <v>1137</v>
      </c>
      <c r="J119" s="23" t="s">
        <v>229</v>
      </c>
      <c r="L119" s="23" t="s">
        <v>441</v>
      </c>
      <c r="M119" s="23" t="s">
        <v>401</v>
      </c>
      <c r="N119" s="23" t="s">
        <v>1138</v>
      </c>
      <c r="O119" s="23" t="s">
        <v>1139</v>
      </c>
      <c r="P119" s="23" t="s">
        <v>394</v>
      </c>
      <c r="Q119" s="23" t="s">
        <v>394</v>
      </c>
      <c r="R119" s="23">
        <v>3</v>
      </c>
      <c r="S119" s="23">
        <v>0</v>
      </c>
      <c r="T119" s="23" t="s">
        <v>791</v>
      </c>
      <c r="U119" s="23" t="s">
        <v>198</v>
      </c>
      <c r="V119" s="23">
        <v>264</v>
      </c>
      <c r="W119" s="23">
        <v>0</v>
      </c>
      <c r="X119" s="23">
        <v>264</v>
      </c>
      <c r="Y119" s="23" t="s">
        <v>394</v>
      </c>
      <c r="Z119" s="23" t="s">
        <v>396</v>
      </c>
      <c r="AA119" s="23">
        <v>264</v>
      </c>
      <c r="AB119" s="23">
        <v>0</v>
      </c>
      <c r="AC119" s="23">
        <v>0</v>
      </c>
      <c r="AD119" s="23">
        <v>0</v>
      </c>
      <c r="AE119" s="23">
        <v>0</v>
      </c>
      <c r="AF119" s="23">
        <v>0</v>
      </c>
      <c r="AG119" s="23">
        <v>0</v>
      </c>
      <c r="AH119" s="23">
        <v>0</v>
      </c>
      <c r="AI119" s="23" t="s">
        <v>46</v>
      </c>
      <c r="AJ119" s="23">
        <v>297</v>
      </c>
      <c r="AK119" s="23">
        <v>127</v>
      </c>
      <c r="AL119" s="23">
        <v>143</v>
      </c>
      <c r="AM119" s="23">
        <v>119</v>
      </c>
      <c r="AN119" s="23">
        <v>132</v>
      </c>
      <c r="AO119" s="23">
        <v>626</v>
      </c>
      <c r="AP119" s="23">
        <v>592</v>
      </c>
      <c r="AQ119" s="23">
        <v>29</v>
      </c>
      <c r="AR119" s="23">
        <v>14</v>
      </c>
      <c r="AS119" s="23">
        <v>1782</v>
      </c>
      <c r="AT119" s="23" t="s">
        <v>394</v>
      </c>
      <c r="AU119" s="23">
        <v>19</v>
      </c>
      <c r="AV119" s="23">
        <v>0</v>
      </c>
      <c r="AW119" s="23">
        <v>0</v>
      </c>
      <c r="AX119" s="23">
        <v>9</v>
      </c>
      <c r="AY119" s="23">
        <v>1</v>
      </c>
      <c r="AZ119" s="23">
        <v>7</v>
      </c>
      <c r="BA119" s="23">
        <v>13</v>
      </c>
      <c r="BB119" s="23">
        <v>5</v>
      </c>
      <c r="BC119" s="23">
        <v>12</v>
      </c>
      <c r="BD119" s="23" t="s">
        <v>624</v>
      </c>
      <c r="BE119" s="23" t="s">
        <v>411</v>
      </c>
      <c r="BF119" s="23" t="s">
        <v>411</v>
      </c>
      <c r="BG119" s="23" t="s">
        <v>405</v>
      </c>
      <c r="BH119" s="23" t="s">
        <v>411</v>
      </c>
      <c r="BI119" s="23" t="s">
        <v>411</v>
      </c>
      <c r="BJ119" s="23" t="s">
        <v>405</v>
      </c>
      <c r="BK119" s="23" t="s">
        <v>405</v>
      </c>
      <c r="BL119" s="23" t="s">
        <v>46</v>
      </c>
      <c r="BM119" s="23" t="s">
        <v>405</v>
      </c>
      <c r="BO119" s="23">
        <v>11</v>
      </c>
      <c r="BP119" s="23" t="s">
        <v>1134</v>
      </c>
      <c r="BQ119" s="23">
        <v>14</v>
      </c>
      <c r="BR119" s="23">
        <v>0</v>
      </c>
      <c r="BS119" s="23">
        <v>11</v>
      </c>
      <c r="BT119" s="23">
        <v>10</v>
      </c>
      <c r="BU119" s="23">
        <v>0</v>
      </c>
      <c r="BV119" s="23">
        <v>9</v>
      </c>
      <c r="BW119" s="23">
        <v>10</v>
      </c>
      <c r="BX119" s="23">
        <v>5</v>
      </c>
      <c r="BY119" s="23" t="s">
        <v>394</v>
      </c>
      <c r="BZ119" s="23" t="s">
        <v>394</v>
      </c>
      <c r="CA119" s="23" t="s">
        <v>394</v>
      </c>
      <c r="CB119" s="23" t="s">
        <v>394</v>
      </c>
      <c r="CC119" s="23" t="s">
        <v>394</v>
      </c>
      <c r="CD119" s="23" t="s">
        <v>485</v>
      </c>
      <c r="CE119" s="23" t="s">
        <v>396</v>
      </c>
      <c r="CF119" s="23" t="s">
        <v>128</v>
      </c>
      <c r="CG119" s="35" t="s">
        <v>415</v>
      </c>
      <c r="CH119" s="23" t="s">
        <v>401</v>
      </c>
      <c r="CI119" s="23" t="s">
        <v>427</v>
      </c>
      <c r="CJ119" s="23" t="s">
        <v>394</v>
      </c>
      <c r="CK119" s="23" t="s">
        <v>394</v>
      </c>
      <c r="CL119" s="23" t="s">
        <v>394</v>
      </c>
      <c r="CM119" s="23" t="s">
        <v>46</v>
      </c>
      <c r="CN119" s="23" t="s">
        <v>396</v>
      </c>
      <c r="CO119" s="23" t="s">
        <v>444</v>
      </c>
      <c r="CP119" s="23" t="s">
        <v>396</v>
      </c>
      <c r="CQ119" s="23" t="s">
        <v>394</v>
      </c>
      <c r="CR119" s="23" t="s">
        <v>394</v>
      </c>
      <c r="CS119" s="23" t="s">
        <v>394</v>
      </c>
      <c r="CT119" s="23" t="s">
        <v>411</v>
      </c>
      <c r="CU119" s="23" t="s">
        <v>405</v>
      </c>
      <c r="CV119" s="23" t="s">
        <v>405</v>
      </c>
      <c r="CW119" s="23" t="s">
        <v>46</v>
      </c>
      <c r="CX119" s="23" t="s">
        <v>1135</v>
      </c>
      <c r="CY119" s="23" t="s">
        <v>396</v>
      </c>
      <c r="CZ119" s="23" t="s">
        <v>46</v>
      </c>
      <c r="DB119" s="23" t="s">
        <v>396</v>
      </c>
      <c r="DC119" s="23" t="s">
        <v>396</v>
      </c>
      <c r="DD119" s="23" t="s">
        <v>396</v>
      </c>
      <c r="DE119" s="23" t="s">
        <v>396</v>
      </c>
      <c r="DF119" s="23" t="s">
        <v>396</v>
      </c>
      <c r="DG119" s="23" t="s">
        <v>394</v>
      </c>
      <c r="DH119" s="23" t="s">
        <v>396</v>
      </c>
      <c r="DI119" s="23" t="s">
        <v>396</v>
      </c>
      <c r="DJ119" s="23" t="s">
        <v>396</v>
      </c>
      <c r="DK119" s="23" t="s">
        <v>396</v>
      </c>
      <c r="DL119" s="23" t="s">
        <v>396</v>
      </c>
      <c r="DM119" s="23" t="s">
        <v>396</v>
      </c>
      <c r="DN119" s="23" t="s">
        <v>396</v>
      </c>
      <c r="DO119" s="23" t="s">
        <v>396</v>
      </c>
      <c r="DP119" s="23" t="s">
        <v>396</v>
      </c>
      <c r="DQ119" s="23" t="s">
        <v>396</v>
      </c>
      <c r="DR119" s="23" t="s">
        <v>396</v>
      </c>
    </row>
    <row r="120" spans="1:122" x14ac:dyDescent="0.15">
      <c r="A120" s="23" t="s">
        <v>1140</v>
      </c>
      <c r="B120" s="23" t="s">
        <v>1129</v>
      </c>
      <c r="C120" s="23" t="s">
        <v>1130</v>
      </c>
      <c r="D120" s="23">
        <v>33.147276164891103</v>
      </c>
      <c r="E120" s="23">
        <v>43.840053981690801</v>
      </c>
      <c r="F120" s="23" t="s">
        <v>193</v>
      </c>
      <c r="G120" s="23" t="s">
        <v>194</v>
      </c>
      <c r="H120" s="23" t="s">
        <v>227</v>
      </c>
      <c r="I120" s="23" t="s">
        <v>1141</v>
      </c>
      <c r="J120" s="23" t="s">
        <v>229</v>
      </c>
      <c r="L120" s="23" t="s">
        <v>441</v>
      </c>
      <c r="M120" s="23" t="s">
        <v>401</v>
      </c>
      <c r="N120" s="23" t="s">
        <v>1142</v>
      </c>
      <c r="O120" s="23" t="s">
        <v>1143</v>
      </c>
      <c r="P120" s="23" t="s">
        <v>394</v>
      </c>
      <c r="Q120" s="23" t="s">
        <v>394</v>
      </c>
      <c r="R120" s="23">
        <v>3</v>
      </c>
      <c r="S120" s="23">
        <v>0</v>
      </c>
      <c r="T120" s="23" t="s">
        <v>791</v>
      </c>
      <c r="U120" s="23" t="s">
        <v>198</v>
      </c>
      <c r="V120" s="23">
        <v>280</v>
      </c>
      <c r="W120" s="23">
        <v>0</v>
      </c>
      <c r="X120" s="23">
        <v>280</v>
      </c>
      <c r="Y120" s="23" t="s">
        <v>394</v>
      </c>
      <c r="Z120" s="23" t="s">
        <v>396</v>
      </c>
      <c r="AA120" s="23">
        <v>0</v>
      </c>
      <c r="AB120" s="23">
        <v>280</v>
      </c>
      <c r="AC120" s="23">
        <v>0</v>
      </c>
      <c r="AD120" s="23">
        <v>0</v>
      </c>
      <c r="AE120" s="23">
        <v>0</v>
      </c>
      <c r="AF120" s="23">
        <v>0</v>
      </c>
      <c r="AG120" s="23">
        <v>0</v>
      </c>
      <c r="AH120" s="23">
        <v>0</v>
      </c>
      <c r="AI120" s="23" t="s">
        <v>46</v>
      </c>
      <c r="AJ120" s="23">
        <v>221</v>
      </c>
      <c r="AK120" s="23">
        <v>96</v>
      </c>
      <c r="AL120" s="23">
        <v>106</v>
      </c>
      <c r="AM120" s="23">
        <v>91</v>
      </c>
      <c r="AN120" s="23">
        <v>99</v>
      </c>
      <c r="AO120" s="23">
        <v>468</v>
      </c>
      <c r="AP120" s="23">
        <v>442</v>
      </c>
      <c r="AQ120" s="23">
        <v>13</v>
      </c>
      <c r="AR120" s="23">
        <v>11</v>
      </c>
      <c r="AS120" s="23">
        <v>1326</v>
      </c>
      <c r="AT120" s="23" t="s">
        <v>394</v>
      </c>
      <c r="AU120" s="23">
        <v>17</v>
      </c>
      <c r="AV120" s="23">
        <v>0</v>
      </c>
      <c r="AW120" s="23">
        <v>0</v>
      </c>
      <c r="AX120" s="23">
        <v>9</v>
      </c>
      <c r="AY120" s="23">
        <v>4</v>
      </c>
      <c r="AZ120" s="23">
        <v>6</v>
      </c>
      <c r="BA120" s="23">
        <v>22</v>
      </c>
      <c r="BB120" s="23">
        <v>6</v>
      </c>
      <c r="BC120" s="23">
        <v>11</v>
      </c>
      <c r="BD120" s="23" t="s">
        <v>454</v>
      </c>
      <c r="BE120" s="23" t="s">
        <v>411</v>
      </c>
      <c r="BF120" s="23" t="s">
        <v>411</v>
      </c>
      <c r="BG120" s="23" t="s">
        <v>405</v>
      </c>
      <c r="BH120" s="23" t="s">
        <v>411</v>
      </c>
      <c r="BI120" s="23" t="s">
        <v>411</v>
      </c>
      <c r="BJ120" s="23" t="s">
        <v>405</v>
      </c>
      <c r="BK120" s="23" t="s">
        <v>405</v>
      </c>
      <c r="BL120" s="23" t="s">
        <v>46</v>
      </c>
      <c r="BM120" s="23" t="s">
        <v>405</v>
      </c>
      <c r="BO120" s="23">
        <v>11</v>
      </c>
      <c r="BP120" s="23" t="s">
        <v>1134</v>
      </c>
      <c r="BQ120" s="23">
        <v>16</v>
      </c>
      <c r="BR120" s="23">
        <v>0</v>
      </c>
      <c r="BS120" s="23">
        <v>11</v>
      </c>
      <c r="BT120" s="23">
        <v>12</v>
      </c>
      <c r="BU120" s="23">
        <v>0</v>
      </c>
      <c r="BV120" s="23">
        <v>9</v>
      </c>
      <c r="BW120" s="23">
        <v>8</v>
      </c>
      <c r="BX120" s="23">
        <v>7</v>
      </c>
      <c r="BY120" s="23" t="s">
        <v>394</v>
      </c>
      <c r="BZ120" s="23" t="s">
        <v>394</v>
      </c>
      <c r="CA120" s="23" t="s">
        <v>394</v>
      </c>
      <c r="CB120" s="23" t="s">
        <v>394</v>
      </c>
      <c r="CC120" s="23" t="s">
        <v>394</v>
      </c>
      <c r="CD120" s="23" t="s">
        <v>485</v>
      </c>
      <c r="CE120" s="23" t="s">
        <v>396</v>
      </c>
      <c r="CF120" s="23" t="s">
        <v>128</v>
      </c>
      <c r="CG120" s="35" t="s">
        <v>415</v>
      </c>
      <c r="CH120" s="23" t="s">
        <v>401</v>
      </c>
      <c r="CI120" s="23" t="s">
        <v>427</v>
      </c>
      <c r="CJ120" s="23" t="s">
        <v>394</v>
      </c>
      <c r="CK120" s="23" t="s">
        <v>394</v>
      </c>
      <c r="CL120" s="23" t="s">
        <v>394</v>
      </c>
      <c r="CM120" s="23" t="s">
        <v>46</v>
      </c>
      <c r="CN120" s="23" t="s">
        <v>396</v>
      </c>
      <c r="CO120" s="23" t="s">
        <v>444</v>
      </c>
      <c r="CP120" s="23" t="s">
        <v>396</v>
      </c>
      <c r="CQ120" s="23" t="s">
        <v>394</v>
      </c>
      <c r="CR120" s="23" t="s">
        <v>394</v>
      </c>
      <c r="CS120" s="23" t="s">
        <v>394</v>
      </c>
      <c r="CT120" s="23" t="s">
        <v>411</v>
      </c>
      <c r="CU120" s="23" t="s">
        <v>405</v>
      </c>
      <c r="CV120" s="23" t="s">
        <v>405</v>
      </c>
      <c r="CW120" s="23" t="s">
        <v>46</v>
      </c>
      <c r="CX120" s="23" t="s">
        <v>1144</v>
      </c>
      <c r="CY120" s="23" t="s">
        <v>396</v>
      </c>
      <c r="CZ120" s="23" t="s">
        <v>46</v>
      </c>
      <c r="DB120" s="23" t="s">
        <v>396</v>
      </c>
      <c r="DC120" s="23" t="s">
        <v>396</v>
      </c>
      <c r="DD120" s="23" t="s">
        <v>396</v>
      </c>
      <c r="DE120" s="23" t="s">
        <v>396</v>
      </c>
      <c r="DF120" s="23" t="s">
        <v>396</v>
      </c>
      <c r="DG120" s="23" t="s">
        <v>394</v>
      </c>
      <c r="DH120" s="23" t="s">
        <v>396</v>
      </c>
      <c r="DI120" s="23" t="s">
        <v>396</v>
      </c>
      <c r="DJ120" s="23" t="s">
        <v>396</v>
      </c>
      <c r="DK120" s="23" t="s">
        <v>396</v>
      </c>
      <c r="DL120" s="23" t="s">
        <v>396</v>
      </c>
      <c r="DM120" s="23" t="s">
        <v>396</v>
      </c>
      <c r="DN120" s="23" t="s">
        <v>396</v>
      </c>
      <c r="DO120" s="23" t="s">
        <v>396</v>
      </c>
      <c r="DP120" s="23" t="s">
        <v>396</v>
      </c>
      <c r="DQ120" s="23" t="s">
        <v>396</v>
      </c>
      <c r="DR120" s="23" t="s">
        <v>396</v>
      </c>
    </row>
    <row r="121" spans="1:122" x14ac:dyDescent="0.15">
      <c r="A121" s="23" t="s">
        <v>1145</v>
      </c>
      <c r="B121" s="23" t="s">
        <v>1129</v>
      </c>
      <c r="C121" s="23" t="s">
        <v>1130</v>
      </c>
      <c r="D121" s="23">
        <v>33.139247401520301</v>
      </c>
      <c r="E121" s="23">
        <v>43.850315920606</v>
      </c>
      <c r="F121" s="23" t="s">
        <v>193</v>
      </c>
      <c r="G121" s="23" t="s">
        <v>194</v>
      </c>
      <c r="H121" s="23" t="s">
        <v>227</v>
      </c>
      <c r="I121" s="23" t="s">
        <v>1146</v>
      </c>
      <c r="J121" s="23" t="s">
        <v>229</v>
      </c>
      <c r="L121" s="23" t="s">
        <v>441</v>
      </c>
      <c r="M121" s="23" t="s">
        <v>401</v>
      </c>
      <c r="N121" s="23" t="s">
        <v>1147</v>
      </c>
      <c r="O121" s="23" t="s">
        <v>1148</v>
      </c>
      <c r="P121" s="23" t="s">
        <v>394</v>
      </c>
      <c r="Q121" s="23" t="s">
        <v>394</v>
      </c>
      <c r="R121" s="23">
        <v>3</v>
      </c>
      <c r="S121" s="23">
        <v>0</v>
      </c>
      <c r="T121" s="23" t="s">
        <v>791</v>
      </c>
      <c r="U121" s="23" t="s">
        <v>198</v>
      </c>
      <c r="V121" s="23">
        <v>160</v>
      </c>
      <c r="W121" s="23">
        <v>0</v>
      </c>
      <c r="X121" s="23">
        <v>160</v>
      </c>
      <c r="Y121" s="23" t="s">
        <v>394</v>
      </c>
      <c r="Z121" s="23" t="s">
        <v>396</v>
      </c>
      <c r="AA121" s="23">
        <v>0</v>
      </c>
      <c r="AB121" s="23">
        <v>160</v>
      </c>
      <c r="AC121" s="23">
        <v>0</v>
      </c>
      <c r="AD121" s="23">
        <v>0</v>
      </c>
      <c r="AE121" s="23">
        <v>0</v>
      </c>
      <c r="AF121" s="23">
        <v>0</v>
      </c>
      <c r="AG121" s="23">
        <v>0</v>
      </c>
      <c r="AH121" s="23">
        <v>0</v>
      </c>
      <c r="AI121" s="23" t="s">
        <v>46</v>
      </c>
      <c r="AJ121" s="23">
        <v>153</v>
      </c>
      <c r="AK121" s="23">
        <v>65</v>
      </c>
      <c r="AL121" s="23">
        <v>74</v>
      </c>
      <c r="AM121" s="23">
        <v>61</v>
      </c>
      <c r="AN121" s="23">
        <v>69</v>
      </c>
      <c r="AO121" s="23">
        <v>323</v>
      </c>
      <c r="AP121" s="23">
        <v>306</v>
      </c>
      <c r="AQ121" s="23">
        <v>14</v>
      </c>
      <c r="AR121" s="23">
        <v>6</v>
      </c>
      <c r="AS121" s="23">
        <v>918</v>
      </c>
      <c r="AT121" s="23" t="s">
        <v>394</v>
      </c>
      <c r="AU121" s="23">
        <v>11</v>
      </c>
      <c r="AV121" s="23">
        <v>0</v>
      </c>
      <c r="AW121" s="23">
        <v>0</v>
      </c>
      <c r="AX121" s="23">
        <v>9</v>
      </c>
      <c r="AY121" s="23">
        <v>0</v>
      </c>
      <c r="AZ121" s="23">
        <v>5</v>
      </c>
      <c r="BA121" s="23">
        <v>23</v>
      </c>
      <c r="BB121" s="23">
        <v>5</v>
      </c>
      <c r="BC121" s="23">
        <v>7</v>
      </c>
      <c r="BD121" s="23" t="s">
        <v>454</v>
      </c>
      <c r="BE121" s="23" t="s">
        <v>411</v>
      </c>
      <c r="BF121" s="23" t="s">
        <v>411</v>
      </c>
      <c r="BG121" s="23" t="s">
        <v>405</v>
      </c>
      <c r="BH121" s="23" t="s">
        <v>405</v>
      </c>
      <c r="BI121" s="23" t="s">
        <v>405</v>
      </c>
      <c r="BJ121" s="23" t="s">
        <v>405</v>
      </c>
      <c r="BK121" s="23" t="s">
        <v>405</v>
      </c>
      <c r="BL121" s="23" t="s">
        <v>46</v>
      </c>
      <c r="BM121" s="23" t="s">
        <v>46</v>
      </c>
      <c r="BO121" s="23">
        <v>11</v>
      </c>
      <c r="BP121" s="23" t="s">
        <v>496</v>
      </c>
      <c r="BQ121" s="23">
        <v>11</v>
      </c>
      <c r="BR121" s="23">
        <v>0</v>
      </c>
      <c r="BS121" s="23">
        <v>9</v>
      </c>
      <c r="BT121" s="23">
        <v>8</v>
      </c>
      <c r="BU121" s="23">
        <v>0</v>
      </c>
      <c r="BV121" s="23">
        <v>7</v>
      </c>
      <c r="BW121" s="23">
        <v>9</v>
      </c>
      <c r="BX121" s="23">
        <v>0</v>
      </c>
      <c r="BY121" s="23" t="s">
        <v>394</v>
      </c>
      <c r="BZ121" s="23" t="s">
        <v>394</v>
      </c>
      <c r="CA121" s="23" t="s">
        <v>394</v>
      </c>
      <c r="CB121" s="23" t="s">
        <v>394</v>
      </c>
      <c r="CC121" s="23" t="s">
        <v>394</v>
      </c>
      <c r="CD121" s="23" t="s">
        <v>485</v>
      </c>
      <c r="CE121" s="23" t="s">
        <v>396</v>
      </c>
      <c r="CF121" s="23" t="s">
        <v>128</v>
      </c>
      <c r="CG121" s="35" t="s">
        <v>415</v>
      </c>
      <c r="CH121" s="23" t="s">
        <v>401</v>
      </c>
      <c r="CI121" s="23" t="s">
        <v>427</v>
      </c>
      <c r="CJ121" s="23" t="s">
        <v>394</v>
      </c>
      <c r="CK121" s="23" t="s">
        <v>394</v>
      </c>
      <c r="CL121" s="23" t="s">
        <v>394</v>
      </c>
      <c r="CM121" s="23" t="s">
        <v>46</v>
      </c>
      <c r="CN121" s="23" t="s">
        <v>396</v>
      </c>
      <c r="CO121" s="23" t="s">
        <v>444</v>
      </c>
      <c r="CP121" s="23" t="s">
        <v>396</v>
      </c>
      <c r="CQ121" s="23" t="s">
        <v>394</v>
      </c>
      <c r="CR121" s="23" t="s">
        <v>394</v>
      </c>
      <c r="CS121" s="23" t="s">
        <v>394</v>
      </c>
      <c r="CT121" s="23" t="s">
        <v>411</v>
      </c>
      <c r="CU121" s="23" t="s">
        <v>405</v>
      </c>
      <c r="CV121" s="23" t="s">
        <v>411</v>
      </c>
      <c r="CW121" s="23" t="s">
        <v>405</v>
      </c>
      <c r="CX121" s="23" t="s">
        <v>1144</v>
      </c>
      <c r="CY121" s="23" t="s">
        <v>396</v>
      </c>
      <c r="CZ121" s="23" t="s">
        <v>46</v>
      </c>
      <c r="DB121" s="23" t="s">
        <v>396</v>
      </c>
      <c r="DC121" s="23" t="s">
        <v>396</v>
      </c>
      <c r="DD121" s="23" t="s">
        <v>396</v>
      </c>
      <c r="DE121" s="23" t="s">
        <v>396</v>
      </c>
      <c r="DF121" s="23" t="s">
        <v>396</v>
      </c>
      <c r="DG121" s="23" t="s">
        <v>394</v>
      </c>
      <c r="DH121" s="23" t="s">
        <v>396</v>
      </c>
      <c r="DI121" s="23" t="s">
        <v>396</v>
      </c>
      <c r="DJ121" s="23" t="s">
        <v>396</v>
      </c>
      <c r="DK121" s="23" t="s">
        <v>396</v>
      </c>
      <c r="DL121" s="23" t="s">
        <v>396</v>
      </c>
      <c r="DM121" s="23" t="s">
        <v>396</v>
      </c>
      <c r="DN121" s="23" t="s">
        <v>396</v>
      </c>
      <c r="DO121" s="23" t="s">
        <v>396</v>
      </c>
      <c r="DP121" s="23" t="s">
        <v>396</v>
      </c>
      <c r="DQ121" s="23" t="s">
        <v>396</v>
      </c>
      <c r="DR121" s="23" t="s">
        <v>396</v>
      </c>
    </row>
    <row r="122" spans="1:122" x14ac:dyDescent="0.15">
      <c r="A122" s="23" t="s">
        <v>1149</v>
      </c>
      <c r="B122" s="23" t="s">
        <v>1129</v>
      </c>
      <c r="C122" s="23" t="s">
        <v>1130</v>
      </c>
      <c r="D122" s="23">
        <v>33.139691271234597</v>
      </c>
      <c r="E122" s="23">
        <v>43.847852045980098</v>
      </c>
      <c r="F122" s="23" t="s">
        <v>193</v>
      </c>
      <c r="G122" s="23" t="s">
        <v>194</v>
      </c>
      <c r="H122" s="23" t="s">
        <v>227</v>
      </c>
      <c r="I122" s="23" t="s">
        <v>1150</v>
      </c>
      <c r="J122" s="23" t="s">
        <v>229</v>
      </c>
      <c r="L122" s="23" t="s">
        <v>441</v>
      </c>
      <c r="M122" s="23" t="s">
        <v>401</v>
      </c>
      <c r="N122" s="23" t="s">
        <v>1151</v>
      </c>
      <c r="O122" s="23" t="s">
        <v>1152</v>
      </c>
      <c r="P122" s="23" t="s">
        <v>394</v>
      </c>
      <c r="Q122" s="23" t="s">
        <v>394</v>
      </c>
      <c r="R122" s="23">
        <v>3</v>
      </c>
      <c r="S122" s="23">
        <v>0</v>
      </c>
      <c r="T122" s="23" t="s">
        <v>791</v>
      </c>
      <c r="U122" s="23" t="s">
        <v>198</v>
      </c>
      <c r="V122" s="23">
        <v>245</v>
      </c>
      <c r="W122" s="23">
        <v>0</v>
      </c>
      <c r="X122" s="23">
        <v>245</v>
      </c>
      <c r="Y122" s="23" t="s">
        <v>394</v>
      </c>
      <c r="Z122" s="23" t="s">
        <v>396</v>
      </c>
      <c r="AA122" s="23">
        <v>0</v>
      </c>
      <c r="AB122" s="23">
        <v>245</v>
      </c>
      <c r="AC122" s="23">
        <v>0</v>
      </c>
      <c r="AD122" s="23">
        <v>0</v>
      </c>
      <c r="AE122" s="23">
        <v>0</v>
      </c>
      <c r="AF122" s="23">
        <v>0</v>
      </c>
      <c r="AG122" s="23">
        <v>0</v>
      </c>
      <c r="AH122" s="23">
        <v>0</v>
      </c>
      <c r="AI122" s="23" t="s">
        <v>46</v>
      </c>
      <c r="AJ122" s="23">
        <v>293</v>
      </c>
      <c r="AK122" s="23">
        <v>126</v>
      </c>
      <c r="AL122" s="23">
        <v>141</v>
      </c>
      <c r="AM122" s="23">
        <v>117</v>
      </c>
      <c r="AN122" s="23">
        <v>131</v>
      </c>
      <c r="AO122" s="23">
        <v>618</v>
      </c>
      <c r="AP122" s="23">
        <v>584</v>
      </c>
      <c r="AQ122" s="23">
        <v>28</v>
      </c>
      <c r="AR122" s="23">
        <v>13</v>
      </c>
      <c r="AS122" s="23">
        <v>1758</v>
      </c>
      <c r="AT122" s="23" t="s">
        <v>394</v>
      </c>
      <c r="AU122" s="23">
        <v>19</v>
      </c>
      <c r="AV122" s="23">
        <v>0</v>
      </c>
      <c r="AW122" s="23">
        <v>0</v>
      </c>
      <c r="AX122" s="23">
        <v>11</v>
      </c>
      <c r="AY122" s="23">
        <v>2</v>
      </c>
      <c r="AZ122" s="23">
        <v>8</v>
      </c>
      <c r="BA122" s="23">
        <v>27</v>
      </c>
      <c r="BB122" s="23">
        <v>5</v>
      </c>
      <c r="BC122" s="23">
        <v>9</v>
      </c>
      <c r="BD122" s="23" t="s">
        <v>624</v>
      </c>
      <c r="BE122" s="23" t="s">
        <v>411</v>
      </c>
      <c r="BF122" s="23" t="s">
        <v>411</v>
      </c>
      <c r="BG122" s="23" t="s">
        <v>405</v>
      </c>
      <c r="BH122" s="23" t="s">
        <v>411</v>
      </c>
      <c r="BI122" s="23" t="s">
        <v>411</v>
      </c>
      <c r="BJ122" s="23" t="s">
        <v>405</v>
      </c>
      <c r="BK122" s="23" t="s">
        <v>411</v>
      </c>
      <c r="BL122" s="23" t="s">
        <v>405</v>
      </c>
      <c r="BM122" s="23" t="s">
        <v>405</v>
      </c>
      <c r="BO122" s="23">
        <v>12</v>
      </c>
      <c r="BP122" s="23" t="s">
        <v>496</v>
      </c>
      <c r="BQ122" s="23">
        <v>11</v>
      </c>
      <c r="BR122" s="23">
        <v>0</v>
      </c>
      <c r="BS122" s="23">
        <v>8</v>
      </c>
      <c r="BT122" s="23">
        <v>9</v>
      </c>
      <c r="BU122" s="23">
        <v>0</v>
      </c>
      <c r="BV122" s="23">
        <v>10</v>
      </c>
      <c r="BW122" s="23">
        <v>10</v>
      </c>
      <c r="BX122" s="23">
        <v>5</v>
      </c>
      <c r="BY122" s="23" t="s">
        <v>394</v>
      </c>
      <c r="BZ122" s="23" t="s">
        <v>394</v>
      </c>
      <c r="CA122" s="23" t="s">
        <v>394</v>
      </c>
      <c r="CB122" s="23" t="s">
        <v>394</v>
      </c>
      <c r="CC122" s="23" t="s">
        <v>394</v>
      </c>
      <c r="CD122" s="23" t="s">
        <v>485</v>
      </c>
      <c r="CE122" s="23" t="s">
        <v>396</v>
      </c>
      <c r="CF122" s="23" t="s">
        <v>128</v>
      </c>
      <c r="CG122" s="35" t="s">
        <v>415</v>
      </c>
      <c r="CH122" s="23" t="s">
        <v>401</v>
      </c>
      <c r="CI122" s="23" t="s">
        <v>427</v>
      </c>
      <c r="CJ122" s="23" t="s">
        <v>394</v>
      </c>
      <c r="CK122" s="23" t="s">
        <v>394</v>
      </c>
      <c r="CL122" s="23" t="s">
        <v>394</v>
      </c>
      <c r="CM122" s="23" t="s">
        <v>46</v>
      </c>
      <c r="CN122" s="23" t="s">
        <v>396</v>
      </c>
      <c r="CO122" s="23" t="s">
        <v>444</v>
      </c>
      <c r="CP122" s="23" t="s">
        <v>396</v>
      </c>
      <c r="CQ122" s="23" t="s">
        <v>394</v>
      </c>
      <c r="CR122" s="23" t="s">
        <v>394</v>
      </c>
      <c r="CS122" s="23" t="s">
        <v>394</v>
      </c>
      <c r="CT122" s="23" t="s">
        <v>411</v>
      </c>
      <c r="CU122" s="23" t="s">
        <v>405</v>
      </c>
      <c r="CV122" s="23" t="s">
        <v>405</v>
      </c>
      <c r="CW122" s="23" t="s">
        <v>46</v>
      </c>
      <c r="CX122" s="23" t="s">
        <v>1153</v>
      </c>
      <c r="CY122" s="23" t="s">
        <v>396</v>
      </c>
      <c r="CZ122" s="23" t="s">
        <v>46</v>
      </c>
      <c r="DB122" s="23" t="s">
        <v>396</v>
      </c>
      <c r="DC122" s="23" t="s">
        <v>396</v>
      </c>
      <c r="DD122" s="23" t="s">
        <v>396</v>
      </c>
      <c r="DE122" s="23" t="s">
        <v>396</v>
      </c>
      <c r="DF122" s="23" t="s">
        <v>396</v>
      </c>
      <c r="DG122" s="23" t="s">
        <v>394</v>
      </c>
      <c r="DH122" s="23" t="s">
        <v>396</v>
      </c>
      <c r="DI122" s="23" t="s">
        <v>396</v>
      </c>
      <c r="DJ122" s="23" t="s">
        <v>396</v>
      </c>
      <c r="DK122" s="23" t="s">
        <v>396</v>
      </c>
      <c r="DL122" s="23" t="s">
        <v>396</v>
      </c>
      <c r="DM122" s="23" t="s">
        <v>396</v>
      </c>
      <c r="DN122" s="23" t="s">
        <v>396</v>
      </c>
      <c r="DO122" s="23" t="s">
        <v>396</v>
      </c>
      <c r="DP122" s="23" t="s">
        <v>396</v>
      </c>
      <c r="DQ122" s="23" t="s">
        <v>396</v>
      </c>
      <c r="DR122" s="23" t="s">
        <v>396</v>
      </c>
    </row>
    <row r="123" spans="1:122" x14ac:dyDescent="0.15">
      <c r="A123" s="23" t="s">
        <v>1154</v>
      </c>
      <c r="B123" s="23" t="s">
        <v>1129</v>
      </c>
      <c r="C123" s="23" t="s">
        <v>1130</v>
      </c>
      <c r="D123" s="23">
        <v>33.137915016559703</v>
      </c>
      <c r="E123" s="23">
        <v>43.847445433464202</v>
      </c>
      <c r="F123" s="23" t="s">
        <v>193</v>
      </c>
      <c r="G123" s="23" t="s">
        <v>194</v>
      </c>
      <c r="H123" s="23" t="s">
        <v>227</v>
      </c>
      <c r="I123" s="23" t="s">
        <v>1155</v>
      </c>
      <c r="J123" s="23" t="s">
        <v>229</v>
      </c>
      <c r="L123" s="23" t="s">
        <v>441</v>
      </c>
      <c r="M123" s="23" t="s">
        <v>401</v>
      </c>
      <c r="N123" s="23" t="s">
        <v>1156</v>
      </c>
      <c r="O123" s="23" t="s">
        <v>1157</v>
      </c>
      <c r="P123" s="23" t="s">
        <v>394</v>
      </c>
      <c r="Q123" s="23" t="s">
        <v>394</v>
      </c>
      <c r="R123" s="23">
        <v>3</v>
      </c>
      <c r="S123" s="23">
        <v>0</v>
      </c>
      <c r="T123" s="23" t="s">
        <v>791</v>
      </c>
      <c r="U123" s="23" t="s">
        <v>198</v>
      </c>
      <c r="V123" s="23">
        <v>210</v>
      </c>
      <c r="W123" s="23">
        <v>0</v>
      </c>
      <c r="X123" s="23">
        <v>210</v>
      </c>
      <c r="Y123" s="23" t="s">
        <v>394</v>
      </c>
      <c r="Z123" s="23" t="s">
        <v>396</v>
      </c>
      <c r="AA123" s="23">
        <v>0</v>
      </c>
      <c r="AB123" s="23">
        <v>210</v>
      </c>
      <c r="AC123" s="23">
        <v>0</v>
      </c>
      <c r="AD123" s="23">
        <v>0</v>
      </c>
      <c r="AE123" s="23">
        <v>0</v>
      </c>
      <c r="AF123" s="23">
        <v>0</v>
      </c>
      <c r="AG123" s="23">
        <v>0</v>
      </c>
      <c r="AH123" s="23">
        <v>0</v>
      </c>
      <c r="AI123" s="23" t="s">
        <v>46</v>
      </c>
      <c r="AJ123" s="23">
        <v>227</v>
      </c>
      <c r="AK123" s="23">
        <v>97</v>
      </c>
      <c r="AL123" s="23">
        <v>109</v>
      </c>
      <c r="AM123" s="23">
        <v>91</v>
      </c>
      <c r="AN123" s="23">
        <v>101</v>
      </c>
      <c r="AO123" s="23">
        <v>480</v>
      </c>
      <c r="AP123" s="23">
        <v>453</v>
      </c>
      <c r="AQ123" s="23">
        <v>20</v>
      </c>
      <c r="AR123" s="23">
        <v>11</v>
      </c>
      <c r="AS123" s="23">
        <v>1362</v>
      </c>
      <c r="AT123" s="23" t="s">
        <v>394</v>
      </c>
      <c r="AU123" s="23">
        <v>15</v>
      </c>
      <c r="AV123" s="23">
        <v>0</v>
      </c>
      <c r="AW123" s="23">
        <v>0</v>
      </c>
      <c r="AX123" s="23">
        <v>6</v>
      </c>
      <c r="AY123" s="23">
        <v>1</v>
      </c>
      <c r="AZ123" s="23">
        <v>5</v>
      </c>
      <c r="BA123" s="23">
        <v>19</v>
      </c>
      <c r="BB123" s="23">
        <v>4</v>
      </c>
      <c r="BC123" s="23">
        <v>12</v>
      </c>
      <c r="BD123" s="23" t="s">
        <v>624</v>
      </c>
      <c r="BE123" s="23" t="s">
        <v>411</v>
      </c>
      <c r="BF123" s="23" t="s">
        <v>411</v>
      </c>
      <c r="BG123" s="23" t="s">
        <v>411</v>
      </c>
      <c r="BH123" s="23" t="s">
        <v>411</v>
      </c>
      <c r="BI123" s="23" t="s">
        <v>411</v>
      </c>
      <c r="BJ123" s="23" t="s">
        <v>405</v>
      </c>
      <c r="BK123" s="23" t="s">
        <v>411</v>
      </c>
      <c r="BL123" s="23" t="s">
        <v>405</v>
      </c>
      <c r="BM123" s="23" t="s">
        <v>405</v>
      </c>
      <c r="BO123" s="23">
        <v>11</v>
      </c>
      <c r="BP123" s="23" t="s">
        <v>496</v>
      </c>
      <c r="BQ123" s="23">
        <v>11</v>
      </c>
      <c r="BR123" s="23">
        <v>0</v>
      </c>
      <c r="BS123" s="23">
        <v>9</v>
      </c>
      <c r="BT123" s="23">
        <v>7</v>
      </c>
      <c r="BU123" s="23">
        <v>0</v>
      </c>
      <c r="BV123" s="23">
        <v>7</v>
      </c>
      <c r="BW123" s="23">
        <v>9</v>
      </c>
      <c r="BX123" s="23">
        <v>0</v>
      </c>
      <c r="BY123" s="23" t="s">
        <v>394</v>
      </c>
      <c r="BZ123" s="23" t="s">
        <v>394</v>
      </c>
      <c r="CA123" s="23" t="s">
        <v>394</v>
      </c>
      <c r="CB123" s="23" t="s">
        <v>394</v>
      </c>
      <c r="CC123" s="23" t="s">
        <v>394</v>
      </c>
      <c r="CD123" s="23" t="s">
        <v>485</v>
      </c>
      <c r="CE123" s="23" t="s">
        <v>396</v>
      </c>
      <c r="CF123" s="23" t="s">
        <v>128</v>
      </c>
      <c r="CG123" s="35" t="s">
        <v>415</v>
      </c>
      <c r="CH123" s="23" t="s">
        <v>401</v>
      </c>
      <c r="CI123" s="23" t="s">
        <v>427</v>
      </c>
      <c r="CJ123" s="23" t="s">
        <v>394</v>
      </c>
      <c r="CK123" s="23" t="s">
        <v>394</v>
      </c>
      <c r="CL123" s="23" t="s">
        <v>394</v>
      </c>
      <c r="CM123" s="23" t="s">
        <v>46</v>
      </c>
      <c r="CN123" s="23" t="s">
        <v>396</v>
      </c>
      <c r="CO123" s="23" t="s">
        <v>444</v>
      </c>
      <c r="CP123" s="23" t="s">
        <v>396</v>
      </c>
      <c r="CQ123" s="23" t="s">
        <v>394</v>
      </c>
      <c r="CR123" s="23" t="s">
        <v>394</v>
      </c>
      <c r="CS123" s="23" t="s">
        <v>394</v>
      </c>
      <c r="CT123" s="23" t="s">
        <v>411</v>
      </c>
      <c r="CU123" s="23" t="s">
        <v>405</v>
      </c>
      <c r="CV123" s="23" t="s">
        <v>411</v>
      </c>
      <c r="CW123" s="23" t="s">
        <v>405</v>
      </c>
      <c r="CX123" s="23" t="s">
        <v>1153</v>
      </c>
      <c r="CY123" s="23" t="s">
        <v>396</v>
      </c>
      <c r="CZ123" s="23" t="s">
        <v>46</v>
      </c>
      <c r="DB123" s="23" t="s">
        <v>396</v>
      </c>
      <c r="DC123" s="23" t="s">
        <v>396</v>
      </c>
      <c r="DD123" s="23" t="s">
        <v>396</v>
      </c>
      <c r="DE123" s="23" t="s">
        <v>396</v>
      </c>
      <c r="DF123" s="23" t="s">
        <v>396</v>
      </c>
      <c r="DG123" s="23" t="s">
        <v>394</v>
      </c>
      <c r="DH123" s="23" t="s">
        <v>396</v>
      </c>
      <c r="DI123" s="23" t="s">
        <v>396</v>
      </c>
      <c r="DJ123" s="23" t="s">
        <v>396</v>
      </c>
      <c r="DK123" s="23" t="s">
        <v>396</v>
      </c>
      <c r="DL123" s="23" t="s">
        <v>396</v>
      </c>
      <c r="DM123" s="23" t="s">
        <v>396</v>
      </c>
      <c r="DN123" s="23" t="s">
        <v>396</v>
      </c>
      <c r="DO123" s="23" t="s">
        <v>396</v>
      </c>
      <c r="DP123" s="23" t="s">
        <v>396</v>
      </c>
      <c r="DQ123" s="23" t="s">
        <v>396</v>
      </c>
      <c r="DR123" s="23" t="s">
        <v>396</v>
      </c>
    </row>
    <row r="124" spans="1:122" x14ac:dyDescent="0.15">
      <c r="A124" s="23" t="s">
        <v>1158</v>
      </c>
      <c r="B124" s="23" t="s">
        <v>1129</v>
      </c>
      <c r="C124" s="23" t="s">
        <v>1130</v>
      </c>
      <c r="D124" s="23">
        <v>33.1375084040438</v>
      </c>
      <c r="E124" s="23">
        <v>43.849927909877302</v>
      </c>
      <c r="F124" s="23" t="s">
        <v>193</v>
      </c>
      <c r="G124" s="23" t="s">
        <v>194</v>
      </c>
      <c r="H124" s="23" t="s">
        <v>227</v>
      </c>
      <c r="I124" s="23" t="s">
        <v>1159</v>
      </c>
      <c r="J124" s="23" t="s">
        <v>229</v>
      </c>
      <c r="L124" s="23" t="s">
        <v>441</v>
      </c>
      <c r="M124" s="23" t="s">
        <v>401</v>
      </c>
      <c r="N124" s="23" t="s">
        <v>1160</v>
      </c>
      <c r="O124" s="23" t="s">
        <v>1161</v>
      </c>
      <c r="P124" s="23" t="s">
        <v>394</v>
      </c>
      <c r="Q124" s="23" t="s">
        <v>394</v>
      </c>
      <c r="R124" s="23">
        <v>3</v>
      </c>
      <c r="S124" s="23">
        <v>0</v>
      </c>
      <c r="T124" s="23" t="s">
        <v>791</v>
      </c>
      <c r="U124" s="23" t="s">
        <v>198</v>
      </c>
      <c r="V124" s="23">
        <v>170</v>
      </c>
      <c r="W124" s="23">
        <v>0</v>
      </c>
      <c r="X124" s="23">
        <v>170</v>
      </c>
      <c r="Y124" s="23" t="s">
        <v>394</v>
      </c>
      <c r="Z124" s="23" t="s">
        <v>396</v>
      </c>
      <c r="AA124" s="23">
        <v>0</v>
      </c>
      <c r="AB124" s="23">
        <v>170</v>
      </c>
      <c r="AC124" s="23">
        <v>0</v>
      </c>
      <c r="AD124" s="23">
        <v>0</v>
      </c>
      <c r="AE124" s="23">
        <v>0</v>
      </c>
      <c r="AF124" s="23">
        <v>0</v>
      </c>
      <c r="AG124" s="23">
        <v>0</v>
      </c>
      <c r="AH124" s="23">
        <v>0</v>
      </c>
      <c r="AI124" s="23" t="s">
        <v>46</v>
      </c>
      <c r="AJ124" s="23">
        <v>152</v>
      </c>
      <c r="AK124" s="23">
        <v>65</v>
      </c>
      <c r="AL124" s="23">
        <v>73</v>
      </c>
      <c r="AM124" s="23">
        <v>61</v>
      </c>
      <c r="AN124" s="23">
        <v>68</v>
      </c>
      <c r="AO124" s="23">
        <v>321</v>
      </c>
      <c r="AP124" s="23">
        <v>303</v>
      </c>
      <c r="AQ124" s="23">
        <v>14</v>
      </c>
      <c r="AR124" s="23">
        <v>7</v>
      </c>
      <c r="AS124" s="23">
        <v>912</v>
      </c>
      <c r="AT124" s="23" t="s">
        <v>394</v>
      </c>
      <c r="AU124" s="23">
        <v>11</v>
      </c>
      <c r="AV124" s="23">
        <v>0</v>
      </c>
      <c r="AW124" s="23">
        <v>0</v>
      </c>
      <c r="AX124" s="23">
        <v>3</v>
      </c>
      <c r="AY124" s="23">
        <v>0</v>
      </c>
      <c r="AZ124" s="23">
        <v>5</v>
      </c>
      <c r="BA124" s="23">
        <v>14</v>
      </c>
      <c r="BB124" s="23">
        <v>4</v>
      </c>
      <c r="BC124" s="23">
        <v>9</v>
      </c>
      <c r="BD124" s="23" t="s">
        <v>624</v>
      </c>
      <c r="BE124" s="23" t="s">
        <v>411</v>
      </c>
      <c r="BF124" s="23" t="s">
        <v>411</v>
      </c>
      <c r="BG124" s="23" t="s">
        <v>405</v>
      </c>
      <c r="BH124" s="23" t="s">
        <v>411</v>
      </c>
      <c r="BI124" s="23" t="s">
        <v>411</v>
      </c>
      <c r="BJ124" s="23" t="s">
        <v>411</v>
      </c>
      <c r="BK124" s="23" t="s">
        <v>411</v>
      </c>
      <c r="BL124" s="23" t="s">
        <v>405</v>
      </c>
      <c r="BM124" s="23" t="s">
        <v>405</v>
      </c>
      <c r="BO124" s="23">
        <v>12</v>
      </c>
      <c r="BP124" s="23" t="s">
        <v>1162</v>
      </c>
      <c r="BQ124" s="23">
        <v>13</v>
      </c>
      <c r="BR124" s="23">
        <v>0</v>
      </c>
      <c r="BS124" s="23">
        <v>8</v>
      </c>
      <c r="BT124" s="23">
        <v>9</v>
      </c>
      <c r="BU124" s="23">
        <v>0</v>
      </c>
      <c r="BV124" s="23">
        <v>10</v>
      </c>
      <c r="BW124" s="23">
        <v>11</v>
      </c>
      <c r="BX124" s="23">
        <v>5</v>
      </c>
      <c r="BY124" s="23" t="s">
        <v>394</v>
      </c>
      <c r="BZ124" s="23" t="s">
        <v>394</v>
      </c>
      <c r="CA124" s="23" t="s">
        <v>394</v>
      </c>
      <c r="CB124" s="23" t="s">
        <v>394</v>
      </c>
      <c r="CC124" s="23" t="s">
        <v>394</v>
      </c>
      <c r="CD124" s="23" t="s">
        <v>485</v>
      </c>
      <c r="CE124" s="23" t="s">
        <v>396</v>
      </c>
      <c r="CF124" s="23" t="s">
        <v>128</v>
      </c>
      <c r="CG124" s="35" t="s">
        <v>415</v>
      </c>
      <c r="CH124" s="23" t="s">
        <v>401</v>
      </c>
      <c r="CI124" s="23" t="s">
        <v>427</v>
      </c>
      <c r="CJ124" s="23" t="s">
        <v>394</v>
      </c>
      <c r="CK124" s="23" t="s">
        <v>394</v>
      </c>
      <c r="CL124" s="23" t="s">
        <v>394</v>
      </c>
      <c r="CM124" s="23" t="s">
        <v>46</v>
      </c>
      <c r="CN124" s="23" t="s">
        <v>396</v>
      </c>
      <c r="CO124" s="23" t="s">
        <v>444</v>
      </c>
      <c r="CP124" s="23" t="s">
        <v>396</v>
      </c>
      <c r="CQ124" s="23" t="s">
        <v>394</v>
      </c>
      <c r="CR124" s="23" t="s">
        <v>394</v>
      </c>
      <c r="CS124" s="23" t="s">
        <v>394</v>
      </c>
      <c r="CT124" s="23" t="s">
        <v>411</v>
      </c>
      <c r="CU124" s="23" t="s">
        <v>405</v>
      </c>
      <c r="CV124" s="23" t="s">
        <v>405</v>
      </c>
      <c r="CW124" s="23" t="s">
        <v>46</v>
      </c>
      <c r="CX124" s="23" t="s">
        <v>1153</v>
      </c>
      <c r="CY124" s="23" t="s">
        <v>396</v>
      </c>
      <c r="CZ124" s="23" t="s">
        <v>46</v>
      </c>
      <c r="DB124" s="23" t="s">
        <v>396</v>
      </c>
      <c r="DC124" s="23" t="s">
        <v>396</v>
      </c>
      <c r="DD124" s="23" t="s">
        <v>396</v>
      </c>
      <c r="DE124" s="23" t="s">
        <v>396</v>
      </c>
      <c r="DF124" s="23" t="s">
        <v>396</v>
      </c>
      <c r="DG124" s="23" t="s">
        <v>394</v>
      </c>
      <c r="DH124" s="23" t="s">
        <v>396</v>
      </c>
      <c r="DI124" s="23" t="s">
        <v>396</v>
      </c>
      <c r="DJ124" s="23" t="s">
        <v>396</v>
      </c>
      <c r="DK124" s="23" t="s">
        <v>396</v>
      </c>
      <c r="DL124" s="23" t="s">
        <v>396</v>
      </c>
      <c r="DM124" s="23" t="s">
        <v>396</v>
      </c>
      <c r="DN124" s="23" t="s">
        <v>396</v>
      </c>
      <c r="DO124" s="23" t="s">
        <v>396</v>
      </c>
      <c r="DP124" s="23" t="s">
        <v>396</v>
      </c>
      <c r="DQ124" s="23" t="s">
        <v>396</v>
      </c>
      <c r="DR124" s="23" t="s">
        <v>396</v>
      </c>
    </row>
    <row r="125" spans="1:122" x14ac:dyDescent="0.15">
      <c r="A125" s="23" t="s">
        <v>262</v>
      </c>
      <c r="B125" s="23" t="s">
        <v>1129</v>
      </c>
      <c r="C125" s="23" t="s">
        <v>1130</v>
      </c>
      <c r="D125" s="23">
        <v>33.1451270385529</v>
      </c>
      <c r="E125" s="23">
        <v>43.8397625969789</v>
      </c>
      <c r="F125" s="23" t="s">
        <v>193</v>
      </c>
      <c r="G125" s="23" t="s">
        <v>194</v>
      </c>
      <c r="H125" s="23" t="s">
        <v>227</v>
      </c>
      <c r="I125" s="23" t="s">
        <v>263</v>
      </c>
      <c r="J125" s="23" t="s">
        <v>229</v>
      </c>
      <c r="L125" s="23" t="s">
        <v>441</v>
      </c>
      <c r="M125" s="23" t="s">
        <v>401</v>
      </c>
      <c r="N125" s="23" t="s">
        <v>1163</v>
      </c>
      <c r="O125" s="23" t="s">
        <v>1164</v>
      </c>
      <c r="P125" s="23" t="s">
        <v>394</v>
      </c>
      <c r="Q125" s="23" t="s">
        <v>394</v>
      </c>
      <c r="R125" s="23">
        <v>3</v>
      </c>
      <c r="S125" s="23">
        <v>0</v>
      </c>
      <c r="T125" s="23" t="s">
        <v>791</v>
      </c>
      <c r="U125" s="23" t="s">
        <v>198</v>
      </c>
      <c r="V125" s="23">
        <v>225</v>
      </c>
      <c r="W125" s="23">
        <v>0</v>
      </c>
      <c r="X125" s="23">
        <v>225</v>
      </c>
      <c r="Y125" s="23" t="s">
        <v>394</v>
      </c>
      <c r="Z125" s="23" t="s">
        <v>396</v>
      </c>
      <c r="AA125" s="23">
        <v>0</v>
      </c>
      <c r="AB125" s="23">
        <v>225</v>
      </c>
      <c r="AC125" s="23">
        <v>0</v>
      </c>
      <c r="AD125" s="23">
        <v>0</v>
      </c>
      <c r="AE125" s="23">
        <v>0</v>
      </c>
      <c r="AF125" s="23">
        <v>0</v>
      </c>
      <c r="AG125" s="23">
        <v>0</v>
      </c>
      <c r="AH125" s="23">
        <v>0</v>
      </c>
      <c r="AI125" s="23" t="s">
        <v>46</v>
      </c>
      <c r="AJ125" s="23">
        <v>201</v>
      </c>
      <c r="AK125" s="23">
        <v>86</v>
      </c>
      <c r="AL125" s="23">
        <v>97</v>
      </c>
      <c r="AM125" s="23">
        <v>81</v>
      </c>
      <c r="AN125" s="23">
        <v>89</v>
      </c>
      <c r="AO125" s="23">
        <v>425</v>
      </c>
      <c r="AP125" s="23">
        <v>400</v>
      </c>
      <c r="AQ125" s="23">
        <v>19</v>
      </c>
      <c r="AR125" s="23">
        <v>9</v>
      </c>
      <c r="AS125" s="23">
        <v>1206</v>
      </c>
      <c r="AT125" s="23" t="s">
        <v>394</v>
      </c>
      <c r="AU125" s="23">
        <v>18</v>
      </c>
      <c r="AV125" s="23">
        <v>0</v>
      </c>
      <c r="AW125" s="23">
        <v>0</v>
      </c>
      <c r="AX125" s="23">
        <v>9</v>
      </c>
      <c r="AY125" s="23">
        <v>2</v>
      </c>
      <c r="AZ125" s="23">
        <v>10</v>
      </c>
      <c r="BA125" s="23">
        <v>21</v>
      </c>
      <c r="BB125" s="23">
        <v>6</v>
      </c>
      <c r="BC125" s="23">
        <v>17</v>
      </c>
      <c r="BD125" s="23" t="s">
        <v>624</v>
      </c>
      <c r="BE125" s="23" t="s">
        <v>411</v>
      </c>
      <c r="BF125" s="23" t="s">
        <v>411</v>
      </c>
      <c r="BG125" s="23" t="s">
        <v>411</v>
      </c>
      <c r="BH125" s="23" t="s">
        <v>411</v>
      </c>
      <c r="BI125" s="23" t="s">
        <v>405</v>
      </c>
      <c r="BJ125" s="23" t="s">
        <v>405</v>
      </c>
      <c r="BK125" s="23" t="s">
        <v>411</v>
      </c>
      <c r="BL125" s="23" t="s">
        <v>405</v>
      </c>
      <c r="BM125" s="23" t="s">
        <v>405</v>
      </c>
      <c r="BO125" s="23">
        <v>12</v>
      </c>
      <c r="BP125" s="23" t="s">
        <v>1134</v>
      </c>
      <c r="BQ125" s="23">
        <v>18</v>
      </c>
      <c r="BR125" s="23">
        <v>0</v>
      </c>
      <c r="BS125" s="23">
        <v>11</v>
      </c>
      <c r="BT125" s="23">
        <v>13</v>
      </c>
      <c r="BU125" s="23">
        <v>0</v>
      </c>
      <c r="BV125" s="23">
        <v>10</v>
      </c>
      <c r="BW125" s="23">
        <v>9</v>
      </c>
      <c r="BX125" s="23">
        <v>7</v>
      </c>
      <c r="BY125" s="23" t="s">
        <v>394</v>
      </c>
      <c r="BZ125" s="23" t="s">
        <v>394</v>
      </c>
      <c r="CA125" s="23" t="s">
        <v>394</v>
      </c>
      <c r="CB125" s="23" t="s">
        <v>394</v>
      </c>
      <c r="CC125" s="23" t="s">
        <v>394</v>
      </c>
      <c r="CD125" s="23" t="s">
        <v>485</v>
      </c>
      <c r="CE125" s="23" t="s">
        <v>396</v>
      </c>
      <c r="CF125" s="23" t="s">
        <v>128</v>
      </c>
      <c r="CG125" s="35" t="s">
        <v>415</v>
      </c>
      <c r="CH125" s="23" t="s">
        <v>401</v>
      </c>
      <c r="CI125" s="23" t="s">
        <v>427</v>
      </c>
      <c r="CJ125" s="23" t="s">
        <v>394</v>
      </c>
      <c r="CK125" s="23" t="s">
        <v>394</v>
      </c>
      <c r="CL125" s="23" t="s">
        <v>394</v>
      </c>
      <c r="CM125" s="23" t="s">
        <v>46</v>
      </c>
      <c r="CN125" s="23" t="s">
        <v>396</v>
      </c>
      <c r="CO125" s="23" t="s">
        <v>444</v>
      </c>
      <c r="CP125" s="23" t="s">
        <v>396</v>
      </c>
      <c r="CQ125" s="23" t="s">
        <v>394</v>
      </c>
      <c r="CR125" s="23" t="s">
        <v>394</v>
      </c>
      <c r="CS125" s="23" t="s">
        <v>394</v>
      </c>
      <c r="CT125" s="23" t="s">
        <v>411</v>
      </c>
      <c r="CU125" s="23" t="s">
        <v>405</v>
      </c>
      <c r="CV125" s="23" t="s">
        <v>405</v>
      </c>
      <c r="CW125" s="23" t="s">
        <v>405</v>
      </c>
      <c r="CX125" s="23" t="s">
        <v>1153</v>
      </c>
      <c r="CY125" s="23" t="s">
        <v>396</v>
      </c>
      <c r="CZ125" s="23" t="s">
        <v>46</v>
      </c>
      <c r="DB125" s="23" t="s">
        <v>396</v>
      </c>
      <c r="DC125" s="23" t="s">
        <v>396</v>
      </c>
      <c r="DD125" s="23" t="s">
        <v>396</v>
      </c>
      <c r="DE125" s="23" t="s">
        <v>396</v>
      </c>
      <c r="DF125" s="23" t="s">
        <v>396</v>
      </c>
      <c r="DG125" s="23" t="s">
        <v>394</v>
      </c>
      <c r="DH125" s="23" t="s">
        <v>396</v>
      </c>
      <c r="DI125" s="23" t="s">
        <v>396</v>
      </c>
      <c r="DJ125" s="23" t="s">
        <v>396</v>
      </c>
      <c r="DK125" s="23" t="s">
        <v>396</v>
      </c>
      <c r="DL125" s="23" t="s">
        <v>396</v>
      </c>
      <c r="DM125" s="23" t="s">
        <v>396</v>
      </c>
      <c r="DN125" s="23" t="s">
        <v>396</v>
      </c>
      <c r="DO125" s="23" t="s">
        <v>396</v>
      </c>
      <c r="DP125" s="23" t="s">
        <v>396</v>
      </c>
      <c r="DQ125" s="23" t="s">
        <v>396</v>
      </c>
      <c r="DR125" s="23" t="s">
        <v>396</v>
      </c>
    </row>
    <row r="126" spans="1:122" x14ac:dyDescent="0.15">
      <c r="A126" s="23" t="s">
        <v>1165</v>
      </c>
      <c r="B126" s="23" t="s">
        <v>1129</v>
      </c>
      <c r="C126" s="23" t="s">
        <v>1130</v>
      </c>
      <c r="D126" s="23">
        <v>33.136806</v>
      </c>
      <c r="E126" s="23">
        <v>43.841420999999997</v>
      </c>
      <c r="F126" s="23" t="s">
        <v>193</v>
      </c>
      <c r="G126" s="23" t="s">
        <v>194</v>
      </c>
      <c r="H126" s="23" t="s">
        <v>227</v>
      </c>
      <c r="I126" s="23" t="s">
        <v>1166</v>
      </c>
      <c r="J126" s="23" t="s">
        <v>229</v>
      </c>
      <c r="L126" s="23" t="s">
        <v>441</v>
      </c>
      <c r="M126" s="23" t="s">
        <v>401</v>
      </c>
      <c r="N126" s="23" t="s">
        <v>1167</v>
      </c>
      <c r="O126" s="23" t="s">
        <v>1168</v>
      </c>
      <c r="P126" s="23" t="s">
        <v>394</v>
      </c>
      <c r="Q126" s="23" t="s">
        <v>394</v>
      </c>
      <c r="R126" s="23">
        <v>3</v>
      </c>
      <c r="S126" s="23">
        <v>0</v>
      </c>
      <c r="T126" s="23" t="s">
        <v>791</v>
      </c>
      <c r="U126" s="23" t="s">
        <v>198</v>
      </c>
      <c r="V126" s="23">
        <v>200</v>
      </c>
      <c r="W126" s="23">
        <v>0</v>
      </c>
      <c r="X126" s="23">
        <v>200</v>
      </c>
      <c r="Y126" s="23" t="s">
        <v>394</v>
      </c>
      <c r="Z126" s="23" t="s">
        <v>396</v>
      </c>
      <c r="AA126" s="23">
        <v>0</v>
      </c>
      <c r="AB126" s="23">
        <v>200</v>
      </c>
      <c r="AC126" s="23">
        <v>0</v>
      </c>
      <c r="AD126" s="23">
        <v>0</v>
      </c>
      <c r="AE126" s="23">
        <v>0</v>
      </c>
      <c r="AF126" s="23">
        <v>0</v>
      </c>
      <c r="AG126" s="23">
        <v>0</v>
      </c>
      <c r="AH126" s="23">
        <v>0</v>
      </c>
      <c r="AI126" s="23" t="s">
        <v>46</v>
      </c>
      <c r="AJ126" s="23">
        <v>207</v>
      </c>
      <c r="AK126" s="23">
        <v>89</v>
      </c>
      <c r="AL126" s="23">
        <v>101</v>
      </c>
      <c r="AM126" s="23">
        <v>82</v>
      </c>
      <c r="AN126" s="23">
        <v>93</v>
      </c>
      <c r="AO126" s="23">
        <v>437</v>
      </c>
      <c r="AP126" s="23">
        <v>412</v>
      </c>
      <c r="AQ126" s="23">
        <v>19</v>
      </c>
      <c r="AR126" s="23">
        <v>9</v>
      </c>
      <c r="AS126" s="23">
        <v>1242</v>
      </c>
      <c r="AT126" s="23" t="s">
        <v>394</v>
      </c>
      <c r="AU126" s="23">
        <v>19</v>
      </c>
      <c r="AV126" s="23">
        <v>0</v>
      </c>
      <c r="AW126" s="23">
        <v>0</v>
      </c>
      <c r="AX126" s="23">
        <v>3</v>
      </c>
      <c r="AY126" s="23">
        <v>0</v>
      </c>
      <c r="AZ126" s="23">
        <v>5</v>
      </c>
      <c r="BA126" s="23">
        <v>14</v>
      </c>
      <c r="BB126" s="23">
        <v>6</v>
      </c>
      <c r="BC126" s="23">
        <v>12</v>
      </c>
      <c r="BD126" s="23" t="s">
        <v>624</v>
      </c>
      <c r="BE126" s="23" t="s">
        <v>411</v>
      </c>
      <c r="BF126" s="23" t="s">
        <v>411</v>
      </c>
      <c r="BG126" s="23" t="s">
        <v>405</v>
      </c>
      <c r="BH126" s="23" t="s">
        <v>411</v>
      </c>
      <c r="BI126" s="23" t="s">
        <v>411</v>
      </c>
      <c r="BJ126" s="23" t="s">
        <v>411</v>
      </c>
      <c r="BK126" s="23" t="s">
        <v>405</v>
      </c>
      <c r="BL126" s="23" t="s">
        <v>405</v>
      </c>
      <c r="BM126" s="23" t="s">
        <v>405</v>
      </c>
      <c r="BO126" s="23">
        <v>12</v>
      </c>
      <c r="BP126" s="23" t="s">
        <v>1134</v>
      </c>
      <c r="BQ126" s="23">
        <v>12</v>
      </c>
      <c r="BR126" s="23">
        <v>0</v>
      </c>
      <c r="BS126" s="23">
        <v>9</v>
      </c>
      <c r="BT126" s="23">
        <v>11</v>
      </c>
      <c r="BU126" s="23">
        <v>0</v>
      </c>
      <c r="BV126" s="23">
        <v>9</v>
      </c>
      <c r="BW126" s="23">
        <v>12</v>
      </c>
      <c r="BX126" s="23">
        <v>7</v>
      </c>
      <c r="BY126" s="23" t="s">
        <v>394</v>
      </c>
      <c r="BZ126" s="23" t="s">
        <v>394</v>
      </c>
      <c r="CA126" s="23" t="s">
        <v>394</v>
      </c>
      <c r="CB126" s="23" t="s">
        <v>394</v>
      </c>
      <c r="CC126" s="23" t="s">
        <v>394</v>
      </c>
      <c r="CD126" s="23" t="s">
        <v>485</v>
      </c>
      <c r="CE126" s="23" t="s">
        <v>396</v>
      </c>
      <c r="CF126" s="23" t="s">
        <v>128</v>
      </c>
      <c r="CG126" s="35" t="s">
        <v>415</v>
      </c>
      <c r="CH126" s="23" t="s">
        <v>401</v>
      </c>
      <c r="CI126" s="23" t="s">
        <v>427</v>
      </c>
      <c r="CJ126" s="23" t="s">
        <v>394</v>
      </c>
      <c r="CK126" s="23" t="s">
        <v>394</v>
      </c>
      <c r="CL126" s="23" t="s">
        <v>394</v>
      </c>
      <c r="CM126" s="23" t="s">
        <v>46</v>
      </c>
      <c r="CN126" s="23" t="s">
        <v>396</v>
      </c>
      <c r="CO126" s="23" t="s">
        <v>444</v>
      </c>
      <c r="CP126" s="23" t="s">
        <v>396</v>
      </c>
      <c r="CQ126" s="23" t="s">
        <v>394</v>
      </c>
      <c r="CR126" s="23" t="s">
        <v>394</v>
      </c>
      <c r="CS126" s="23" t="s">
        <v>394</v>
      </c>
      <c r="CT126" s="23" t="s">
        <v>411</v>
      </c>
      <c r="CU126" s="23" t="s">
        <v>405</v>
      </c>
      <c r="CV126" s="23" t="s">
        <v>411</v>
      </c>
      <c r="CW126" s="23" t="s">
        <v>405</v>
      </c>
      <c r="CX126" s="23" t="s">
        <v>1153</v>
      </c>
      <c r="CY126" s="23" t="s">
        <v>396</v>
      </c>
      <c r="CZ126" s="23" t="s">
        <v>46</v>
      </c>
      <c r="DB126" s="23" t="s">
        <v>396</v>
      </c>
      <c r="DC126" s="23" t="s">
        <v>396</v>
      </c>
      <c r="DD126" s="23" t="s">
        <v>396</v>
      </c>
      <c r="DE126" s="23" t="s">
        <v>396</v>
      </c>
      <c r="DF126" s="23" t="s">
        <v>396</v>
      </c>
      <c r="DG126" s="23" t="s">
        <v>394</v>
      </c>
      <c r="DH126" s="23" t="s">
        <v>396</v>
      </c>
      <c r="DI126" s="23" t="s">
        <v>396</v>
      </c>
      <c r="DJ126" s="23" t="s">
        <v>396</v>
      </c>
      <c r="DK126" s="23" t="s">
        <v>396</v>
      </c>
      <c r="DL126" s="23" t="s">
        <v>396</v>
      </c>
      <c r="DM126" s="23" t="s">
        <v>396</v>
      </c>
      <c r="DN126" s="23" t="s">
        <v>396</v>
      </c>
      <c r="DO126" s="23" t="s">
        <v>396</v>
      </c>
      <c r="DP126" s="23" t="s">
        <v>396</v>
      </c>
      <c r="DQ126" s="23" t="s">
        <v>396</v>
      </c>
      <c r="DR126" s="23" t="s">
        <v>396</v>
      </c>
    </row>
    <row r="127" spans="1:122" x14ac:dyDescent="0.15">
      <c r="A127" s="23" t="s">
        <v>1169</v>
      </c>
      <c r="B127" s="23" t="s">
        <v>1129</v>
      </c>
      <c r="C127" s="23" t="s">
        <v>1130</v>
      </c>
      <c r="D127" s="23">
        <v>33.138899446861501</v>
      </c>
      <c r="E127" s="23">
        <v>43.842587483931702</v>
      </c>
      <c r="F127" s="23" t="s">
        <v>193</v>
      </c>
      <c r="G127" s="23" t="s">
        <v>194</v>
      </c>
      <c r="H127" s="23" t="s">
        <v>227</v>
      </c>
      <c r="I127" s="23" t="s">
        <v>1170</v>
      </c>
      <c r="J127" s="23" t="s">
        <v>229</v>
      </c>
      <c r="L127" s="23" t="s">
        <v>441</v>
      </c>
      <c r="M127" s="23" t="s">
        <v>401</v>
      </c>
      <c r="N127" s="23" t="s">
        <v>1171</v>
      </c>
      <c r="O127" s="23" t="s">
        <v>1172</v>
      </c>
      <c r="P127" s="23" t="s">
        <v>394</v>
      </c>
      <c r="Q127" s="23" t="s">
        <v>394</v>
      </c>
      <c r="R127" s="23">
        <v>3</v>
      </c>
      <c r="S127" s="23">
        <v>0</v>
      </c>
      <c r="T127" s="23" t="s">
        <v>791</v>
      </c>
      <c r="U127" s="23" t="s">
        <v>198</v>
      </c>
      <c r="V127" s="23">
        <v>264</v>
      </c>
      <c r="W127" s="23">
        <v>0</v>
      </c>
      <c r="X127" s="23">
        <v>264</v>
      </c>
      <c r="Y127" s="23" t="s">
        <v>394</v>
      </c>
      <c r="Z127" s="23" t="s">
        <v>396</v>
      </c>
      <c r="AA127" s="23">
        <v>0</v>
      </c>
      <c r="AB127" s="23">
        <v>264</v>
      </c>
      <c r="AC127" s="23">
        <v>0</v>
      </c>
      <c r="AD127" s="23">
        <v>0</v>
      </c>
      <c r="AE127" s="23">
        <v>0</v>
      </c>
      <c r="AF127" s="23">
        <v>0</v>
      </c>
      <c r="AG127" s="23">
        <v>0</v>
      </c>
      <c r="AH127" s="23">
        <v>0</v>
      </c>
      <c r="AI127" s="23" t="s">
        <v>46</v>
      </c>
      <c r="AJ127" s="23">
        <v>273</v>
      </c>
      <c r="AK127" s="23">
        <v>117</v>
      </c>
      <c r="AL127" s="23">
        <v>131</v>
      </c>
      <c r="AM127" s="23">
        <v>109</v>
      </c>
      <c r="AN127" s="23">
        <v>121</v>
      </c>
      <c r="AO127" s="23">
        <v>576</v>
      </c>
      <c r="AP127" s="23">
        <v>546</v>
      </c>
      <c r="AQ127" s="23">
        <v>25</v>
      </c>
      <c r="AR127" s="23">
        <v>13</v>
      </c>
      <c r="AS127" s="23">
        <v>1638</v>
      </c>
      <c r="AT127" s="23" t="s">
        <v>394</v>
      </c>
      <c r="AU127" s="23">
        <v>14</v>
      </c>
      <c r="AV127" s="23">
        <v>0</v>
      </c>
      <c r="AW127" s="23">
        <v>0</v>
      </c>
      <c r="AX127" s="23">
        <v>11</v>
      </c>
      <c r="AY127" s="23">
        <v>2</v>
      </c>
      <c r="AZ127" s="23">
        <v>13</v>
      </c>
      <c r="BA127" s="23">
        <v>31</v>
      </c>
      <c r="BB127" s="23">
        <v>6</v>
      </c>
      <c r="BC127" s="23">
        <v>21</v>
      </c>
      <c r="BD127" s="23" t="s">
        <v>624</v>
      </c>
      <c r="BE127" s="23" t="s">
        <v>411</v>
      </c>
      <c r="BF127" s="23" t="s">
        <v>411</v>
      </c>
      <c r="BG127" s="23" t="s">
        <v>405</v>
      </c>
      <c r="BH127" s="23" t="s">
        <v>411</v>
      </c>
      <c r="BI127" s="23" t="s">
        <v>411</v>
      </c>
      <c r="BJ127" s="23" t="s">
        <v>411</v>
      </c>
      <c r="BK127" s="23" t="s">
        <v>411</v>
      </c>
      <c r="BL127" s="23" t="s">
        <v>405</v>
      </c>
      <c r="BM127" s="23" t="s">
        <v>405</v>
      </c>
      <c r="BO127" s="23">
        <v>12</v>
      </c>
      <c r="BP127" s="23" t="s">
        <v>1162</v>
      </c>
      <c r="BQ127" s="23">
        <v>16</v>
      </c>
      <c r="BR127" s="23">
        <v>0</v>
      </c>
      <c r="BS127" s="23">
        <v>9</v>
      </c>
      <c r="BT127" s="23">
        <v>11</v>
      </c>
      <c r="BU127" s="23">
        <v>0</v>
      </c>
      <c r="BV127" s="23">
        <v>7</v>
      </c>
      <c r="BW127" s="23">
        <v>10</v>
      </c>
      <c r="BX127" s="23">
        <v>9</v>
      </c>
      <c r="BY127" s="23" t="s">
        <v>394</v>
      </c>
      <c r="BZ127" s="23" t="s">
        <v>394</v>
      </c>
      <c r="CA127" s="23" t="s">
        <v>394</v>
      </c>
      <c r="CB127" s="23" t="s">
        <v>394</v>
      </c>
      <c r="CC127" s="23" t="s">
        <v>394</v>
      </c>
      <c r="CD127" s="23" t="s">
        <v>447</v>
      </c>
      <c r="CE127" s="23" t="s">
        <v>396</v>
      </c>
      <c r="CF127" s="23" t="s">
        <v>128</v>
      </c>
      <c r="CG127" s="35" t="s">
        <v>415</v>
      </c>
      <c r="CH127" s="23" t="s">
        <v>401</v>
      </c>
      <c r="CI127" s="23" t="s">
        <v>427</v>
      </c>
      <c r="CJ127" s="23" t="s">
        <v>394</v>
      </c>
      <c r="CK127" s="23" t="s">
        <v>394</v>
      </c>
      <c r="CL127" s="23" t="s">
        <v>394</v>
      </c>
      <c r="CM127" s="23" t="s">
        <v>46</v>
      </c>
      <c r="CN127" s="23" t="s">
        <v>396</v>
      </c>
      <c r="CO127" s="23" t="s">
        <v>444</v>
      </c>
      <c r="CP127" s="23" t="s">
        <v>396</v>
      </c>
      <c r="CQ127" s="23" t="s">
        <v>394</v>
      </c>
      <c r="CR127" s="23" t="s">
        <v>394</v>
      </c>
      <c r="CS127" s="23" t="s">
        <v>394</v>
      </c>
      <c r="CT127" s="23" t="s">
        <v>411</v>
      </c>
      <c r="CU127" s="23" t="s">
        <v>405</v>
      </c>
      <c r="CV127" s="23" t="s">
        <v>405</v>
      </c>
      <c r="CW127" s="23" t="s">
        <v>46</v>
      </c>
      <c r="CX127" s="23" t="s">
        <v>1153</v>
      </c>
      <c r="CY127" s="23" t="s">
        <v>396</v>
      </c>
      <c r="CZ127" s="23" t="s">
        <v>46</v>
      </c>
      <c r="DB127" s="23" t="s">
        <v>396</v>
      </c>
      <c r="DC127" s="23" t="s">
        <v>396</v>
      </c>
      <c r="DD127" s="23" t="s">
        <v>396</v>
      </c>
      <c r="DE127" s="23" t="s">
        <v>396</v>
      </c>
      <c r="DF127" s="23" t="s">
        <v>396</v>
      </c>
      <c r="DG127" s="23" t="s">
        <v>394</v>
      </c>
      <c r="DH127" s="23" t="s">
        <v>396</v>
      </c>
      <c r="DI127" s="23" t="s">
        <v>396</v>
      </c>
      <c r="DJ127" s="23" t="s">
        <v>396</v>
      </c>
      <c r="DK127" s="23" t="s">
        <v>396</v>
      </c>
      <c r="DL127" s="23" t="s">
        <v>396</v>
      </c>
      <c r="DM127" s="23" t="s">
        <v>396</v>
      </c>
      <c r="DN127" s="23" t="s">
        <v>396</v>
      </c>
      <c r="DO127" s="23" t="s">
        <v>396</v>
      </c>
      <c r="DP127" s="23" t="s">
        <v>396</v>
      </c>
      <c r="DQ127" s="23" t="s">
        <v>396</v>
      </c>
      <c r="DR127" s="23" t="s">
        <v>396</v>
      </c>
    </row>
    <row r="128" spans="1:122" x14ac:dyDescent="0.15">
      <c r="A128" s="23" t="s">
        <v>1173</v>
      </c>
      <c r="B128" s="23" t="s">
        <v>1129</v>
      </c>
      <c r="C128" s="23" t="s">
        <v>1130</v>
      </c>
      <c r="D128" s="23">
        <v>33.140204887044199</v>
      </c>
      <c r="E128" s="23">
        <v>43.845369569567097</v>
      </c>
      <c r="F128" s="23" t="s">
        <v>193</v>
      </c>
      <c r="G128" s="23" t="s">
        <v>194</v>
      </c>
      <c r="H128" s="23" t="s">
        <v>227</v>
      </c>
      <c r="I128" s="23" t="s">
        <v>1174</v>
      </c>
      <c r="J128" s="23" t="s">
        <v>229</v>
      </c>
      <c r="L128" s="23" t="s">
        <v>441</v>
      </c>
      <c r="M128" s="23" t="s">
        <v>401</v>
      </c>
      <c r="N128" s="23" t="s">
        <v>1175</v>
      </c>
      <c r="O128" s="23" t="s">
        <v>1176</v>
      </c>
      <c r="P128" s="23" t="s">
        <v>394</v>
      </c>
      <c r="Q128" s="23" t="s">
        <v>394</v>
      </c>
      <c r="R128" s="23">
        <v>3</v>
      </c>
      <c r="S128" s="23">
        <v>0</v>
      </c>
      <c r="T128" s="23" t="s">
        <v>791</v>
      </c>
      <c r="U128" s="23" t="s">
        <v>198</v>
      </c>
      <c r="V128" s="23">
        <v>270</v>
      </c>
      <c r="W128" s="23">
        <v>0</v>
      </c>
      <c r="X128" s="23">
        <v>270</v>
      </c>
      <c r="Y128" s="23" t="s">
        <v>394</v>
      </c>
      <c r="Z128" s="23" t="s">
        <v>396</v>
      </c>
      <c r="AA128" s="23">
        <v>0</v>
      </c>
      <c r="AB128" s="23">
        <v>210</v>
      </c>
      <c r="AC128" s="23">
        <v>60</v>
      </c>
      <c r="AD128" s="23">
        <v>0</v>
      </c>
      <c r="AE128" s="23">
        <v>0</v>
      </c>
      <c r="AF128" s="23">
        <v>0</v>
      </c>
      <c r="AG128" s="23">
        <v>0</v>
      </c>
      <c r="AH128" s="23">
        <v>0</v>
      </c>
      <c r="AI128" s="23" t="s">
        <v>46</v>
      </c>
      <c r="AJ128" s="23">
        <v>287</v>
      </c>
      <c r="AK128" s="23">
        <v>123</v>
      </c>
      <c r="AL128" s="23">
        <v>138</v>
      </c>
      <c r="AM128" s="23">
        <v>114</v>
      </c>
      <c r="AN128" s="23">
        <v>127</v>
      </c>
      <c r="AO128" s="23">
        <v>606</v>
      </c>
      <c r="AP128" s="23">
        <v>574</v>
      </c>
      <c r="AQ128" s="23">
        <v>27</v>
      </c>
      <c r="AR128" s="23">
        <v>13</v>
      </c>
      <c r="AS128" s="23">
        <v>1722</v>
      </c>
      <c r="AT128" s="23" t="s">
        <v>394</v>
      </c>
      <c r="AU128" s="23">
        <v>22</v>
      </c>
      <c r="AV128" s="23">
        <v>0</v>
      </c>
      <c r="AW128" s="23">
        <v>0</v>
      </c>
      <c r="AX128" s="23">
        <v>12</v>
      </c>
      <c r="AY128" s="23">
        <v>2</v>
      </c>
      <c r="AZ128" s="23">
        <v>19</v>
      </c>
      <c r="BA128" s="23">
        <v>32</v>
      </c>
      <c r="BB128" s="23">
        <v>7</v>
      </c>
      <c r="BC128" s="23">
        <v>6</v>
      </c>
      <c r="BD128" s="23" t="s">
        <v>624</v>
      </c>
      <c r="BE128" s="23" t="s">
        <v>411</v>
      </c>
      <c r="BF128" s="23" t="s">
        <v>411</v>
      </c>
      <c r="BG128" s="23" t="s">
        <v>405</v>
      </c>
      <c r="BH128" s="23" t="s">
        <v>411</v>
      </c>
      <c r="BI128" s="23" t="s">
        <v>411</v>
      </c>
      <c r="BJ128" s="23" t="s">
        <v>405</v>
      </c>
      <c r="BK128" s="23" t="s">
        <v>405</v>
      </c>
      <c r="BL128" s="23" t="s">
        <v>46</v>
      </c>
      <c r="BM128" s="23" t="s">
        <v>405</v>
      </c>
      <c r="BO128" s="23">
        <v>10</v>
      </c>
      <c r="BP128" s="23" t="s">
        <v>1162</v>
      </c>
      <c r="BQ128" s="23">
        <v>13</v>
      </c>
      <c r="BR128" s="23">
        <v>0</v>
      </c>
      <c r="BS128" s="23">
        <v>7</v>
      </c>
      <c r="BT128" s="23">
        <v>9</v>
      </c>
      <c r="BU128" s="23">
        <v>0</v>
      </c>
      <c r="BV128" s="23">
        <v>8</v>
      </c>
      <c r="BW128" s="23">
        <v>10</v>
      </c>
      <c r="BX128" s="23">
        <v>5</v>
      </c>
      <c r="BY128" s="23" t="s">
        <v>394</v>
      </c>
      <c r="BZ128" s="23" t="s">
        <v>394</v>
      </c>
      <c r="CA128" s="23" t="s">
        <v>394</v>
      </c>
      <c r="CB128" s="23" t="s">
        <v>394</v>
      </c>
      <c r="CC128" s="23" t="s">
        <v>394</v>
      </c>
      <c r="CD128" s="23" t="s">
        <v>447</v>
      </c>
      <c r="CE128" s="23" t="s">
        <v>396</v>
      </c>
      <c r="CF128" s="23" t="s">
        <v>128</v>
      </c>
      <c r="CG128" s="35" t="s">
        <v>415</v>
      </c>
      <c r="CH128" s="23" t="s">
        <v>401</v>
      </c>
      <c r="CI128" s="23" t="s">
        <v>427</v>
      </c>
      <c r="CJ128" s="23" t="s">
        <v>394</v>
      </c>
      <c r="CK128" s="23" t="s">
        <v>394</v>
      </c>
      <c r="CL128" s="23" t="s">
        <v>394</v>
      </c>
      <c r="CM128" s="23" t="s">
        <v>46</v>
      </c>
      <c r="CN128" s="23" t="s">
        <v>396</v>
      </c>
      <c r="CO128" s="23" t="s">
        <v>444</v>
      </c>
      <c r="CP128" s="23" t="s">
        <v>396</v>
      </c>
      <c r="CQ128" s="23" t="s">
        <v>394</v>
      </c>
      <c r="CR128" s="23" t="s">
        <v>394</v>
      </c>
      <c r="CS128" s="23" t="s">
        <v>394</v>
      </c>
      <c r="CT128" s="23" t="s">
        <v>411</v>
      </c>
      <c r="CU128" s="23" t="s">
        <v>405</v>
      </c>
      <c r="CV128" s="23" t="s">
        <v>405</v>
      </c>
      <c r="CW128" s="23" t="s">
        <v>46</v>
      </c>
      <c r="CX128" s="23" t="s">
        <v>1153</v>
      </c>
      <c r="CY128" s="23" t="s">
        <v>396</v>
      </c>
      <c r="CZ128" s="23" t="s">
        <v>46</v>
      </c>
      <c r="DB128" s="23" t="s">
        <v>396</v>
      </c>
      <c r="DC128" s="23" t="s">
        <v>396</v>
      </c>
      <c r="DD128" s="23" t="s">
        <v>396</v>
      </c>
      <c r="DE128" s="23" t="s">
        <v>396</v>
      </c>
      <c r="DF128" s="23" t="s">
        <v>396</v>
      </c>
      <c r="DG128" s="23" t="s">
        <v>394</v>
      </c>
      <c r="DH128" s="23" t="s">
        <v>396</v>
      </c>
      <c r="DI128" s="23" t="s">
        <v>396</v>
      </c>
      <c r="DJ128" s="23" t="s">
        <v>396</v>
      </c>
      <c r="DK128" s="23" t="s">
        <v>396</v>
      </c>
      <c r="DL128" s="23" t="s">
        <v>396</v>
      </c>
      <c r="DM128" s="23" t="s">
        <v>396</v>
      </c>
      <c r="DN128" s="23" t="s">
        <v>396</v>
      </c>
      <c r="DO128" s="23" t="s">
        <v>396</v>
      </c>
      <c r="DP128" s="23" t="s">
        <v>396</v>
      </c>
      <c r="DQ128" s="23" t="s">
        <v>396</v>
      </c>
      <c r="DR128" s="23" t="s">
        <v>396</v>
      </c>
    </row>
    <row r="129" spans="1:122" x14ac:dyDescent="0.15">
      <c r="A129" s="23" t="s">
        <v>1177</v>
      </c>
      <c r="B129" s="23" t="s">
        <v>1129</v>
      </c>
      <c r="C129" s="23" t="s">
        <v>1130</v>
      </c>
      <c r="D129" s="23">
        <v>33.138364430393104</v>
      </c>
      <c r="E129" s="23">
        <v>43.845091361003497</v>
      </c>
      <c r="F129" s="23" t="s">
        <v>193</v>
      </c>
      <c r="G129" s="23" t="s">
        <v>194</v>
      </c>
      <c r="H129" s="23" t="s">
        <v>227</v>
      </c>
      <c r="I129" s="23" t="s">
        <v>1178</v>
      </c>
      <c r="J129" s="23" t="s">
        <v>229</v>
      </c>
      <c r="L129" s="23" t="s">
        <v>441</v>
      </c>
      <c r="M129" s="23" t="s">
        <v>401</v>
      </c>
      <c r="N129" s="23" t="s">
        <v>1179</v>
      </c>
      <c r="O129" s="23" t="s">
        <v>1180</v>
      </c>
      <c r="P129" s="23" t="s">
        <v>394</v>
      </c>
      <c r="Q129" s="23" t="s">
        <v>394</v>
      </c>
      <c r="R129" s="23">
        <v>3</v>
      </c>
      <c r="S129" s="23">
        <v>0</v>
      </c>
      <c r="T129" s="23" t="s">
        <v>791</v>
      </c>
      <c r="U129" s="23" t="s">
        <v>198</v>
      </c>
      <c r="V129" s="23">
        <v>310</v>
      </c>
      <c r="W129" s="23">
        <v>0</v>
      </c>
      <c r="X129" s="23">
        <v>310</v>
      </c>
      <c r="Y129" s="23" t="s">
        <v>394</v>
      </c>
      <c r="Z129" s="23" t="s">
        <v>396</v>
      </c>
      <c r="AA129" s="23">
        <v>0</v>
      </c>
      <c r="AB129" s="23">
        <v>210</v>
      </c>
      <c r="AC129" s="23">
        <v>100</v>
      </c>
      <c r="AD129" s="23">
        <v>0</v>
      </c>
      <c r="AE129" s="23">
        <v>0</v>
      </c>
      <c r="AF129" s="23">
        <v>0</v>
      </c>
      <c r="AG129" s="23">
        <v>0</v>
      </c>
      <c r="AH129" s="23">
        <v>0</v>
      </c>
      <c r="AI129" s="23" t="s">
        <v>46</v>
      </c>
      <c r="AJ129" s="23">
        <v>257</v>
      </c>
      <c r="AK129" s="23">
        <v>111</v>
      </c>
      <c r="AL129" s="23">
        <v>123</v>
      </c>
      <c r="AM129" s="23">
        <v>103</v>
      </c>
      <c r="AN129" s="23">
        <v>115</v>
      </c>
      <c r="AO129" s="23">
        <v>542</v>
      </c>
      <c r="AP129" s="23">
        <v>512</v>
      </c>
      <c r="AQ129" s="23">
        <v>23</v>
      </c>
      <c r="AR129" s="23">
        <v>13</v>
      </c>
      <c r="AS129" s="23">
        <v>1542</v>
      </c>
      <c r="AT129" s="23" t="s">
        <v>394</v>
      </c>
      <c r="AU129" s="23">
        <v>13</v>
      </c>
      <c r="AV129" s="23">
        <v>0</v>
      </c>
      <c r="AW129" s="23">
        <v>0</v>
      </c>
      <c r="AX129" s="23">
        <v>6</v>
      </c>
      <c r="AY129" s="23">
        <v>2</v>
      </c>
      <c r="AZ129" s="23">
        <v>6</v>
      </c>
      <c r="BA129" s="23">
        <v>33</v>
      </c>
      <c r="BB129" s="23">
        <v>6</v>
      </c>
      <c r="BC129" s="23">
        <v>38</v>
      </c>
      <c r="BD129" s="23" t="s">
        <v>624</v>
      </c>
      <c r="BE129" s="23" t="s">
        <v>411</v>
      </c>
      <c r="BF129" s="23" t="s">
        <v>411</v>
      </c>
      <c r="BG129" s="23" t="s">
        <v>405</v>
      </c>
      <c r="BH129" s="23" t="s">
        <v>411</v>
      </c>
      <c r="BI129" s="23" t="s">
        <v>411</v>
      </c>
      <c r="BJ129" s="23" t="s">
        <v>405</v>
      </c>
      <c r="BK129" s="23" t="s">
        <v>411</v>
      </c>
      <c r="BL129" s="23" t="s">
        <v>405</v>
      </c>
      <c r="BM129" s="23" t="s">
        <v>405</v>
      </c>
      <c r="BO129" s="23">
        <v>12</v>
      </c>
      <c r="BP129" s="23" t="s">
        <v>1162</v>
      </c>
      <c r="BQ129" s="23">
        <v>14</v>
      </c>
      <c r="BR129" s="23">
        <v>0</v>
      </c>
      <c r="BS129" s="23">
        <v>11</v>
      </c>
      <c r="BT129" s="23">
        <v>10</v>
      </c>
      <c r="BU129" s="23">
        <v>0</v>
      </c>
      <c r="BV129" s="23">
        <v>9</v>
      </c>
      <c r="BW129" s="23">
        <v>10</v>
      </c>
      <c r="BX129" s="23">
        <v>0</v>
      </c>
      <c r="BY129" s="23" t="s">
        <v>394</v>
      </c>
      <c r="BZ129" s="23" t="s">
        <v>394</v>
      </c>
      <c r="CA129" s="23" t="s">
        <v>394</v>
      </c>
      <c r="CB129" s="23" t="s">
        <v>394</v>
      </c>
      <c r="CC129" s="23" t="s">
        <v>394</v>
      </c>
      <c r="CD129" s="23" t="s">
        <v>447</v>
      </c>
      <c r="CE129" s="23" t="s">
        <v>396</v>
      </c>
      <c r="CF129" s="23" t="s">
        <v>128</v>
      </c>
      <c r="CG129" s="35" t="s">
        <v>415</v>
      </c>
      <c r="CH129" s="23" t="s">
        <v>401</v>
      </c>
      <c r="CI129" s="23" t="s">
        <v>427</v>
      </c>
      <c r="CJ129" s="23" t="s">
        <v>394</v>
      </c>
      <c r="CK129" s="23" t="s">
        <v>394</v>
      </c>
      <c r="CL129" s="23" t="s">
        <v>394</v>
      </c>
      <c r="CM129" s="23" t="s">
        <v>46</v>
      </c>
      <c r="CN129" s="23" t="s">
        <v>396</v>
      </c>
      <c r="CO129" s="23" t="s">
        <v>444</v>
      </c>
      <c r="CP129" s="23" t="s">
        <v>396</v>
      </c>
      <c r="CQ129" s="23" t="s">
        <v>394</v>
      </c>
      <c r="CR129" s="23" t="s">
        <v>394</v>
      </c>
      <c r="CS129" s="23" t="s">
        <v>394</v>
      </c>
      <c r="CT129" s="23" t="s">
        <v>411</v>
      </c>
      <c r="CU129" s="23" t="s">
        <v>405</v>
      </c>
      <c r="CV129" s="23" t="s">
        <v>405</v>
      </c>
      <c r="CW129" s="23" t="s">
        <v>46</v>
      </c>
      <c r="CX129" s="23" t="s">
        <v>1153</v>
      </c>
      <c r="CY129" s="23" t="s">
        <v>396</v>
      </c>
      <c r="CZ129" s="23" t="s">
        <v>46</v>
      </c>
      <c r="DB129" s="23" t="s">
        <v>396</v>
      </c>
      <c r="DC129" s="23" t="s">
        <v>396</v>
      </c>
      <c r="DD129" s="23" t="s">
        <v>396</v>
      </c>
      <c r="DE129" s="23" t="s">
        <v>396</v>
      </c>
      <c r="DF129" s="23" t="s">
        <v>396</v>
      </c>
      <c r="DG129" s="23" t="s">
        <v>394</v>
      </c>
      <c r="DH129" s="23" t="s">
        <v>396</v>
      </c>
      <c r="DI129" s="23" t="s">
        <v>396</v>
      </c>
      <c r="DJ129" s="23" t="s">
        <v>396</v>
      </c>
      <c r="DK129" s="23" t="s">
        <v>396</v>
      </c>
      <c r="DL129" s="23" t="s">
        <v>396</v>
      </c>
      <c r="DM129" s="23" t="s">
        <v>396</v>
      </c>
      <c r="DN129" s="23" t="s">
        <v>396</v>
      </c>
      <c r="DO129" s="23" t="s">
        <v>396</v>
      </c>
      <c r="DP129" s="23" t="s">
        <v>396</v>
      </c>
      <c r="DQ129" s="23" t="s">
        <v>396</v>
      </c>
      <c r="DR129" s="23" t="s">
        <v>396</v>
      </c>
    </row>
    <row r="130" spans="1:122" x14ac:dyDescent="0.15">
      <c r="A130" s="23" t="s">
        <v>1181</v>
      </c>
      <c r="B130" s="23" t="s">
        <v>324</v>
      </c>
      <c r="C130" s="23" t="s">
        <v>520</v>
      </c>
      <c r="D130" s="23">
        <v>31.57948</v>
      </c>
      <c r="E130" s="23">
        <v>44.532885</v>
      </c>
      <c r="F130" s="23" t="s">
        <v>1182</v>
      </c>
      <c r="G130" s="23" t="s">
        <v>194</v>
      </c>
      <c r="I130" s="23" t="s">
        <v>1183</v>
      </c>
      <c r="J130" s="23" t="s">
        <v>1183</v>
      </c>
      <c r="K130" s="23" t="s">
        <v>1181</v>
      </c>
      <c r="L130" s="23" t="s">
        <v>390</v>
      </c>
      <c r="M130" s="23" t="s">
        <v>311</v>
      </c>
      <c r="N130" s="23" t="s">
        <v>1184</v>
      </c>
      <c r="O130" s="23" t="s">
        <v>1185</v>
      </c>
      <c r="P130" s="23" t="s">
        <v>396</v>
      </c>
      <c r="Q130" s="23" t="s">
        <v>394</v>
      </c>
      <c r="R130" s="23">
        <v>8</v>
      </c>
      <c r="S130" s="23">
        <v>0</v>
      </c>
      <c r="T130" s="23" t="s">
        <v>444</v>
      </c>
      <c r="U130" s="23" t="s">
        <v>198</v>
      </c>
      <c r="V130" s="23">
        <v>2</v>
      </c>
      <c r="W130" s="23">
        <v>798</v>
      </c>
      <c r="X130" s="23">
        <v>800</v>
      </c>
      <c r="Y130" s="23" t="s">
        <v>394</v>
      </c>
      <c r="Z130" s="23" t="s">
        <v>396</v>
      </c>
      <c r="AA130" s="23">
        <v>0</v>
      </c>
      <c r="AB130" s="23">
        <v>0</v>
      </c>
      <c r="AC130" s="23">
        <v>800</v>
      </c>
      <c r="AD130" s="23">
        <v>0</v>
      </c>
      <c r="AE130" s="23">
        <v>0</v>
      </c>
      <c r="AF130" s="23">
        <v>0</v>
      </c>
      <c r="AG130" s="23">
        <v>0</v>
      </c>
      <c r="AH130" s="23">
        <v>0</v>
      </c>
      <c r="AI130" s="23" t="s">
        <v>46</v>
      </c>
      <c r="AJ130" s="23">
        <v>2</v>
      </c>
      <c r="AK130" s="23">
        <v>1</v>
      </c>
      <c r="AL130" s="23">
        <v>1</v>
      </c>
      <c r="AM130" s="23">
        <v>1</v>
      </c>
      <c r="AN130" s="23">
        <v>1</v>
      </c>
      <c r="AO130" s="23">
        <v>3</v>
      </c>
      <c r="AP130" s="23">
        <v>3</v>
      </c>
      <c r="AQ130" s="23">
        <v>0</v>
      </c>
      <c r="AR130" s="23">
        <v>0</v>
      </c>
      <c r="AS130" s="23">
        <v>10</v>
      </c>
      <c r="AT130" s="23" t="s">
        <v>394</v>
      </c>
      <c r="AU130" s="23">
        <v>0</v>
      </c>
      <c r="AV130" s="23">
        <v>0</v>
      </c>
      <c r="AW130" s="23">
        <v>0</v>
      </c>
      <c r="AX130" s="23">
        <v>0</v>
      </c>
      <c r="AY130" s="23">
        <v>0</v>
      </c>
      <c r="AZ130" s="23">
        <v>0</v>
      </c>
      <c r="BA130" s="23">
        <v>0</v>
      </c>
      <c r="BB130" s="23">
        <v>0</v>
      </c>
      <c r="BC130" s="23">
        <v>0</v>
      </c>
      <c r="BD130" s="23" t="s">
        <v>1186</v>
      </c>
      <c r="BE130" s="23" t="s">
        <v>405</v>
      </c>
      <c r="BF130" s="23" t="s">
        <v>405</v>
      </c>
      <c r="BG130" s="23" t="s">
        <v>405</v>
      </c>
      <c r="BH130" s="23" t="s">
        <v>405</v>
      </c>
      <c r="BI130" s="23" t="s">
        <v>405</v>
      </c>
      <c r="BJ130" s="23" t="s">
        <v>405</v>
      </c>
      <c r="BK130" s="23" t="s">
        <v>46</v>
      </c>
      <c r="BL130" s="23" t="s">
        <v>46</v>
      </c>
      <c r="BM130" s="23" t="s">
        <v>46</v>
      </c>
      <c r="BO130" s="23">
        <v>0</v>
      </c>
      <c r="BP130" s="23" t="s">
        <v>1187</v>
      </c>
      <c r="BQ130" s="23">
        <v>0</v>
      </c>
      <c r="BR130" s="23">
        <v>2</v>
      </c>
      <c r="BS130" s="23">
        <v>0</v>
      </c>
      <c r="BT130" s="23">
        <v>0</v>
      </c>
      <c r="BU130" s="23">
        <v>2</v>
      </c>
      <c r="BV130" s="23">
        <v>0</v>
      </c>
      <c r="BW130" s="23">
        <v>0</v>
      </c>
      <c r="BX130" s="23">
        <v>2</v>
      </c>
      <c r="BY130" s="23" t="s">
        <v>396</v>
      </c>
      <c r="CA130" s="23" t="s">
        <v>396</v>
      </c>
      <c r="CB130" s="23" t="s">
        <v>396</v>
      </c>
      <c r="CC130" s="23" t="s">
        <v>396</v>
      </c>
      <c r="CD130" s="23" t="s">
        <v>447</v>
      </c>
      <c r="CE130" s="23" t="s">
        <v>396</v>
      </c>
      <c r="CF130" s="23" t="s">
        <v>128</v>
      </c>
      <c r="CG130" s="35" t="s">
        <v>415</v>
      </c>
      <c r="CH130" s="23" t="s">
        <v>610</v>
      </c>
      <c r="CI130" s="23" t="s">
        <v>427</v>
      </c>
      <c r="CJ130" s="23" t="s">
        <v>394</v>
      </c>
      <c r="CK130" s="23" t="s">
        <v>394</v>
      </c>
      <c r="CL130" s="23" t="s">
        <v>394</v>
      </c>
      <c r="CM130" s="23" t="s">
        <v>46</v>
      </c>
      <c r="CN130" s="23" t="s">
        <v>394</v>
      </c>
      <c r="CO130" s="23" t="s">
        <v>444</v>
      </c>
      <c r="CP130" s="23" t="s">
        <v>396</v>
      </c>
      <c r="CQ130" s="23" t="s">
        <v>396</v>
      </c>
      <c r="CR130" s="23" t="s">
        <v>396</v>
      </c>
      <c r="CS130" s="23" t="s">
        <v>396</v>
      </c>
      <c r="CT130" s="23" t="s">
        <v>46</v>
      </c>
      <c r="CU130" s="23" t="s">
        <v>46</v>
      </c>
      <c r="CV130" s="23" t="s">
        <v>46</v>
      </c>
      <c r="CW130" s="23" t="s">
        <v>46</v>
      </c>
      <c r="CX130" s="23" t="s">
        <v>404</v>
      </c>
      <c r="CY130" s="23" t="s">
        <v>396</v>
      </c>
      <c r="CZ130" s="23" t="s">
        <v>46</v>
      </c>
      <c r="DB130" s="23" t="s">
        <v>394</v>
      </c>
      <c r="DC130" s="23" t="s">
        <v>394</v>
      </c>
      <c r="DD130" s="23" t="s">
        <v>394</v>
      </c>
      <c r="DE130" s="23" t="s">
        <v>396</v>
      </c>
      <c r="DF130" s="23" t="s">
        <v>396</v>
      </c>
      <c r="DG130" s="23" t="s">
        <v>396</v>
      </c>
      <c r="DH130" s="23" t="s">
        <v>396</v>
      </c>
      <c r="DI130" s="23" t="s">
        <v>396</v>
      </c>
      <c r="DJ130" s="23" t="s">
        <v>396</v>
      </c>
      <c r="DK130" s="23" t="s">
        <v>396</v>
      </c>
      <c r="DL130" s="23" t="s">
        <v>396</v>
      </c>
      <c r="DM130" s="23" t="s">
        <v>396</v>
      </c>
      <c r="DN130" s="23" t="s">
        <v>396</v>
      </c>
      <c r="DO130" s="23" t="s">
        <v>396</v>
      </c>
      <c r="DP130" s="23" t="s">
        <v>396</v>
      </c>
      <c r="DQ130" s="23" t="s">
        <v>396</v>
      </c>
      <c r="DR130" s="23" t="s">
        <v>396</v>
      </c>
    </row>
    <row r="131" spans="1:122" x14ac:dyDescent="0.15">
      <c r="A131" s="23" t="s">
        <v>892</v>
      </c>
      <c r="B131" s="23" t="s">
        <v>1188</v>
      </c>
      <c r="C131" s="23" t="s">
        <v>1189</v>
      </c>
      <c r="D131" s="23">
        <v>33.344692999999999</v>
      </c>
      <c r="E131" s="23">
        <v>43.506948000000001</v>
      </c>
      <c r="F131" s="23" t="s">
        <v>193</v>
      </c>
      <c r="G131" s="23" t="s">
        <v>194</v>
      </c>
      <c r="H131" s="23" t="s">
        <v>510</v>
      </c>
      <c r="I131" s="23" t="s">
        <v>1190</v>
      </c>
      <c r="J131" s="23" t="s">
        <v>312</v>
      </c>
      <c r="L131" s="23" t="s">
        <v>550</v>
      </c>
      <c r="M131" s="23" t="s">
        <v>401</v>
      </c>
      <c r="N131" s="23" t="s">
        <v>1191</v>
      </c>
      <c r="O131" s="23" t="s">
        <v>1192</v>
      </c>
      <c r="P131" s="23" t="s">
        <v>394</v>
      </c>
      <c r="Q131" s="23" t="s">
        <v>394</v>
      </c>
      <c r="R131" s="23">
        <v>4</v>
      </c>
      <c r="S131" s="23">
        <v>0</v>
      </c>
      <c r="T131" s="23" t="s">
        <v>791</v>
      </c>
      <c r="U131" s="23" t="s">
        <v>198</v>
      </c>
      <c r="V131" s="23">
        <v>242</v>
      </c>
      <c r="W131" s="23">
        <v>11</v>
      </c>
      <c r="X131" s="23">
        <v>253</v>
      </c>
      <c r="Y131" s="23" t="s">
        <v>394</v>
      </c>
      <c r="Z131" s="23" t="s">
        <v>396</v>
      </c>
      <c r="AA131" s="23">
        <v>0</v>
      </c>
      <c r="AB131" s="23">
        <v>253</v>
      </c>
      <c r="AC131" s="23">
        <v>0</v>
      </c>
      <c r="AD131" s="23">
        <v>0</v>
      </c>
      <c r="AE131" s="23">
        <v>0</v>
      </c>
      <c r="AF131" s="23">
        <v>0</v>
      </c>
      <c r="AG131" s="23">
        <v>0</v>
      </c>
      <c r="AH131" s="23">
        <v>0</v>
      </c>
      <c r="AI131" s="23" t="s">
        <v>405</v>
      </c>
      <c r="AJ131" s="23">
        <v>242</v>
      </c>
      <c r="AK131" s="23">
        <v>105</v>
      </c>
      <c r="AL131" s="23">
        <v>115</v>
      </c>
      <c r="AM131" s="23">
        <v>94</v>
      </c>
      <c r="AN131" s="23">
        <v>111</v>
      </c>
      <c r="AO131" s="23">
        <v>508</v>
      </c>
      <c r="AP131" s="23">
        <v>488</v>
      </c>
      <c r="AQ131" s="23">
        <v>21</v>
      </c>
      <c r="AR131" s="23">
        <v>10</v>
      </c>
      <c r="AS131" s="23">
        <v>1452</v>
      </c>
      <c r="AT131" s="23" t="s">
        <v>394</v>
      </c>
      <c r="AU131" s="23">
        <v>120</v>
      </c>
      <c r="AV131" s="23">
        <v>0</v>
      </c>
      <c r="AW131" s="23">
        <v>15</v>
      </c>
      <c r="AX131" s="23">
        <v>5</v>
      </c>
      <c r="AY131" s="23">
        <v>2</v>
      </c>
      <c r="AZ131" s="23">
        <v>5</v>
      </c>
      <c r="BA131" s="23">
        <v>3</v>
      </c>
      <c r="BB131" s="23">
        <v>9</v>
      </c>
      <c r="BC131" s="23">
        <v>14</v>
      </c>
      <c r="BD131" s="23" t="s">
        <v>1193</v>
      </c>
      <c r="BE131" s="23" t="s">
        <v>405</v>
      </c>
      <c r="BF131" s="23" t="s">
        <v>405</v>
      </c>
      <c r="BG131" s="23" t="s">
        <v>411</v>
      </c>
      <c r="BH131" s="23" t="s">
        <v>46</v>
      </c>
      <c r="BI131" s="23" t="s">
        <v>46</v>
      </c>
      <c r="BJ131" s="23" t="s">
        <v>405</v>
      </c>
      <c r="BK131" s="23" t="s">
        <v>46</v>
      </c>
      <c r="BL131" s="23" t="s">
        <v>46</v>
      </c>
      <c r="BM131" s="23" t="s">
        <v>46</v>
      </c>
      <c r="BO131" s="23">
        <v>10</v>
      </c>
      <c r="BP131" s="23" t="s">
        <v>1134</v>
      </c>
      <c r="BQ131" s="23">
        <v>37</v>
      </c>
      <c r="BR131" s="23">
        <v>0</v>
      </c>
      <c r="BS131" s="23">
        <v>38</v>
      </c>
      <c r="BT131" s="23">
        <v>57</v>
      </c>
      <c r="BU131" s="23">
        <v>0</v>
      </c>
      <c r="BV131" s="23">
        <v>38</v>
      </c>
      <c r="BW131" s="23">
        <v>45</v>
      </c>
      <c r="BX131" s="23">
        <v>0</v>
      </c>
      <c r="BY131" s="23" t="s">
        <v>394</v>
      </c>
      <c r="BZ131" s="23" t="s">
        <v>394</v>
      </c>
      <c r="CA131" s="23" t="s">
        <v>396</v>
      </c>
      <c r="CB131" s="23" t="s">
        <v>396</v>
      </c>
      <c r="CC131" s="23" t="s">
        <v>396</v>
      </c>
      <c r="CD131" s="23" t="s">
        <v>485</v>
      </c>
      <c r="CE131" s="23" t="s">
        <v>394</v>
      </c>
      <c r="CF131" s="23" t="s">
        <v>129</v>
      </c>
      <c r="CG131" s="35" t="s">
        <v>415</v>
      </c>
      <c r="CH131" s="23" t="s">
        <v>401</v>
      </c>
      <c r="CI131" s="23" t="s">
        <v>427</v>
      </c>
      <c r="CJ131" s="23" t="s">
        <v>394</v>
      </c>
      <c r="CK131" s="23" t="s">
        <v>394</v>
      </c>
      <c r="CL131" s="23" t="s">
        <v>394</v>
      </c>
      <c r="CM131" s="23" t="s">
        <v>46</v>
      </c>
      <c r="CN131" s="23" t="s">
        <v>396</v>
      </c>
      <c r="CO131" s="23" t="s">
        <v>444</v>
      </c>
      <c r="CP131" s="23" t="s">
        <v>396</v>
      </c>
      <c r="CQ131" s="23" t="s">
        <v>394</v>
      </c>
      <c r="CR131" s="23" t="s">
        <v>394</v>
      </c>
      <c r="CS131" s="23" t="s">
        <v>394</v>
      </c>
      <c r="CT131" s="23" t="s">
        <v>405</v>
      </c>
      <c r="CU131" s="23" t="s">
        <v>405</v>
      </c>
      <c r="CV131" s="23" t="s">
        <v>405</v>
      </c>
      <c r="CW131" s="23" t="s">
        <v>405</v>
      </c>
      <c r="CX131" s="23" t="s">
        <v>1194</v>
      </c>
      <c r="CY131" s="23" t="s">
        <v>396</v>
      </c>
      <c r="CZ131" s="23" t="s">
        <v>46</v>
      </c>
      <c r="DB131" s="23" t="s">
        <v>396</v>
      </c>
      <c r="DC131" s="23" t="s">
        <v>396</v>
      </c>
      <c r="DD131" s="23" t="s">
        <v>396</v>
      </c>
      <c r="DE131" s="23" t="s">
        <v>396</v>
      </c>
      <c r="DF131" s="23" t="s">
        <v>396</v>
      </c>
      <c r="DG131" s="23" t="s">
        <v>396</v>
      </c>
      <c r="DH131" s="23" t="s">
        <v>396</v>
      </c>
      <c r="DI131" s="23" t="s">
        <v>396</v>
      </c>
      <c r="DJ131" s="23" t="s">
        <v>396</v>
      </c>
      <c r="DK131" s="23" t="s">
        <v>396</v>
      </c>
      <c r="DL131" s="23" t="s">
        <v>396</v>
      </c>
      <c r="DM131" s="23" t="s">
        <v>396</v>
      </c>
      <c r="DN131" s="23" t="s">
        <v>396</v>
      </c>
      <c r="DO131" s="23" t="s">
        <v>396</v>
      </c>
      <c r="DP131" s="23" t="s">
        <v>396</v>
      </c>
      <c r="DQ131" s="23" t="s">
        <v>396</v>
      </c>
      <c r="DR131" s="23" t="s">
        <v>396</v>
      </c>
    </row>
    <row r="132" spans="1:122" x14ac:dyDescent="0.15">
      <c r="A132" s="23" t="s">
        <v>1195</v>
      </c>
      <c r="B132" s="23" t="s">
        <v>885</v>
      </c>
      <c r="D132" s="23">
        <v>33.14</v>
      </c>
      <c r="E132" s="23">
        <v>44.024999999999999</v>
      </c>
      <c r="F132" s="23" t="s">
        <v>193</v>
      </c>
      <c r="G132" s="23" t="s">
        <v>194</v>
      </c>
      <c r="H132" s="23" t="s">
        <v>492</v>
      </c>
      <c r="I132" s="23" t="s">
        <v>1196</v>
      </c>
      <c r="J132" s="23" t="s">
        <v>217</v>
      </c>
      <c r="L132" s="23" t="s">
        <v>550</v>
      </c>
      <c r="M132" s="23" t="s">
        <v>401</v>
      </c>
      <c r="N132" s="23" t="s">
        <v>1197</v>
      </c>
      <c r="O132" s="23" t="s">
        <v>1198</v>
      </c>
      <c r="P132" s="23" t="s">
        <v>394</v>
      </c>
      <c r="Q132" s="23" t="s">
        <v>394</v>
      </c>
      <c r="R132" s="23">
        <v>3</v>
      </c>
      <c r="S132" s="23">
        <v>2</v>
      </c>
      <c r="T132" s="23" t="s">
        <v>888</v>
      </c>
      <c r="U132" s="23" t="s">
        <v>222</v>
      </c>
      <c r="V132" s="23">
        <v>354</v>
      </c>
      <c r="W132" s="23">
        <v>0</v>
      </c>
      <c r="X132" s="23">
        <v>354</v>
      </c>
      <c r="Y132" s="23" t="s">
        <v>394</v>
      </c>
      <c r="Z132" s="23" t="s">
        <v>396</v>
      </c>
      <c r="AA132" s="23">
        <v>0</v>
      </c>
      <c r="AB132" s="23">
        <v>308</v>
      </c>
      <c r="AC132" s="23">
        <v>46</v>
      </c>
      <c r="AD132" s="23">
        <v>0</v>
      </c>
      <c r="AE132" s="23">
        <v>0</v>
      </c>
      <c r="AF132" s="23">
        <v>0</v>
      </c>
      <c r="AG132" s="23">
        <v>0</v>
      </c>
      <c r="AH132" s="23">
        <v>0</v>
      </c>
      <c r="AI132" s="23" t="s">
        <v>405</v>
      </c>
      <c r="AJ132" s="23">
        <v>335</v>
      </c>
      <c r="AK132" s="23">
        <v>150</v>
      </c>
      <c r="AL132" s="23">
        <v>168</v>
      </c>
      <c r="AM132" s="23">
        <v>190</v>
      </c>
      <c r="AN132" s="23">
        <v>194</v>
      </c>
      <c r="AO132" s="23">
        <v>565</v>
      </c>
      <c r="AP132" s="23">
        <v>612</v>
      </c>
      <c r="AQ132" s="23">
        <v>61</v>
      </c>
      <c r="AR132" s="23">
        <v>70</v>
      </c>
      <c r="AS132" s="23">
        <v>2010</v>
      </c>
      <c r="AT132" s="23" t="s">
        <v>394</v>
      </c>
      <c r="AU132" s="23">
        <v>100</v>
      </c>
      <c r="AV132" s="23">
        <v>145</v>
      </c>
      <c r="AW132" s="23">
        <v>0</v>
      </c>
      <c r="AX132" s="23">
        <v>30</v>
      </c>
      <c r="AY132" s="23">
        <v>20</v>
      </c>
      <c r="AZ132" s="23">
        <v>20</v>
      </c>
      <c r="BA132" s="23">
        <v>69</v>
      </c>
      <c r="BB132" s="23">
        <v>100</v>
      </c>
      <c r="BC132" s="23">
        <v>100</v>
      </c>
      <c r="BD132" s="23" t="s">
        <v>1199</v>
      </c>
      <c r="BE132" s="23" t="s">
        <v>46</v>
      </c>
      <c r="BF132" s="23" t="s">
        <v>46</v>
      </c>
      <c r="BG132" s="23" t="s">
        <v>93</v>
      </c>
      <c r="BH132" s="23" t="s">
        <v>93</v>
      </c>
      <c r="BI132" s="23" t="s">
        <v>405</v>
      </c>
      <c r="BJ132" s="23" t="s">
        <v>46</v>
      </c>
      <c r="BK132" s="23" t="s">
        <v>93</v>
      </c>
      <c r="BL132" s="23" t="s">
        <v>93</v>
      </c>
      <c r="BM132" s="23" t="s">
        <v>46</v>
      </c>
      <c r="BO132" s="23">
        <v>15</v>
      </c>
      <c r="BP132" s="23" t="s">
        <v>557</v>
      </c>
      <c r="BQ132" s="23">
        <v>0</v>
      </c>
      <c r="BR132" s="23">
        <v>0</v>
      </c>
      <c r="BS132" s="23">
        <v>17</v>
      </c>
      <c r="BT132" s="23">
        <v>17</v>
      </c>
      <c r="BU132" s="23">
        <v>0</v>
      </c>
      <c r="BV132" s="23">
        <v>8</v>
      </c>
      <c r="BW132" s="23">
        <v>8</v>
      </c>
      <c r="BX132" s="23">
        <v>0</v>
      </c>
      <c r="BY132" s="23" t="s">
        <v>396</v>
      </c>
      <c r="CA132" s="23" t="s">
        <v>396</v>
      </c>
      <c r="CB132" s="23" t="s">
        <v>396</v>
      </c>
      <c r="CC132" s="23" t="s">
        <v>396</v>
      </c>
      <c r="CD132" s="23" t="s">
        <v>1200</v>
      </c>
      <c r="CE132" s="23" t="s">
        <v>394</v>
      </c>
      <c r="CF132" s="23" t="s">
        <v>129</v>
      </c>
      <c r="CG132" s="35" t="s">
        <v>415</v>
      </c>
      <c r="CH132" s="23" t="s">
        <v>401</v>
      </c>
      <c r="CI132" s="23" t="s">
        <v>427</v>
      </c>
      <c r="CJ132" s="23" t="s">
        <v>394</v>
      </c>
      <c r="CK132" s="23" t="s">
        <v>394</v>
      </c>
      <c r="CL132" s="23" t="s">
        <v>394</v>
      </c>
      <c r="CM132" s="23" t="s">
        <v>405</v>
      </c>
      <c r="CN132" s="23" t="s">
        <v>396</v>
      </c>
      <c r="CO132" s="23" t="s">
        <v>1201</v>
      </c>
      <c r="CP132" s="23" t="s">
        <v>396</v>
      </c>
      <c r="CQ132" s="23" t="s">
        <v>394</v>
      </c>
      <c r="CR132" s="23" t="s">
        <v>396</v>
      </c>
      <c r="CS132" s="23" t="s">
        <v>396</v>
      </c>
      <c r="CT132" s="23" t="s">
        <v>46</v>
      </c>
      <c r="CU132" s="23" t="s">
        <v>46</v>
      </c>
      <c r="CV132" s="23" t="s">
        <v>46</v>
      </c>
      <c r="CW132" s="23" t="s">
        <v>46</v>
      </c>
      <c r="CX132" s="23" t="s">
        <v>1202</v>
      </c>
      <c r="CY132" s="23" t="s">
        <v>396</v>
      </c>
      <c r="CZ132" s="23" t="s">
        <v>46</v>
      </c>
      <c r="DB132" s="23" t="s">
        <v>394</v>
      </c>
      <c r="DC132" s="23" t="s">
        <v>396</v>
      </c>
      <c r="DD132" s="23" t="s">
        <v>396</v>
      </c>
      <c r="DE132" s="23" t="s">
        <v>396</v>
      </c>
      <c r="DF132" s="23" t="s">
        <v>396</v>
      </c>
      <c r="DG132" s="23" t="s">
        <v>396</v>
      </c>
      <c r="DH132" s="23" t="s">
        <v>396</v>
      </c>
      <c r="DI132" s="23" t="s">
        <v>396</v>
      </c>
      <c r="DJ132" s="23" t="s">
        <v>396</v>
      </c>
      <c r="DK132" s="23" t="s">
        <v>396</v>
      </c>
      <c r="DL132" s="23" t="s">
        <v>396</v>
      </c>
      <c r="DM132" s="23" t="s">
        <v>396</v>
      </c>
      <c r="DN132" s="23" t="s">
        <v>396</v>
      </c>
      <c r="DO132" s="23" t="s">
        <v>396</v>
      </c>
      <c r="DP132" s="23" t="s">
        <v>396</v>
      </c>
      <c r="DQ132" s="23" t="s">
        <v>396</v>
      </c>
      <c r="DR132" s="23" t="s">
        <v>396</v>
      </c>
    </row>
    <row r="133" spans="1:122" x14ac:dyDescent="0.15">
      <c r="A133" s="23" t="s">
        <v>213</v>
      </c>
      <c r="B133" s="23" t="s">
        <v>200</v>
      </c>
      <c r="C133" s="23" t="s">
        <v>201</v>
      </c>
      <c r="D133" s="23">
        <v>33.238765999999998</v>
      </c>
      <c r="E133" s="23">
        <v>43.571541000000003</v>
      </c>
      <c r="F133" s="23" t="s">
        <v>193</v>
      </c>
      <c r="G133" s="23" t="s">
        <v>194</v>
      </c>
      <c r="H133" s="23" t="s">
        <v>195</v>
      </c>
      <c r="I133" s="23" t="s">
        <v>214</v>
      </c>
      <c r="J133" s="23" t="s">
        <v>197</v>
      </c>
      <c r="L133" s="23" t="s">
        <v>612</v>
      </c>
      <c r="M133" s="23" t="s">
        <v>1203</v>
      </c>
      <c r="N133" s="23" t="s">
        <v>1204</v>
      </c>
      <c r="O133" s="23">
        <v>7819785610</v>
      </c>
      <c r="P133" s="23" t="s">
        <v>394</v>
      </c>
      <c r="Q133" s="23" t="s">
        <v>396</v>
      </c>
      <c r="R133" s="23">
        <v>2</v>
      </c>
      <c r="S133" s="23">
        <v>0</v>
      </c>
      <c r="T133" s="23" t="s">
        <v>1205</v>
      </c>
      <c r="U133" s="23" t="s">
        <v>198</v>
      </c>
      <c r="V133" s="23">
        <v>160</v>
      </c>
      <c r="W133" s="23">
        <v>8</v>
      </c>
      <c r="X133" s="23">
        <v>168</v>
      </c>
      <c r="Y133" s="23" t="s">
        <v>394</v>
      </c>
      <c r="Z133" s="23" t="s">
        <v>396</v>
      </c>
      <c r="AA133" s="23">
        <v>0</v>
      </c>
      <c r="AB133" s="23">
        <v>98</v>
      </c>
      <c r="AC133" s="23">
        <v>38</v>
      </c>
      <c r="AD133" s="23">
        <v>0</v>
      </c>
      <c r="AE133" s="23">
        <v>32</v>
      </c>
      <c r="AF133" s="23">
        <v>0</v>
      </c>
      <c r="AG133" s="23">
        <v>0</v>
      </c>
      <c r="AH133" s="23">
        <v>0</v>
      </c>
      <c r="AI133" s="23" t="s">
        <v>46</v>
      </c>
      <c r="AJ133" s="23">
        <v>175</v>
      </c>
      <c r="AK133" s="23">
        <v>46</v>
      </c>
      <c r="AL133" s="23">
        <v>73</v>
      </c>
      <c r="AM133" s="23">
        <v>117</v>
      </c>
      <c r="AN133" s="23">
        <v>143</v>
      </c>
      <c r="AO133" s="23">
        <v>184</v>
      </c>
      <c r="AP133" s="23">
        <v>215</v>
      </c>
      <c r="AQ133" s="23">
        <v>14</v>
      </c>
      <c r="AR133" s="23">
        <v>10</v>
      </c>
      <c r="AS133" s="23">
        <v>802</v>
      </c>
      <c r="AT133" s="23" t="s">
        <v>394</v>
      </c>
      <c r="AU133" s="23">
        <v>200</v>
      </c>
      <c r="AV133" s="23">
        <v>0</v>
      </c>
      <c r="AW133" s="23">
        <v>30</v>
      </c>
      <c r="AX133" s="23">
        <v>8</v>
      </c>
      <c r="AY133" s="23">
        <v>1</v>
      </c>
      <c r="AZ133" s="23">
        <v>21</v>
      </c>
      <c r="BA133" s="23">
        <v>46</v>
      </c>
      <c r="BB133" s="23">
        <v>5</v>
      </c>
      <c r="BC133" s="23">
        <v>16</v>
      </c>
      <c r="BD133" s="23" t="s">
        <v>1206</v>
      </c>
      <c r="BE133" s="23" t="s">
        <v>405</v>
      </c>
      <c r="BF133" s="23" t="s">
        <v>405</v>
      </c>
      <c r="BG133" s="23" t="s">
        <v>411</v>
      </c>
      <c r="BH133" s="23" t="s">
        <v>411</v>
      </c>
      <c r="BI133" s="23" t="s">
        <v>405</v>
      </c>
      <c r="BJ133" s="23" t="s">
        <v>405</v>
      </c>
      <c r="BK133" s="23" t="s">
        <v>46</v>
      </c>
      <c r="BL133" s="23" t="s">
        <v>46</v>
      </c>
      <c r="BM133" s="23" t="s">
        <v>46</v>
      </c>
      <c r="BO133" s="23">
        <v>27</v>
      </c>
      <c r="BP133" s="23" t="s">
        <v>1134</v>
      </c>
      <c r="BQ133" s="23">
        <v>9</v>
      </c>
      <c r="BR133" s="23">
        <v>0</v>
      </c>
      <c r="BS133" s="23">
        <v>4</v>
      </c>
      <c r="BT133" s="23">
        <v>4</v>
      </c>
      <c r="BU133" s="23">
        <v>0</v>
      </c>
      <c r="BV133" s="23">
        <v>3</v>
      </c>
      <c r="BW133" s="23">
        <v>2</v>
      </c>
      <c r="BX133" s="23">
        <v>0</v>
      </c>
      <c r="BY133" s="23" t="s">
        <v>396</v>
      </c>
      <c r="CA133" s="23" t="s">
        <v>394</v>
      </c>
      <c r="CB133" s="23" t="s">
        <v>396</v>
      </c>
      <c r="CC133" s="23" t="s">
        <v>396</v>
      </c>
      <c r="CD133" s="23" t="s">
        <v>526</v>
      </c>
      <c r="CE133" s="23" t="s">
        <v>396</v>
      </c>
      <c r="CF133" s="23" t="s">
        <v>129</v>
      </c>
      <c r="CG133" s="35" t="s">
        <v>415</v>
      </c>
      <c r="CH133" s="23" t="s">
        <v>401</v>
      </c>
      <c r="CI133" s="23" t="s">
        <v>402</v>
      </c>
      <c r="CJ133" s="23" t="s">
        <v>394</v>
      </c>
      <c r="CK133" s="23" t="s">
        <v>394</v>
      </c>
      <c r="CL133" s="23" t="s">
        <v>394</v>
      </c>
      <c r="CM133" s="23" t="s">
        <v>46</v>
      </c>
      <c r="CN133" s="23" t="s">
        <v>396</v>
      </c>
      <c r="CO133" s="23" t="s">
        <v>444</v>
      </c>
      <c r="CP133" s="23" t="s">
        <v>394</v>
      </c>
      <c r="CQ133" s="23" t="s">
        <v>394</v>
      </c>
      <c r="CR133" s="23" t="s">
        <v>394</v>
      </c>
      <c r="CS133" s="23" t="s">
        <v>394</v>
      </c>
      <c r="CT133" s="23" t="s">
        <v>405</v>
      </c>
      <c r="CU133" s="23" t="s">
        <v>411</v>
      </c>
      <c r="CV133" s="23" t="s">
        <v>405</v>
      </c>
      <c r="CW133" s="23" t="s">
        <v>405</v>
      </c>
      <c r="CX133" s="23" t="s">
        <v>1207</v>
      </c>
      <c r="CY133" s="23" t="s">
        <v>396</v>
      </c>
      <c r="CZ133" s="23" t="s">
        <v>46</v>
      </c>
      <c r="DB133" s="23" t="s">
        <v>396</v>
      </c>
      <c r="DC133" s="23" t="s">
        <v>396</v>
      </c>
      <c r="DD133" s="23" t="s">
        <v>396</v>
      </c>
      <c r="DE133" s="23" t="s">
        <v>396</v>
      </c>
      <c r="DF133" s="23" t="s">
        <v>396</v>
      </c>
      <c r="DG133" s="23" t="s">
        <v>396</v>
      </c>
      <c r="DH133" s="23" t="s">
        <v>396</v>
      </c>
      <c r="DI133" s="23" t="s">
        <v>396</v>
      </c>
      <c r="DJ133" s="23" t="s">
        <v>396</v>
      </c>
      <c r="DK133" s="23" t="s">
        <v>396</v>
      </c>
      <c r="DL133" s="23" t="s">
        <v>396</v>
      </c>
      <c r="DM133" s="23" t="s">
        <v>396</v>
      </c>
      <c r="DN133" s="23" t="s">
        <v>396</v>
      </c>
      <c r="DO133" s="23" t="s">
        <v>394</v>
      </c>
      <c r="DP133" s="23" t="s">
        <v>396</v>
      </c>
      <c r="DQ133" s="23" t="s">
        <v>396</v>
      </c>
      <c r="DR133" s="23" t="s">
        <v>396</v>
      </c>
    </row>
    <row r="134" spans="1:122" x14ac:dyDescent="0.15">
      <c r="A134" s="23" t="s">
        <v>224</v>
      </c>
      <c r="B134" s="23" t="s">
        <v>1028</v>
      </c>
      <c r="D134" s="23">
        <v>33.146999999999998</v>
      </c>
      <c r="E134" s="23">
        <v>44.012</v>
      </c>
      <c r="F134" s="23" t="s">
        <v>193</v>
      </c>
      <c r="G134" s="23" t="s">
        <v>491</v>
      </c>
      <c r="H134" s="23" t="s">
        <v>492</v>
      </c>
      <c r="I134" s="23" t="s">
        <v>225</v>
      </c>
      <c r="J134" s="23" t="s">
        <v>217</v>
      </c>
      <c r="L134" s="23" t="s">
        <v>550</v>
      </c>
      <c r="M134" s="23" t="s">
        <v>401</v>
      </c>
      <c r="N134" s="23" t="s">
        <v>1208</v>
      </c>
      <c r="O134" s="23" t="s">
        <v>1209</v>
      </c>
      <c r="P134" s="23" t="s">
        <v>394</v>
      </c>
      <c r="Q134" s="23" t="s">
        <v>394</v>
      </c>
      <c r="R134" s="23">
        <v>3</v>
      </c>
      <c r="S134" s="23">
        <v>2</v>
      </c>
      <c r="T134" s="23" t="s">
        <v>888</v>
      </c>
      <c r="U134" s="23" t="s">
        <v>222</v>
      </c>
      <c r="V134" s="23">
        <v>250</v>
      </c>
      <c r="W134" s="23">
        <v>0</v>
      </c>
      <c r="X134" s="23">
        <v>250</v>
      </c>
      <c r="Y134" s="23" t="s">
        <v>394</v>
      </c>
      <c r="Z134" s="23" t="s">
        <v>396</v>
      </c>
      <c r="AA134" s="23">
        <v>0</v>
      </c>
      <c r="AB134" s="23">
        <v>250</v>
      </c>
      <c r="AC134" s="23">
        <v>0</v>
      </c>
      <c r="AD134" s="23">
        <v>0</v>
      </c>
      <c r="AE134" s="23">
        <v>0</v>
      </c>
      <c r="AF134" s="23">
        <v>0</v>
      </c>
      <c r="AG134" s="23">
        <v>0</v>
      </c>
      <c r="AH134" s="23">
        <v>0</v>
      </c>
      <c r="AI134" s="23" t="s">
        <v>46</v>
      </c>
      <c r="AJ134" s="23">
        <v>260</v>
      </c>
      <c r="AK134" s="23">
        <v>338</v>
      </c>
      <c r="AL134" s="23">
        <v>282</v>
      </c>
      <c r="AM134" s="23">
        <v>164</v>
      </c>
      <c r="AN134" s="23">
        <v>124</v>
      </c>
      <c r="AO134" s="23">
        <v>234</v>
      </c>
      <c r="AP134" s="23">
        <v>240</v>
      </c>
      <c r="AQ134" s="23">
        <v>36</v>
      </c>
      <c r="AR134" s="23">
        <v>13</v>
      </c>
      <c r="AS134" s="23">
        <v>1431</v>
      </c>
      <c r="AT134" s="23" t="s">
        <v>394</v>
      </c>
      <c r="AU134" s="23">
        <v>40</v>
      </c>
      <c r="AV134" s="23">
        <v>50</v>
      </c>
      <c r="AW134" s="23">
        <v>31</v>
      </c>
      <c r="AX134" s="23">
        <v>15</v>
      </c>
      <c r="AY134" s="23">
        <v>5</v>
      </c>
      <c r="AZ134" s="23">
        <v>15</v>
      </c>
      <c r="BA134" s="23">
        <v>20</v>
      </c>
      <c r="BB134" s="23">
        <v>8</v>
      </c>
      <c r="BC134" s="23">
        <v>40</v>
      </c>
      <c r="BD134" s="23" t="s">
        <v>1210</v>
      </c>
      <c r="BE134" s="23" t="s">
        <v>411</v>
      </c>
      <c r="BF134" s="23" t="s">
        <v>411</v>
      </c>
      <c r="BG134" s="23" t="s">
        <v>46</v>
      </c>
      <c r="BH134" s="23" t="s">
        <v>46</v>
      </c>
      <c r="BI134" s="23" t="s">
        <v>46</v>
      </c>
      <c r="BJ134" s="23" t="s">
        <v>46</v>
      </c>
      <c r="BK134" s="23" t="s">
        <v>46</v>
      </c>
      <c r="BL134" s="23" t="s">
        <v>411</v>
      </c>
      <c r="BM134" s="23" t="s">
        <v>46</v>
      </c>
      <c r="BO134" s="23">
        <v>12</v>
      </c>
      <c r="BP134" s="23" t="s">
        <v>557</v>
      </c>
      <c r="BQ134" s="23">
        <v>0</v>
      </c>
      <c r="BR134" s="23">
        <v>0</v>
      </c>
      <c r="BS134" s="23">
        <v>0</v>
      </c>
      <c r="BT134" s="23">
        <v>0</v>
      </c>
      <c r="BU134" s="23">
        <v>0</v>
      </c>
      <c r="BV134" s="23">
        <v>0</v>
      </c>
      <c r="BW134" s="23">
        <v>0</v>
      </c>
      <c r="BX134" s="23">
        <v>0</v>
      </c>
      <c r="BY134" s="23" t="s">
        <v>396</v>
      </c>
      <c r="CA134" s="23" t="s">
        <v>396</v>
      </c>
      <c r="CB134" s="23" t="s">
        <v>396</v>
      </c>
      <c r="CC134" s="23" t="s">
        <v>396</v>
      </c>
      <c r="CD134" s="23" t="s">
        <v>515</v>
      </c>
      <c r="CE134" s="23" t="s">
        <v>394</v>
      </c>
      <c r="CF134" s="23" t="s">
        <v>129</v>
      </c>
      <c r="CG134" s="35" t="s">
        <v>415</v>
      </c>
      <c r="CH134" s="23" t="s">
        <v>401</v>
      </c>
      <c r="CI134" s="23" t="s">
        <v>427</v>
      </c>
      <c r="CJ134" s="23" t="s">
        <v>394</v>
      </c>
      <c r="CK134" s="23" t="s">
        <v>394</v>
      </c>
      <c r="CL134" s="23" t="s">
        <v>394</v>
      </c>
      <c r="CM134" s="23" t="s">
        <v>405</v>
      </c>
      <c r="CN134" s="23" t="s">
        <v>394</v>
      </c>
      <c r="CO134" s="23" t="s">
        <v>1211</v>
      </c>
      <c r="CP134" s="23" t="s">
        <v>396</v>
      </c>
      <c r="CQ134" s="23" t="s">
        <v>396</v>
      </c>
      <c r="CR134" s="23" t="s">
        <v>394</v>
      </c>
      <c r="CS134" s="23" t="s">
        <v>394</v>
      </c>
      <c r="CT134" s="23" t="s">
        <v>405</v>
      </c>
      <c r="CU134" s="23" t="s">
        <v>405</v>
      </c>
      <c r="CV134" s="23" t="s">
        <v>405</v>
      </c>
      <c r="CW134" s="23" t="s">
        <v>405</v>
      </c>
      <c r="CX134" s="23" t="s">
        <v>1212</v>
      </c>
      <c r="CY134" s="23" t="s">
        <v>396</v>
      </c>
      <c r="CZ134" s="23" t="s">
        <v>46</v>
      </c>
      <c r="DB134" s="23" t="s">
        <v>396</v>
      </c>
      <c r="DC134" s="23" t="s">
        <v>396</v>
      </c>
      <c r="DD134" s="23" t="s">
        <v>396</v>
      </c>
      <c r="DE134" s="23" t="s">
        <v>394</v>
      </c>
      <c r="DF134" s="23" t="s">
        <v>396</v>
      </c>
      <c r="DG134" s="23" t="s">
        <v>394</v>
      </c>
      <c r="DH134" s="23" t="s">
        <v>396</v>
      </c>
      <c r="DI134" s="23" t="s">
        <v>396</v>
      </c>
      <c r="DJ134" s="23" t="s">
        <v>396</v>
      </c>
      <c r="DK134" s="23" t="s">
        <v>396</v>
      </c>
      <c r="DL134" s="23" t="s">
        <v>396</v>
      </c>
      <c r="DM134" s="23" t="s">
        <v>396</v>
      </c>
      <c r="DN134" s="23" t="s">
        <v>396</v>
      </c>
      <c r="DO134" s="23" t="s">
        <v>396</v>
      </c>
      <c r="DP134" s="23" t="s">
        <v>396</v>
      </c>
      <c r="DQ134" s="23" t="s">
        <v>396</v>
      </c>
      <c r="DR134" s="23" t="s">
        <v>396</v>
      </c>
    </row>
    <row r="135" spans="1:122" x14ac:dyDescent="0.15">
      <c r="A135" s="23" t="s">
        <v>256</v>
      </c>
      <c r="B135" s="23" t="s">
        <v>766</v>
      </c>
      <c r="C135" s="23" t="s">
        <v>248</v>
      </c>
      <c r="D135" s="23">
        <v>33.142952082445603</v>
      </c>
      <c r="E135" s="23">
        <v>43.853450572514497</v>
      </c>
      <c r="F135" s="23" t="s">
        <v>193</v>
      </c>
      <c r="G135" s="23" t="s">
        <v>194</v>
      </c>
      <c r="H135" s="23" t="s">
        <v>227</v>
      </c>
      <c r="I135" s="23" t="s">
        <v>257</v>
      </c>
      <c r="L135" s="23" t="s">
        <v>390</v>
      </c>
      <c r="M135" s="23" t="s">
        <v>1213</v>
      </c>
      <c r="N135" s="23" t="s">
        <v>1214</v>
      </c>
      <c r="O135" s="23" t="s">
        <v>1215</v>
      </c>
      <c r="P135" s="23" t="s">
        <v>394</v>
      </c>
      <c r="Q135" s="23" t="s">
        <v>396</v>
      </c>
      <c r="R135" s="23">
        <v>4</v>
      </c>
      <c r="S135" s="23">
        <v>0</v>
      </c>
      <c r="T135" s="23" t="s">
        <v>769</v>
      </c>
      <c r="U135" s="23" t="s">
        <v>198</v>
      </c>
      <c r="V135" s="23">
        <v>185</v>
      </c>
      <c r="W135" s="23">
        <v>43</v>
      </c>
      <c r="X135" s="23">
        <v>228</v>
      </c>
      <c r="Y135" s="23" t="s">
        <v>394</v>
      </c>
      <c r="Z135" s="23" t="s">
        <v>396</v>
      </c>
      <c r="AA135" s="23">
        <v>0</v>
      </c>
      <c r="AB135" s="23">
        <v>185</v>
      </c>
      <c r="AC135" s="23">
        <v>0</v>
      </c>
      <c r="AD135" s="23">
        <v>0</v>
      </c>
      <c r="AE135" s="23">
        <v>0</v>
      </c>
      <c r="AF135" s="23">
        <v>0</v>
      </c>
      <c r="AG135" s="23">
        <v>0</v>
      </c>
      <c r="AH135" s="23">
        <v>0</v>
      </c>
      <c r="AI135" s="23" t="s">
        <v>46</v>
      </c>
      <c r="AJ135" s="23">
        <v>213</v>
      </c>
      <c r="AK135" s="23">
        <v>113</v>
      </c>
      <c r="AL135" s="23">
        <v>23</v>
      </c>
      <c r="AM135" s="23">
        <v>230</v>
      </c>
      <c r="AN135" s="23">
        <v>220</v>
      </c>
      <c r="AO135" s="23">
        <v>330</v>
      </c>
      <c r="AP135" s="23">
        <v>370</v>
      </c>
      <c r="AQ135" s="23">
        <v>29</v>
      </c>
      <c r="AR135" s="23">
        <v>20</v>
      </c>
      <c r="AS135" s="23">
        <v>1335</v>
      </c>
      <c r="AT135" s="23" t="s">
        <v>394</v>
      </c>
      <c r="AU135" s="23">
        <v>40</v>
      </c>
      <c r="AV135" s="23">
        <v>0</v>
      </c>
      <c r="AW135" s="23">
        <v>0</v>
      </c>
      <c r="AX135" s="23">
        <v>12</v>
      </c>
      <c r="AY135" s="23">
        <v>14</v>
      </c>
      <c r="AZ135" s="23">
        <v>27</v>
      </c>
      <c r="BA135" s="23">
        <v>25</v>
      </c>
      <c r="BB135" s="23">
        <v>49</v>
      </c>
      <c r="BC135" s="23">
        <v>30</v>
      </c>
      <c r="BD135" s="23" t="s">
        <v>1216</v>
      </c>
      <c r="BE135" s="23" t="s">
        <v>411</v>
      </c>
      <c r="BF135" s="23" t="s">
        <v>411</v>
      </c>
      <c r="BG135" s="23" t="s">
        <v>411</v>
      </c>
      <c r="BH135" s="23" t="s">
        <v>411</v>
      </c>
      <c r="BI135" s="23" t="s">
        <v>411</v>
      </c>
      <c r="BJ135" s="23" t="s">
        <v>411</v>
      </c>
      <c r="BK135" s="23" t="s">
        <v>411</v>
      </c>
      <c r="BL135" s="23" t="s">
        <v>411</v>
      </c>
      <c r="BM135" s="23" t="s">
        <v>411</v>
      </c>
      <c r="BO135" s="23">
        <v>20</v>
      </c>
      <c r="BP135" s="23" t="s">
        <v>230</v>
      </c>
      <c r="BQ135" s="23">
        <v>43</v>
      </c>
      <c r="BR135" s="23">
        <v>0</v>
      </c>
      <c r="BS135" s="23">
        <v>40</v>
      </c>
      <c r="BT135" s="23">
        <v>40</v>
      </c>
      <c r="BU135" s="23">
        <v>0</v>
      </c>
      <c r="BV135" s="23">
        <v>40</v>
      </c>
      <c r="BW135" s="23">
        <v>40</v>
      </c>
      <c r="BX135" s="23">
        <v>0</v>
      </c>
      <c r="BY135" s="23" t="s">
        <v>394</v>
      </c>
      <c r="BZ135" s="23" t="s">
        <v>396</v>
      </c>
      <c r="CA135" s="23" t="s">
        <v>394</v>
      </c>
      <c r="CB135" s="23" t="s">
        <v>394</v>
      </c>
      <c r="CC135" s="23" t="s">
        <v>396</v>
      </c>
      <c r="CD135" s="23" t="s">
        <v>526</v>
      </c>
      <c r="CE135" s="23" t="s">
        <v>394</v>
      </c>
      <c r="CF135" s="23" t="s">
        <v>128</v>
      </c>
      <c r="CG135" s="35" t="s">
        <v>415</v>
      </c>
      <c r="CH135" s="23" t="s">
        <v>505</v>
      </c>
      <c r="CI135" s="23" t="s">
        <v>427</v>
      </c>
      <c r="CJ135" s="23" t="s">
        <v>394</v>
      </c>
      <c r="CK135" s="23" t="s">
        <v>394</v>
      </c>
      <c r="CL135" s="23" t="s">
        <v>394</v>
      </c>
      <c r="CM135" s="23" t="s">
        <v>46</v>
      </c>
      <c r="CN135" s="23" t="s">
        <v>396</v>
      </c>
      <c r="CO135" s="23" t="s">
        <v>1104</v>
      </c>
      <c r="CP135" s="23" t="s">
        <v>396</v>
      </c>
      <c r="CQ135" s="23" t="s">
        <v>394</v>
      </c>
      <c r="CR135" s="23" t="s">
        <v>396</v>
      </c>
      <c r="CS135" s="23" t="s">
        <v>396</v>
      </c>
      <c r="CT135" s="23" t="s">
        <v>46</v>
      </c>
      <c r="CU135" s="23" t="s">
        <v>46</v>
      </c>
      <c r="CV135" s="23" t="s">
        <v>46</v>
      </c>
      <c r="CW135" s="23" t="s">
        <v>46</v>
      </c>
      <c r="CX135" s="23" t="s">
        <v>1217</v>
      </c>
      <c r="CY135" s="23" t="s">
        <v>396</v>
      </c>
      <c r="CZ135" s="23" t="s">
        <v>46</v>
      </c>
      <c r="DB135" s="23" t="s">
        <v>396</v>
      </c>
      <c r="DC135" s="23" t="s">
        <v>396</v>
      </c>
      <c r="DD135" s="23" t="s">
        <v>396</v>
      </c>
      <c r="DE135" s="23" t="s">
        <v>396</v>
      </c>
      <c r="DF135" s="23" t="s">
        <v>396</v>
      </c>
      <c r="DG135" s="23" t="s">
        <v>394</v>
      </c>
      <c r="DH135" s="23" t="s">
        <v>396</v>
      </c>
      <c r="DI135" s="23" t="s">
        <v>396</v>
      </c>
      <c r="DJ135" s="23" t="s">
        <v>396</v>
      </c>
      <c r="DK135" s="23" t="s">
        <v>396</v>
      </c>
      <c r="DL135" s="23" t="s">
        <v>396</v>
      </c>
      <c r="DM135" s="23" t="s">
        <v>396</v>
      </c>
      <c r="DN135" s="23" t="s">
        <v>396</v>
      </c>
      <c r="DO135" s="23" t="s">
        <v>394</v>
      </c>
      <c r="DP135" s="23" t="s">
        <v>396</v>
      </c>
      <c r="DQ135" s="23" t="s">
        <v>396</v>
      </c>
      <c r="DR135" s="23" t="s">
        <v>396</v>
      </c>
    </row>
    <row r="136" spans="1:122" x14ac:dyDescent="0.15">
      <c r="A136" s="23" t="s">
        <v>258</v>
      </c>
      <c r="B136" s="23" t="s">
        <v>766</v>
      </c>
      <c r="C136" s="23" t="s">
        <v>248</v>
      </c>
      <c r="D136" s="23">
        <v>33.140765560308402</v>
      </c>
      <c r="E136" s="23">
        <v>43.853013183200297</v>
      </c>
      <c r="F136" s="23" t="s">
        <v>193</v>
      </c>
      <c r="G136" s="23" t="s">
        <v>194</v>
      </c>
      <c r="H136" s="23" t="s">
        <v>227</v>
      </c>
      <c r="I136" s="23" t="s">
        <v>259</v>
      </c>
      <c r="L136" s="23" t="s">
        <v>390</v>
      </c>
      <c r="M136" s="23" t="s">
        <v>1218</v>
      </c>
      <c r="N136" s="23" t="s">
        <v>1219</v>
      </c>
      <c r="O136" s="23" t="s">
        <v>1220</v>
      </c>
      <c r="P136" s="23" t="s">
        <v>394</v>
      </c>
      <c r="Q136" s="23" t="s">
        <v>396</v>
      </c>
      <c r="R136" s="23">
        <v>3</v>
      </c>
      <c r="S136" s="23">
        <v>0</v>
      </c>
      <c r="T136" s="23" t="s">
        <v>769</v>
      </c>
      <c r="U136" s="23" t="s">
        <v>198</v>
      </c>
      <c r="V136" s="23">
        <v>161</v>
      </c>
      <c r="W136" s="23">
        <v>67</v>
      </c>
      <c r="X136" s="23">
        <v>228</v>
      </c>
      <c r="Y136" s="23" t="s">
        <v>394</v>
      </c>
      <c r="Z136" s="23" t="s">
        <v>396</v>
      </c>
      <c r="AA136" s="23">
        <v>0</v>
      </c>
      <c r="AB136" s="23">
        <v>161</v>
      </c>
      <c r="AC136" s="23">
        <v>0</v>
      </c>
      <c r="AD136" s="23">
        <v>0</v>
      </c>
      <c r="AE136" s="23">
        <v>0</v>
      </c>
      <c r="AF136" s="23">
        <v>0</v>
      </c>
      <c r="AG136" s="23">
        <v>0</v>
      </c>
      <c r="AH136" s="23">
        <v>0</v>
      </c>
      <c r="AI136" s="23" t="s">
        <v>405</v>
      </c>
      <c r="AJ136" s="23">
        <v>161</v>
      </c>
      <c r="AK136" s="23">
        <v>36</v>
      </c>
      <c r="AL136" s="23">
        <v>39</v>
      </c>
      <c r="AM136" s="23">
        <v>140</v>
      </c>
      <c r="AN136" s="23">
        <v>106</v>
      </c>
      <c r="AO136" s="23">
        <v>159</v>
      </c>
      <c r="AP136" s="23">
        <v>185</v>
      </c>
      <c r="AQ136" s="23">
        <v>3</v>
      </c>
      <c r="AR136" s="23">
        <v>5</v>
      </c>
      <c r="AS136" s="23">
        <v>673</v>
      </c>
      <c r="AT136" s="23" t="s">
        <v>394</v>
      </c>
      <c r="AU136" s="23">
        <v>23</v>
      </c>
      <c r="AV136" s="23">
        <v>0</v>
      </c>
      <c r="AW136" s="23">
        <v>0</v>
      </c>
      <c r="AX136" s="23">
        <v>7</v>
      </c>
      <c r="AY136" s="23">
        <v>3</v>
      </c>
      <c r="AZ136" s="23">
        <v>24</v>
      </c>
      <c r="BA136" s="23">
        <v>21</v>
      </c>
      <c r="BB136" s="23">
        <v>3</v>
      </c>
      <c r="BC136" s="23">
        <v>25</v>
      </c>
      <c r="BD136" s="23" t="s">
        <v>382</v>
      </c>
      <c r="BE136" s="23" t="s">
        <v>405</v>
      </c>
      <c r="BF136" s="23" t="s">
        <v>405</v>
      </c>
      <c r="BG136" s="23" t="s">
        <v>405</v>
      </c>
      <c r="BH136" s="23" t="s">
        <v>411</v>
      </c>
      <c r="BI136" s="23" t="s">
        <v>405</v>
      </c>
      <c r="BJ136" s="23" t="s">
        <v>405</v>
      </c>
      <c r="BK136" s="23" t="s">
        <v>46</v>
      </c>
      <c r="BL136" s="23" t="s">
        <v>46</v>
      </c>
      <c r="BM136" s="23" t="s">
        <v>46</v>
      </c>
      <c r="BO136" s="23">
        <v>30</v>
      </c>
      <c r="BP136" s="23" t="s">
        <v>230</v>
      </c>
      <c r="BQ136" s="23">
        <v>16</v>
      </c>
      <c r="BR136" s="23">
        <v>0</v>
      </c>
      <c r="BS136" s="23">
        <v>12</v>
      </c>
      <c r="BT136" s="23">
        <v>12</v>
      </c>
      <c r="BU136" s="23">
        <v>0</v>
      </c>
      <c r="BV136" s="23">
        <v>12</v>
      </c>
      <c r="BW136" s="23">
        <v>12</v>
      </c>
      <c r="BX136" s="23">
        <v>0</v>
      </c>
      <c r="BY136" s="23" t="s">
        <v>394</v>
      </c>
      <c r="BZ136" s="23" t="s">
        <v>396</v>
      </c>
      <c r="CA136" s="23" t="s">
        <v>394</v>
      </c>
      <c r="CB136" s="23" t="s">
        <v>394</v>
      </c>
      <c r="CC136" s="23" t="s">
        <v>396</v>
      </c>
      <c r="CD136" s="23" t="s">
        <v>526</v>
      </c>
      <c r="CE136" s="23" t="s">
        <v>394</v>
      </c>
      <c r="CF136" s="23" t="s">
        <v>128</v>
      </c>
      <c r="CG136" s="35" t="s">
        <v>415</v>
      </c>
      <c r="CH136" s="23" t="s">
        <v>401</v>
      </c>
      <c r="CI136" s="23" t="s">
        <v>427</v>
      </c>
      <c r="CJ136" s="23" t="s">
        <v>394</v>
      </c>
      <c r="CK136" s="23" t="s">
        <v>394</v>
      </c>
      <c r="CL136" s="23" t="s">
        <v>394</v>
      </c>
      <c r="CM136" s="23" t="s">
        <v>46</v>
      </c>
      <c r="CN136" s="23" t="s">
        <v>396</v>
      </c>
      <c r="CO136" s="23" t="s">
        <v>1221</v>
      </c>
      <c r="CP136" s="23" t="s">
        <v>396</v>
      </c>
      <c r="CQ136" s="23" t="s">
        <v>394</v>
      </c>
      <c r="CR136" s="23" t="s">
        <v>394</v>
      </c>
      <c r="CS136" s="23" t="s">
        <v>394</v>
      </c>
      <c r="CT136" s="23" t="s">
        <v>411</v>
      </c>
      <c r="CU136" s="23" t="s">
        <v>411</v>
      </c>
      <c r="CV136" s="23" t="s">
        <v>411</v>
      </c>
      <c r="CW136" s="23" t="s">
        <v>411</v>
      </c>
      <c r="CX136" s="23" t="s">
        <v>775</v>
      </c>
      <c r="CY136" s="23" t="s">
        <v>396</v>
      </c>
      <c r="CZ136" s="23" t="s">
        <v>46</v>
      </c>
      <c r="DB136" s="23" t="s">
        <v>396</v>
      </c>
      <c r="DC136" s="23" t="s">
        <v>394</v>
      </c>
      <c r="DD136" s="23" t="s">
        <v>396</v>
      </c>
      <c r="DE136" s="23" t="s">
        <v>394</v>
      </c>
      <c r="DF136" s="23" t="s">
        <v>396</v>
      </c>
      <c r="DG136" s="23" t="s">
        <v>394</v>
      </c>
      <c r="DH136" s="23" t="s">
        <v>396</v>
      </c>
      <c r="DI136" s="23" t="s">
        <v>396</v>
      </c>
      <c r="DJ136" s="23" t="s">
        <v>396</v>
      </c>
      <c r="DK136" s="23" t="s">
        <v>396</v>
      </c>
      <c r="DL136" s="23" t="s">
        <v>396</v>
      </c>
      <c r="DM136" s="23" t="s">
        <v>396</v>
      </c>
      <c r="DN136" s="23" t="s">
        <v>396</v>
      </c>
      <c r="DO136" s="23" t="s">
        <v>394</v>
      </c>
      <c r="DP136" s="23" t="s">
        <v>396</v>
      </c>
      <c r="DQ136" s="23" t="s">
        <v>396</v>
      </c>
      <c r="DR136" s="23" t="s">
        <v>396</v>
      </c>
    </row>
    <row r="137" spans="1:122" x14ac:dyDescent="0.15">
      <c r="A137" s="23" t="s">
        <v>1222</v>
      </c>
      <c r="B137" s="23" t="s">
        <v>1223</v>
      </c>
      <c r="C137" s="23" t="s">
        <v>1224</v>
      </c>
      <c r="D137" s="23">
        <v>33.155527999999997</v>
      </c>
      <c r="E137" s="23">
        <v>43.897841999999997</v>
      </c>
      <c r="F137" s="23" t="s">
        <v>193</v>
      </c>
      <c r="G137" s="23" t="s">
        <v>194</v>
      </c>
      <c r="H137" s="23" t="s">
        <v>1225</v>
      </c>
      <c r="I137" s="23" t="s">
        <v>1226</v>
      </c>
      <c r="L137" s="23" t="s">
        <v>390</v>
      </c>
      <c r="M137" s="23" t="s">
        <v>447</v>
      </c>
      <c r="N137" s="23" t="s">
        <v>1227</v>
      </c>
      <c r="O137" s="23" t="s">
        <v>1228</v>
      </c>
      <c r="P137" s="23" t="s">
        <v>394</v>
      </c>
      <c r="Q137" s="23" t="s">
        <v>394</v>
      </c>
      <c r="R137" s="23">
        <v>1</v>
      </c>
      <c r="S137" s="23">
        <v>0</v>
      </c>
      <c r="T137" s="23" t="s">
        <v>1229</v>
      </c>
      <c r="U137" s="23" t="s">
        <v>222</v>
      </c>
      <c r="V137" s="23">
        <v>100</v>
      </c>
      <c r="W137" s="23">
        <v>0</v>
      </c>
      <c r="X137" s="23">
        <v>100</v>
      </c>
      <c r="Y137" s="23" t="s">
        <v>394</v>
      </c>
      <c r="Z137" s="23" t="s">
        <v>396</v>
      </c>
      <c r="AA137" s="23">
        <v>200</v>
      </c>
      <c r="AB137" s="23">
        <v>0</v>
      </c>
      <c r="AC137" s="23">
        <v>0</v>
      </c>
      <c r="AD137" s="23">
        <v>0</v>
      </c>
      <c r="AE137" s="23">
        <v>0</v>
      </c>
      <c r="AF137" s="23">
        <v>0</v>
      </c>
      <c r="AG137" s="23">
        <v>0</v>
      </c>
      <c r="AH137" s="23">
        <v>0</v>
      </c>
      <c r="AI137" s="23" t="s">
        <v>93</v>
      </c>
      <c r="AJ137" s="23">
        <v>170</v>
      </c>
      <c r="AK137" s="23">
        <v>28</v>
      </c>
      <c r="AL137" s="23">
        <v>22</v>
      </c>
      <c r="AM137" s="23">
        <v>75</v>
      </c>
      <c r="AN137" s="23">
        <v>70</v>
      </c>
      <c r="AO137" s="23">
        <v>135</v>
      </c>
      <c r="AP137" s="23">
        <v>100</v>
      </c>
      <c r="AQ137" s="23">
        <v>15</v>
      </c>
      <c r="AR137" s="23">
        <v>13</v>
      </c>
      <c r="AS137" s="23">
        <v>458</v>
      </c>
      <c r="AT137" s="23" t="s">
        <v>394</v>
      </c>
      <c r="AU137" s="23">
        <v>35</v>
      </c>
      <c r="AV137" s="23">
        <v>0</v>
      </c>
      <c r="AW137" s="23">
        <v>0</v>
      </c>
      <c r="AX137" s="23">
        <v>4</v>
      </c>
      <c r="AY137" s="23">
        <v>2</v>
      </c>
      <c r="AZ137" s="23">
        <v>10</v>
      </c>
      <c r="BA137" s="23">
        <v>98</v>
      </c>
      <c r="BB137" s="23">
        <v>0</v>
      </c>
      <c r="BC137" s="23">
        <v>15</v>
      </c>
      <c r="BD137" s="23" t="s">
        <v>1230</v>
      </c>
      <c r="BE137" s="23" t="s">
        <v>46</v>
      </c>
      <c r="BF137" s="23" t="s">
        <v>405</v>
      </c>
      <c r="BG137" s="23" t="s">
        <v>46</v>
      </c>
      <c r="BH137" s="23" t="s">
        <v>46</v>
      </c>
      <c r="BI137" s="23" t="s">
        <v>46</v>
      </c>
      <c r="BJ137" s="23" t="s">
        <v>46</v>
      </c>
      <c r="BK137" s="23" t="s">
        <v>46</v>
      </c>
      <c r="BL137" s="23" t="s">
        <v>46</v>
      </c>
      <c r="BM137" s="23" t="s">
        <v>46</v>
      </c>
      <c r="BO137" s="23">
        <v>30</v>
      </c>
      <c r="BP137" s="23" t="s">
        <v>230</v>
      </c>
      <c r="BQ137" s="23">
        <v>6</v>
      </c>
      <c r="BR137" s="23">
        <v>0</v>
      </c>
      <c r="BS137" s="23">
        <v>4</v>
      </c>
      <c r="BT137" s="23">
        <v>16</v>
      </c>
      <c r="BU137" s="23">
        <v>0</v>
      </c>
      <c r="BV137" s="23">
        <v>0</v>
      </c>
      <c r="BW137" s="23">
        <v>0</v>
      </c>
      <c r="BX137" s="23">
        <v>0</v>
      </c>
      <c r="BY137" s="23" t="s">
        <v>394</v>
      </c>
      <c r="BZ137" s="23" t="s">
        <v>396</v>
      </c>
      <c r="CA137" s="23" t="s">
        <v>396</v>
      </c>
      <c r="CB137" s="23" t="s">
        <v>396</v>
      </c>
      <c r="CC137" s="23" t="s">
        <v>396</v>
      </c>
      <c r="CD137" s="23" t="s">
        <v>890</v>
      </c>
      <c r="CE137" s="23" t="s">
        <v>394</v>
      </c>
      <c r="CF137" s="23" t="s">
        <v>128</v>
      </c>
      <c r="CG137" s="35" t="s">
        <v>415</v>
      </c>
      <c r="CH137" s="23" t="s">
        <v>479</v>
      </c>
      <c r="CI137" s="23" t="s">
        <v>402</v>
      </c>
      <c r="CJ137" s="23" t="s">
        <v>394</v>
      </c>
      <c r="CK137" s="23" t="s">
        <v>394</v>
      </c>
      <c r="CL137" s="23" t="s">
        <v>394</v>
      </c>
      <c r="CM137" s="23" t="s">
        <v>46</v>
      </c>
      <c r="CN137" s="23" t="s">
        <v>396</v>
      </c>
      <c r="CO137" s="23" t="s">
        <v>444</v>
      </c>
      <c r="CP137" s="23" t="s">
        <v>396</v>
      </c>
      <c r="CQ137" s="23" t="s">
        <v>394</v>
      </c>
      <c r="CR137" s="23" t="s">
        <v>394</v>
      </c>
      <c r="CS137" s="23" t="s">
        <v>396</v>
      </c>
      <c r="CT137" s="23" t="s">
        <v>93</v>
      </c>
      <c r="CU137" s="23" t="s">
        <v>46</v>
      </c>
      <c r="CV137" s="23" t="s">
        <v>93</v>
      </c>
      <c r="CW137" s="23" t="s">
        <v>46</v>
      </c>
      <c r="CX137" s="23" t="s">
        <v>923</v>
      </c>
      <c r="CY137" s="23" t="s">
        <v>396</v>
      </c>
      <c r="CZ137" s="23" t="s">
        <v>46</v>
      </c>
      <c r="DB137" s="23" t="s">
        <v>396</v>
      </c>
      <c r="DC137" s="23" t="s">
        <v>396</v>
      </c>
      <c r="DD137" s="23" t="s">
        <v>396</v>
      </c>
      <c r="DE137" s="23" t="s">
        <v>396</v>
      </c>
      <c r="DF137" s="23" t="s">
        <v>396</v>
      </c>
      <c r="DG137" s="23" t="s">
        <v>396</v>
      </c>
      <c r="DH137" s="23" t="s">
        <v>394</v>
      </c>
      <c r="DI137" s="23" t="s">
        <v>396</v>
      </c>
      <c r="DJ137" s="23" t="s">
        <v>396</v>
      </c>
      <c r="DK137" s="23" t="s">
        <v>396</v>
      </c>
      <c r="DL137" s="23" t="s">
        <v>396</v>
      </c>
      <c r="DM137" s="23" t="s">
        <v>396</v>
      </c>
      <c r="DN137" s="23" t="s">
        <v>396</v>
      </c>
      <c r="DO137" s="23" t="s">
        <v>396</v>
      </c>
      <c r="DP137" s="23" t="s">
        <v>396</v>
      </c>
      <c r="DQ137" s="23" t="s">
        <v>396</v>
      </c>
      <c r="DR137" s="23" t="s">
        <v>396</v>
      </c>
    </row>
    <row r="138" spans="1:122" x14ac:dyDescent="0.15">
      <c r="A138" s="23" t="s">
        <v>243</v>
      </c>
      <c r="B138" s="23" t="s">
        <v>1231</v>
      </c>
      <c r="C138" s="23" t="s">
        <v>1224</v>
      </c>
      <c r="D138" s="23">
        <v>33.145314360300503</v>
      </c>
      <c r="E138" s="23">
        <v>43.8506160105078</v>
      </c>
      <c r="F138" s="23" t="s">
        <v>193</v>
      </c>
      <c r="G138" s="23" t="s">
        <v>194</v>
      </c>
      <c r="H138" s="23" t="s">
        <v>227</v>
      </c>
      <c r="I138" s="23" t="s">
        <v>244</v>
      </c>
      <c r="L138" s="23" t="s">
        <v>390</v>
      </c>
      <c r="M138" s="23" t="s">
        <v>401</v>
      </c>
      <c r="N138" s="23" t="s">
        <v>1232</v>
      </c>
      <c r="O138" s="23" t="s">
        <v>1233</v>
      </c>
      <c r="P138" s="23" t="s">
        <v>394</v>
      </c>
      <c r="Q138" s="23" t="s">
        <v>396</v>
      </c>
      <c r="R138" s="23">
        <v>3</v>
      </c>
      <c r="S138" s="23">
        <v>0</v>
      </c>
      <c r="T138" s="23" t="s">
        <v>1229</v>
      </c>
      <c r="U138" s="23" t="s">
        <v>198</v>
      </c>
      <c r="V138" s="23">
        <v>100</v>
      </c>
      <c r="W138" s="23">
        <v>0</v>
      </c>
      <c r="X138" s="23">
        <v>100</v>
      </c>
      <c r="Y138" s="23" t="s">
        <v>394</v>
      </c>
      <c r="Z138" s="23" t="s">
        <v>396</v>
      </c>
      <c r="AA138" s="23">
        <v>0</v>
      </c>
      <c r="AB138" s="23">
        <v>0</v>
      </c>
      <c r="AC138" s="23">
        <v>241</v>
      </c>
      <c r="AD138" s="23">
        <v>0</v>
      </c>
      <c r="AE138" s="23">
        <v>0</v>
      </c>
      <c r="AF138" s="23">
        <v>0</v>
      </c>
      <c r="AG138" s="23">
        <v>0</v>
      </c>
      <c r="AH138" s="23">
        <v>0</v>
      </c>
      <c r="AI138" s="23" t="s">
        <v>405</v>
      </c>
      <c r="AJ138" s="23">
        <v>0</v>
      </c>
      <c r="AK138" s="23">
        <v>95</v>
      </c>
      <c r="AL138" s="23">
        <v>98</v>
      </c>
      <c r="AM138" s="23">
        <v>187</v>
      </c>
      <c r="AN138" s="23">
        <v>195</v>
      </c>
      <c r="AO138" s="23">
        <v>440</v>
      </c>
      <c r="AP138" s="23">
        <v>404</v>
      </c>
      <c r="AQ138" s="23">
        <v>18</v>
      </c>
      <c r="AR138" s="23">
        <v>28</v>
      </c>
      <c r="AS138" s="23">
        <v>1465</v>
      </c>
      <c r="AT138" s="23" t="s">
        <v>394</v>
      </c>
      <c r="AU138" s="23">
        <v>100</v>
      </c>
      <c r="AV138" s="23">
        <v>0</v>
      </c>
      <c r="AW138" s="23">
        <v>0</v>
      </c>
      <c r="AX138" s="23">
        <v>40</v>
      </c>
      <c r="AY138" s="23">
        <v>45</v>
      </c>
      <c r="AZ138" s="23">
        <v>25</v>
      </c>
      <c r="BA138" s="23">
        <v>114</v>
      </c>
      <c r="BB138" s="23">
        <v>0</v>
      </c>
      <c r="BC138" s="23">
        <v>45</v>
      </c>
      <c r="BD138" s="23" t="s">
        <v>1234</v>
      </c>
      <c r="BE138" s="23" t="s">
        <v>46</v>
      </c>
      <c r="BF138" s="23" t="s">
        <v>46</v>
      </c>
      <c r="BG138" s="23" t="s">
        <v>46</v>
      </c>
      <c r="BH138" s="23" t="s">
        <v>46</v>
      </c>
      <c r="BI138" s="23" t="s">
        <v>405</v>
      </c>
      <c r="BJ138" s="23" t="s">
        <v>46</v>
      </c>
      <c r="BK138" s="23" t="s">
        <v>46</v>
      </c>
      <c r="BL138" s="23" t="s">
        <v>46</v>
      </c>
      <c r="BM138" s="23" t="s">
        <v>46</v>
      </c>
      <c r="BO138" s="23">
        <v>30</v>
      </c>
      <c r="BP138" s="23" t="s">
        <v>230</v>
      </c>
      <c r="BQ138" s="23">
        <v>30</v>
      </c>
      <c r="BR138" s="23">
        <v>0</v>
      </c>
      <c r="BS138" s="23">
        <v>40</v>
      </c>
      <c r="BT138" s="23">
        <v>40</v>
      </c>
      <c r="BU138" s="23">
        <v>0</v>
      </c>
      <c r="BV138" s="23">
        <v>40</v>
      </c>
      <c r="BW138" s="23">
        <v>40</v>
      </c>
      <c r="BX138" s="23">
        <v>0</v>
      </c>
      <c r="BY138" s="23" t="s">
        <v>396</v>
      </c>
      <c r="CA138" s="23" t="s">
        <v>396</v>
      </c>
      <c r="CB138" s="23" t="s">
        <v>396</v>
      </c>
      <c r="CC138" s="23" t="s">
        <v>396</v>
      </c>
      <c r="CD138" s="23" t="s">
        <v>426</v>
      </c>
      <c r="CE138" s="23" t="s">
        <v>394</v>
      </c>
      <c r="CF138" s="23" t="s">
        <v>128</v>
      </c>
      <c r="CG138" s="35" t="s">
        <v>415</v>
      </c>
      <c r="CH138" s="23" t="s">
        <v>479</v>
      </c>
      <c r="CI138" s="23" t="s">
        <v>427</v>
      </c>
      <c r="CJ138" s="23" t="s">
        <v>394</v>
      </c>
      <c r="CK138" s="23" t="s">
        <v>394</v>
      </c>
      <c r="CL138" s="23" t="s">
        <v>394</v>
      </c>
      <c r="CM138" s="23" t="s">
        <v>46</v>
      </c>
      <c r="CN138" s="23" t="s">
        <v>396</v>
      </c>
      <c r="CO138" s="23" t="s">
        <v>444</v>
      </c>
      <c r="CP138" s="23" t="s">
        <v>396</v>
      </c>
      <c r="CQ138" s="23" t="s">
        <v>394</v>
      </c>
      <c r="CR138" s="23" t="s">
        <v>394</v>
      </c>
      <c r="CS138" s="23" t="s">
        <v>396</v>
      </c>
      <c r="CT138" s="23" t="s">
        <v>93</v>
      </c>
      <c r="CU138" s="23" t="s">
        <v>46</v>
      </c>
      <c r="CV138" s="23" t="s">
        <v>93</v>
      </c>
      <c r="CW138" s="23" t="s">
        <v>46</v>
      </c>
      <c r="CX138" s="23" t="s">
        <v>404</v>
      </c>
      <c r="CY138" s="23" t="s">
        <v>396</v>
      </c>
      <c r="CZ138" s="23" t="s">
        <v>46</v>
      </c>
      <c r="DB138" s="23" t="s">
        <v>396</v>
      </c>
      <c r="DC138" s="23" t="s">
        <v>396</v>
      </c>
      <c r="DD138" s="23" t="s">
        <v>396</v>
      </c>
      <c r="DE138" s="23" t="s">
        <v>396</v>
      </c>
      <c r="DF138" s="23" t="s">
        <v>396</v>
      </c>
      <c r="DG138" s="23" t="s">
        <v>394</v>
      </c>
      <c r="DH138" s="23" t="s">
        <v>394</v>
      </c>
      <c r="DI138" s="23" t="s">
        <v>396</v>
      </c>
      <c r="DJ138" s="23" t="s">
        <v>396</v>
      </c>
      <c r="DK138" s="23" t="s">
        <v>396</v>
      </c>
      <c r="DL138" s="23" t="s">
        <v>396</v>
      </c>
      <c r="DM138" s="23" t="s">
        <v>396</v>
      </c>
      <c r="DN138" s="23" t="s">
        <v>396</v>
      </c>
      <c r="DO138" s="23" t="s">
        <v>396</v>
      </c>
      <c r="DP138" s="23" t="s">
        <v>396</v>
      </c>
      <c r="DQ138" s="23" t="s">
        <v>396</v>
      </c>
      <c r="DR138" s="23" t="s">
        <v>396</v>
      </c>
    </row>
    <row r="139" spans="1:122" x14ac:dyDescent="0.15">
      <c r="A139" s="23" t="s">
        <v>241</v>
      </c>
      <c r="B139" s="23" t="s">
        <v>1231</v>
      </c>
      <c r="C139" s="23" t="s">
        <v>1224</v>
      </c>
      <c r="D139" s="23">
        <v>33.146910003051502</v>
      </c>
      <c r="E139" s="23">
        <v>43.850505522137198</v>
      </c>
      <c r="F139" s="23" t="s">
        <v>193</v>
      </c>
      <c r="G139" s="23" t="s">
        <v>194</v>
      </c>
      <c r="H139" s="23" t="s">
        <v>227</v>
      </c>
      <c r="I139" s="23" t="s">
        <v>242</v>
      </c>
      <c r="L139" s="23" t="s">
        <v>390</v>
      </c>
      <c r="M139" s="23" t="s">
        <v>401</v>
      </c>
      <c r="N139" s="23" t="s">
        <v>1235</v>
      </c>
      <c r="O139" s="23" t="s">
        <v>1236</v>
      </c>
      <c r="P139" s="23" t="s">
        <v>394</v>
      </c>
      <c r="Q139" s="23" t="s">
        <v>396</v>
      </c>
      <c r="R139" s="23">
        <v>3</v>
      </c>
      <c r="S139" s="23">
        <v>0</v>
      </c>
      <c r="T139" s="23" t="s">
        <v>1229</v>
      </c>
      <c r="U139" s="23" t="s">
        <v>198</v>
      </c>
      <c r="V139" s="23">
        <v>100</v>
      </c>
      <c r="W139" s="23">
        <v>0</v>
      </c>
      <c r="X139" s="23">
        <v>100</v>
      </c>
      <c r="Y139" s="23" t="s">
        <v>394</v>
      </c>
      <c r="Z139" s="23" t="s">
        <v>396</v>
      </c>
      <c r="AA139" s="23">
        <v>0</v>
      </c>
      <c r="AB139" s="23">
        <v>190</v>
      </c>
      <c r="AC139" s="23">
        <v>0</v>
      </c>
      <c r="AD139" s="23">
        <v>0</v>
      </c>
      <c r="AE139" s="23">
        <v>0</v>
      </c>
      <c r="AF139" s="23">
        <v>0</v>
      </c>
      <c r="AG139" s="23">
        <v>0</v>
      </c>
      <c r="AH139" s="23">
        <v>0</v>
      </c>
      <c r="AI139" s="23" t="s">
        <v>93</v>
      </c>
      <c r="AJ139" s="23">
        <v>204</v>
      </c>
      <c r="AK139" s="23">
        <v>65</v>
      </c>
      <c r="AL139" s="23">
        <v>50</v>
      </c>
      <c r="AM139" s="23">
        <v>186</v>
      </c>
      <c r="AN139" s="23">
        <v>168</v>
      </c>
      <c r="AO139" s="23">
        <v>295</v>
      </c>
      <c r="AP139" s="23">
        <v>300</v>
      </c>
      <c r="AQ139" s="23">
        <v>45</v>
      </c>
      <c r="AR139" s="23">
        <v>36</v>
      </c>
      <c r="AS139" s="23">
        <v>1145</v>
      </c>
      <c r="AT139" s="23" t="s">
        <v>394</v>
      </c>
      <c r="AU139" s="23">
        <v>49</v>
      </c>
      <c r="AV139" s="23">
        <v>0</v>
      </c>
      <c r="AW139" s="23">
        <v>0</v>
      </c>
      <c r="AX139" s="23">
        <v>7</v>
      </c>
      <c r="AY139" s="23">
        <v>3</v>
      </c>
      <c r="AZ139" s="23">
        <v>25</v>
      </c>
      <c r="BA139" s="23">
        <v>31</v>
      </c>
      <c r="BB139" s="23">
        <v>0</v>
      </c>
      <c r="BC139" s="23">
        <v>49</v>
      </c>
      <c r="BD139" s="23" t="s">
        <v>1234</v>
      </c>
      <c r="BE139" s="23" t="s">
        <v>46</v>
      </c>
      <c r="BF139" s="23" t="s">
        <v>46</v>
      </c>
      <c r="BG139" s="23" t="s">
        <v>46</v>
      </c>
      <c r="BH139" s="23" t="s">
        <v>46</v>
      </c>
      <c r="BI139" s="23" t="s">
        <v>46</v>
      </c>
      <c r="BJ139" s="23" t="s">
        <v>46</v>
      </c>
      <c r="BK139" s="23" t="s">
        <v>46</v>
      </c>
      <c r="BL139" s="23" t="s">
        <v>46</v>
      </c>
      <c r="BM139" s="23" t="s">
        <v>46</v>
      </c>
      <c r="BO139" s="23">
        <v>30</v>
      </c>
      <c r="BP139" s="23" t="s">
        <v>230</v>
      </c>
      <c r="BQ139" s="23">
        <v>9</v>
      </c>
      <c r="BR139" s="23">
        <v>0</v>
      </c>
      <c r="BS139" s="23">
        <v>12</v>
      </c>
      <c r="BT139" s="23">
        <v>18</v>
      </c>
      <c r="BU139" s="23">
        <v>0</v>
      </c>
      <c r="BV139" s="23">
        <v>4</v>
      </c>
      <c r="BW139" s="23">
        <v>16</v>
      </c>
      <c r="BX139" s="23">
        <v>0</v>
      </c>
      <c r="BY139" s="23" t="s">
        <v>396</v>
      </c>
      <c r="CA139" s="23" t="s">
        <v>396</v>
      </c>
      <c r="CB139" s="23" t="s">
        <v>396</v>
      </c>
      <c r="CC139" s="23" t="s">
        <v>396</v>
      </c>
      <c r="CD139" s="23" t="s">
        <v>890</v>
      </c>
      <c r="CE139" s="23" t="s">
        <v>396</v>
      </c>
      <c r="CF139" s="23" t="s">
        <v>128</v>
      </c>
      <c r="CG139" s="35" t="s">
        <v>415</v>
      </c>
      <c r="CH139" s="23" t="s">
        <v>479</v>
      </c>
      <c r="CI139" s="23" t="s">
        <v>427</v>
      </c>
      <c r="CJ139" s="23" t="s">
        <v>394</v>
      </c>
      <c r="CK139" s="23" t="s">
        <v>394</v>
      </c>
      <c r="CL139" s="23" t="s">
        <v>394</v>
      </c>
      <c r="CM139" s="23" t="s">
        <v>46</v>
      </c>
      <c r="CN139" s="23" t="s">
        <v>396</v>
      </c>
      <c r="CO139" s="23" t="s">
        <v>444</v>
      </c>
      <c r="CP139" s="23" t="s">
        <v>396</v>
      </c>
      <c r="CQ139" s="23" t="s">
        <v>394</v>
      </c>
      <c r="CR139" s="23" t="s">
        <v>394</v>
      </c>
      <c r="CS139" s="23" t="s">
        <v>396</v>
      </c>
      <c r="CT139" s="23" t="s">
        <v>93</v>
      </c>
      <c r="CU139" s="23" t="s">
        <v>46</v>
      </c>
      <c r="CV139" s="23" t="s">
        <v>93</v>
      </c>
      <c r="CW139" s="23" t="s">
        <v>46</v>
      </c>
      <c r="CX139" s="23" t="s">
        <v>404</v>
      </c>
      <c r="CY139" s="23" t="s">
        <v>396</v>
      </c>
      <c r="CZ139" s="23" t="s">
        <v>46</v>
      </c>
      <c r="DB139" s="23" t="s">
        <v>396</v>
      </c>
      <c r="DC139" s="23" t="s">
        <v>396</v>
      </c>
      <c r="DD139" s="23" t="s">
        <v>396</v>
      </c>
      <c r="DE139" s="23" t="s">
        <v>396</v>
      </c>
      <c r="DF139" s="23" t="s">
        <v>396</v>
      </c>
      <c r="DG139" s="23" t="s">
        <v>394</v>
      </c>
      <c r="DH139" s="23" t="s">
        <v>394</v>
      </c>
      <c r="DI139" s="23" t="s">
        <v>396</v>
      </c>
      <c r="DJ139" s="23" t="s">
        <v>396</v>
      </c>
      <c r="DK139" s="23" t="s">
        <v>396</v>
      </c>
      <c r="DL139" s="23" t="s">
        <v>396</v>
      </c>
      <c r="DM139" s="23" t="s">
        <v>396</v>
      </c>
      <c r="DN139" s="23" t="s">
        <v>396</v>
      </c>
      <c r="DO139" s="23" t="s">
        <v>396</v>
      </c>
      <c r="DP139" s="23" t="s">
        <v>396</v>
      </c>
      <c r="DQ139" s="23" t="s">
        <v>396</v>
      </c>
      <c r="DR139" s="23" t="s">
        <v>396</v>
      </c>
    </row>
    <row r="140" spans="1:122" x14ac:dyDescent="0.15">
      <c r="A140" s="23" t="s">
        <v>239</v>
      </c>
      <c r="B140" s="23" t="s">
        <v>1231</v>
      </c>
      <c r="C140" s="23" t="s">
        <v>1224</v>
      </c>
      <c r="D140" s="23">
        <v>33.148080329458097</v>
      </c>
      <c r="E140" s="23">
        <v>43.853009604734901</v>
      </c>
      <c r="F140" s="23" t="s">
        <v>193</v>
      </c>
      <c r="G140" s="23" t="s">
        <v>194</v>
      </c>
      <c r="H140" s="23" t="s">
        <v>227</v>
      </c>
      <c r="I140" s="23" t="s">
        <v>240</v>
      </c>
      <c r="L140" s="23" t="s">
        <v>390</v>
      </c>
      <c r="M140" s="23" t="s">
        <v>444</v>
      </c>
      <c r="N140" s="23" t="s">
        <v>1237</v>
      </c>
      <c r="O140" s="23" t="s">
        <v>1238</v>
      </c>
      <c r="P140" s="23" t="s">
        <v>394</v>
      </c>
      <c r="Q140" s="23" t="s">
        <v>394</v>
      </c>
      <c r="R140" s="23">
        <v>3</v>
      </c>
      <c r="S140" s="23">
        <v>0</v>
      </c>
      <c r="T140" s="23" t="s">
        <v>1229</v>
      </c>
      <c r="U140" s="23" t="s">
        <v>222</v>
      </c>
      <c r="V140" s="23">
        <v>100</v>
      </c>
      <c r="W140" s="23">
        <v>0</v>
      </c>
      <c r="X140" s="23">
        <v>100</v>
      </c>
      <c r="Y140" s="23" t="s">
        <v>394</v>
      </c>
      <c r="Z140" s="23" t="s">
        <v>396</v>
      </c>
      <c r="AA140" s="23">
        <v>0</v>
      </c>
      <c r="AB140" s="23">
        <v>200</v>
      </c>
      <c r="AC140" s="23">
        <v>0</v>
      </c>
      <c r="AD140" s="23">
        <v>0</v>
      </c>
      <c r="AE140" s="23">
        <v>0</v>
      </c>
      <c r="AF140" s="23">
        <v>0</v>
      </c>
      <c r="AG140" s="23">
        <v>0</v>
      </c>
      <c r="AH140" s="23">
        <v>0</v>
      </c>
      <c r="AI140" s="23" t="s">
        <v>93</v>
      </c>
      <c r="AJ140" s="23">
        <v>200</v>
      </c>
      <c r="AK140" s="23">
        <v>60</v>
      </c>
      <c r="AL140" s="23">
        <v>50</v>
      </c>
      <c r="AM140" s="23">
        <v>130</v>
      </c>
      <c r="AN140" s="23">
        <v>122</v>
      </c>
      <c r="AO140" s="23">
        <v>215</v>
      </c>
      <c r="AP140" s="23">
        <v>250</v>
      </c>
      <c r="AQ140" s="23">
        <v>10</v>
      </c>
      <c r="AR140" s="23">
        <v>10</v>
      </c>
      <c r="AS140" s="23">
        <v>847</v>
      </c>
      <c r="AT140" s="23" t="s">
        <v>394</v>
      </c>
      <c r="AU140" s="23">
        <v>50</v>
      </c>
      <c r="AV140" s="23">
        <v>0</v>
      </c>
      <c r="AW140" s="23">
        <v>0</v>
      </c>
      <c r="AX140" s="23">
        <v>5</v>
      </c>
      <c r="AY140" s="23">
        <v>2</v>
      </c>
      <c r="AZ140" s="23">
        <v>5</v>
      </c>
      <c r="BA140" s="23">
        <v>75</v>
      </c>
      <c r="BB140" s="23">
        <v>0</v>
      </c>
      <c r="BC140" s="23">
        <v>28</v>
      </c>
      <c r="BD140" s="23" t="s">
        <v>1239</v>
      </c>
      <c r="BE140" s="23" t="s">
        <v>46</v>
      </c>
      <c r="BF140" s="23" t="s">
        <v>46</v>
      </c>
      <c r="BG140" s="23" t="s">
        <v>46</v>
      </c>
      <c r="BH140" s="23" t="s">
        <v>46</v>
      </c>
      <c r="BI140" s="23" t="s">
        <v>46</v>
      </c>
      <c r="BJ140" s="23" t="s">
        <v>46</v>
      </c>
      <c r="BK140" s="23" t="s">
        <v>46</v>
      </c>
      <c r="BL140" s="23" t="s">
        <v>46</v>
      </c>
      <c r="BM140" s="23" t="s">
        <v>46</v>
      </c>
      <c r="BO140" s="23">
        <v>30</v>
      </c>
      <c r="BP140" s="23" t="s">
        <v>230</v>
      </c>
      <c r="BQ140" s="23">
        <v>8</v>
      </c>
      <c r="BR140" s="23">
        <v>0</v>
      </c>
      <c r="BS140" s="23">
        <v>12</v>
      </c>
      <c r="BT140" s="23">
        <v>16</v>
      </c>
      <c r="BU140" s="23">
        <v>0</v>
      </c>
      <c r="BV140" s="23">
        <v>0</v>
      </c>
      <c r="BW140" s="23">
        <v>0</v>
      </c>
      <c r="BX140" s="23">
        <v>0</v>
      </c>
      <c r="BY140" s="23" t="s">
        <v>396</v>
      </c>
      <c r="CA140" s="23" t="s">
        <v>396</v>
      </c>
      <c r="CB140" s="23" t="s">
        <v>396</v>
      </c>
      <c r="CC140" s="23" t="s">
        <v>396</v>
      </c>
      <c r="CD140" s="23" t="s">
        <v>890</v>
      </c>
      <c r="CE140" s="23" t="s">
        <v>394</v>
      </c>
      <c r="CF140" s="23" t="s">
        <v>128</v>
      </c>
      <c r="CG140" s="35" t="s">
        <v>415</v>
      </c>
      <c r="CH140" s="23" t="s">
        <v>479</v>
      </c>
      <c r="CI140" s="23" t="s">
        <v>402</v>
      </c>
      <c r="CJ140" s="23" t="s">
        <v>394</v>
      </c>
      <c r="CK140" s="23" t="s">
        <v>394</v>
      </c>
      <c r="CL140" s="23" t="s">
        <v>394</v>
      </c>
      <c r="CM140" s="23" t="s">
        <v>46</v>
      </c>
      <c r="CN140" s="23" t="s">
        <v>396</v>
      </c>
      <c r="CO140" s="23" t="s">
        <v>444</v>
      </c>
      <c r="CP140" s="23" t="s">
        <v>396</v>
      </c>
      <c r="CQ140" s="23" t="s">
        <v>394</v>
      </c>
      <c r="CR140" s="23" t="s">
        <v>394</v>
      </c>
      <c r="CS140" s="23" t="s">
        <v>396</v>
      </c>
      <c r="CT140" s="23" t="s">
        <v>405</v>
      </c>
      <c r="CU140" s="23" t="s">
        <v>46</v>
      </c>
      <c r="CV140" s="23" t="s">
        <v>405</v>
      </c>
      <c r="CW140" s="23" t="s">
        <v>46</v>
      </c>
      <c r="CX140" s="23" t="s">
        <v>404</v>
      </c>
      <c r="CY140" s="23" t="s">
        <v>396</v>
      </c>
      <c r="CZ140" s="23" t="s">
        <v>46</v>
      </c>
      <c r="DB140" s="23" t="s">
        <v>396</v>
      </c>
      <c r="DC140" s="23" t="s">
        <v>396</v>
      </c>
      <c r="DD140" s="23" t="s">
        <v>396</v>
      </c>
      <c r="DE140" s="23" t="s">
        <v>396</v>
      </c>
      <c r="DF140" s="23" t="s">
        <v>396</v>
      </c>
      <c r="DG140" s="23" t="s">
        <v>394</v>
      </c>
      <c r="DH140" s="23" t="s">
        <v>394</v>
      </c>
      <c r="DI140" s="23" t="s">
        <v>396</v>
      </c>
      <c r="DJ140" s="23" t="s">
        <v>396</v>
      </c>
      <c r="DK140" s="23" t="s">
        <v>396</v>
      </c>
      <c r="DL140" s="23" t="s">
        <v>396</v>
      </c>
      <c r="DM140" s="23" t="s">
        <v>396</v>
      </c>
      <c r="DN140" s="23" t="s">
        <v>396</v>
      </c>
      <c r="DO140" s="23" t="s">
        <v>396</v>
      </c>
      <c r="DP140" s="23" t="s">
        <v>396</v>
      </c>
      <c r="DQ140" s="23" t="s">
        <v>396</v>
      </c>
      <c r="DR140" s="23" t="s">
        <v>396</v>
      </c>
    </row>
    <row r="141" spans="1:122" x14ac:dyDescent="0.15">
      <c r="A141" s="23" t="s">
        <v>1240</v>
      </c>
      <c r="B141" s="23" t="s">
        <v>1241</v>
      </c>
      <c r="C141" s="23" t="s">
        <v>1224</v>
      </c>
      <c r="D141" s="23">
        <v>33.148336911451402</v>
      </c>
      <c r="E141" s="23">
        <v>43.851049477862801</v>
      </c>
      <c r="F141" s="23" t="s">
        <v>193</v>
      </c>
      <c r="G141" s="23" t="s">
        <v>194</v>
      </c>
      <c r="H141" s="23" t="s">
        <v>227</v>
      </c>
      <c r="I141" s="23" t="s">
        <v>238</v>
      </c>
      <c r="L141" s="23" t="s">
        <v>390</v>
      </c>
      <c r="M141" s="23" t="s">
        <v>872</v>
      </c>
      <c r="N141" s="23" t="s">
        <v>1242</v>
      </c>
      <c r="O141" s="23" t="s">
        <v>1243</v>
      </c>
      <c r="P141" s="23" t="s">
        <v>394</v>
      </c>
      <c r="Q141" s="23" t="s">
        <v>396</v>
      </c>
      <c r="R141" s="23">
        <v>3</v>
      </c>
      <c r="S141" s="23">
        <v>0</v>
      </c>
      <c r="T141" s="23" t="s">
        <v>1229</v>
      </c>
      <c r="U141" s="23" t="s">
        <v>198</v>
      </c>
      <c r="V141" s="23">
        <v>100</v>
      </c>
      <c r="W141" s="23">
        <v>0</v>
      </c>
      <c r="X141" s="23">
        <v>100</v>
      </c>
      <c r="Y141" s="23" t="s">
        <v>394</v>
      </c>
      <c r="Z141" s="23" t="s">
        <v>396</v>
      </c>
      <c r="AA141" s="23">
        <v>250</v>
      </c>
      <c r="AB141" s="23">
        <v>0</v>
      </c>
      <c r="AC141" s="23">
        <v>0</v>
      </c>
      <c r="AD141" s="23">
        <v>0</v>
      </c>
      <c r="AE141" s="23">
        <v>0</v>
      </c>
      <c r="AF141" s="23">
        <v>0</v>
      </c>
      <c r="AG141" s="23">
        <v>0</v>
      </c>
      <c r="AH141" s="23">
        <v>0</v>
      </c>
      <c r="AI141" s="23" t="s">
        <v>93</v>
      </c>
      <c r="AJ141" s="23">
        <v>170</v>
      </c>
      <c r="AK141" s="23">
        <v>60</v>
      </c>
      <c r="AL141" s="23">
        <v>50</v>
      </c>
      <c r="AM141" s="23">
        <v>120</v>
      </c>
      <c r="AN141" s="23">
        <v>130</v>
      </c>
      <c r="AO141" s="23">
        <v>155</v>
      </c>
      <c r="AP141" s="23">
        <v>137</v>
      </c>
      <c r="AQ141" s="23">
        <v>18</v>
      </c>
      <c r="AR141" s="23">
        <v>9</v>
      </c>
      <c r="AS141" s="23">
        <v>679</v>
      </c>
      <c r="AT141" s="23" t="s">
        <v>394</v>
      </c>
      <c r="AU141" s="23">
        <v>33</v>
      </c>
      <c r="AV141" s="23">
        <v>0</v>
      </c>
      <c r="AW141" s="23">
        <v>0</v>
      </c>
      <c r="AX141" s="23">
        <v>6</v>
      </c>
      <c r="AY141" s="23">
        <v>1</v>
      </c>
      <c r="AZ141" s="23">
        <v>15</v>
      </c>
      <c r="BA141" s="23">
        <v>67</v>
      </c>
      <c r="BB141" s="23">
        <v>0</v>
      </c>
      <c r="BC141" s="23">
        <v>28</v>
      </c>
      <c r="BD141" s="23" t="s">
        <v>1239</v>
      </c>
      <c r="BE141" s="23" t="s">
        <v>46</v>
      </c>
      <c r="BF141" s="23" t="s">
        <v>46</v>
      </c>
      <c r="BG141" s="23" t="s">
        <v>46</v>
      </c>
      <c r="BH141" s="23" t="s">
        <v>46</v>
      </c>
      <c r="BI141" s="23" t="s">
        <v>46</v>
      </c>
      <c r="BJ141" s="23" t="s">
        <v>46</v>
      </c>
      <c r="BK141" s="23" t="s">
        <v>46</v>
      </c>
      <c r="BL141" s="23" t="s">
        <v>46</v>
      </c>
      <c r="BM141" s="23" t="s">
        <v>46</v>
      </c>
      <c r="BO141" s="23">
        <v>30</v>
      </c>
      <c r="BP141" s="23" t="s">
        <v>230</v>
      </c>
      <c r="BQ141" s="23">
        <v>25</v>
      </c>
      <c r="BR141" s="23">
        <v>0</v>
      </c>
      <c r="BS141" s="23">
        <v>18</v>
      </c>
      <c r="BT141" s="23">
        <v>18</v>
      </c>
      <c r="BU141" s="23">
        <v>0</v>
      </c>
      <c r="BV141" s="23">
        <v>12</v>
      </c>
      <c r="BW141" s="23">
        <v>12</v>
      </c>
      <c r="BX141" s="23">
        <v>0</v>
      </c>
      <c r="BY141" s="23" t="s">
        <v>396</v>
      </c>
      <c r="CA141" s="23" t="s">
        <v>396</v>
      </c>
      <c r="CB141" s="23" t="s">
        <v>396</v>
      </c>
      <c r="CC141" s="23" t="s">
        <v>396</v>
      </c>
      <c r="CD141" s="23" t="s">
        <v>890</v>
      </c>
      <c r="CE141" s="23" t="s">
        <v>394</v>
      </c>
      <c r="CF141" s="23" t="s">
        <v>128</v>
      </c>
      <c r="CG141" s="35" t="s">
        <v>415</v>
      </c>
      <c r="CH141" s="23" t="s">
        <v>479</v>
      </c>
      <c r="CI141" s="23" t="s">
        <v>402</v>
      </c>
      <c r="CJ141" s="23" t="s">
        <v>394</v>
      </c>
      <c r="CK141" s="23" t="s">
        <v>394</v>
      </c>
      <c r="CL141" s="23" t="s">
        <v>394</v>
      </c>
      <c r="CM141" s="23" t="s">
        <v>46</v>
      </c>
      <c r="CN141" s="23" t="s">
        <v>396</v>
      </c>
      <c r="CO141" s="23" t="s">
        <v>444</v>
      </c>
      <c r="CP141" s="23" t="s">
        <v>396</v>
      </c>
      <c r="CQ141" s="23" t="s">
        <v>394</v>
      </c>
      <c r="CR141" s="23" t="s">
        <v>394</v>
      </c>
      <c r="CS141" s="23" t="s">
        <v>396</v>
      </c>
      <c r="CT141" s="23" t="s">
        <v>93</v>
      </c>
      <c r="CU141" s="23" t="s">
        <v>46</v>
      </c>
      <c r="CV141" s="23" t="s">
        <v>411</v>
      </c>
      <c r="CW141" s="23" t="s">
        <v>46</v>
      </c>
      <c r="CX141" s="23" t="s">
        <v>923</v>
      </c>
      <c r="CY141" s="23" t="s">
        <v>396</v>
      </c>
      <c r="CZ141" s="23" t="s">
        <v>46</v>
      </c>
      <c r="DB141" s="23" t="s">
        <v>396</v>
      </c>
      <c r="DC141" s="23" t="s">
        <v>396</v>
      </c>
      <c r="DD141" s="23" t="s">
        <v>396</v>
      </c>
      <c r="DE141" s="23" t="s">
        <v>396</v>
      </c>
      <c r="DF141" s="23" t="s">
        <v>396</v>
      </c>
      <c r="DG141" s="23" t="s">
        <v>394</v>
      </c>
      <c r="DH141" s="23" t="s">
        <v>394</v>
      </c>
      <c r="DI141" s="23" t="s">
        <v>396</v>
      </c>
      <c r="DJ141" s="23" t="s">
        <v>396</v>
      </c>
      <c r="DK141" s="23" t="s">
        <v>396</v>
      </c>
      <c r="DL141" s="23" t="s">
        <v>396</v>
      </c>
      <c r="DM141" s="23" t="s">
        <v>396</v>
      </c>
      <c r="DN141" s="23" t="s">
        <v>396</v>
      </c>
      <c r="DO141" s="23" t="s">
        <v>396</v>
      </c>
      <c r="DP141" s="23" t="s">
        <v>396</v>
      </c>
      <c r="DQ141" s="23" t="s">
        <v>396</v>
      </c>
      <c r="DR141" s="23" t="s">
        <v>396</v>
      </c>
    </row>
    <row r="142" spans="1:122" x14ac:dyDescent="0.15">
      <c r="A142" s="23" t="s">
        <v>245</v>
      </c>
      <c r="B142" s="23" t="s">
        <v>1231</v>
      </c>
      <c r="C142" s="23" t="s">
        <v>1224</v>
      </c>
      <c r="D142" s="23">
        <v>33.1449311297714</v>
      </c>
      <c r="E142" s="23">
        <v>43.853863091600203</v>
      </c>
      <c r="F142" s="23" t="s">
        <v>193</v>
      </c>
      <c r="G142" s="23" t="s">
        <v>194</v>
      </c>
      <c r="H142" s="23" t="s">
        <v>227</v>
      </c>
      <c r="I142" s="23" t="s">
        <v>246</v>
      </c>
      <c r="L142" s="23" t="s">
        <v>390</v>
      </c>
      <c r="M142" s="23" t="s">
        <v>401</v>
      </c>
      <c r="N142" s="23" t="s">
        <v>1244</v>
      </c>
      <c r="O142" s="23" t="s">
        <v>1245</v>
      </c>
      <c r="P142" s="23" t="s">
        <v>394</v>
      </c>
      <c r="Q142" s="23" t="s">
        <v>396</v>
      </c>
      <c r="R142" s="23">
        <v>3</v>
      </c>
      <c r="S142" s="23">
        <v>0</v>
      </c>
      <c r="T142" s="23" t="s">
        <v>1229</v>
      </c>
      <c r="U142" s="23" t="s">
        <v>198</v>
      </c>
      <c r="V142" s="23">
        <v>100</v>
      </c>
      <c r="W142" s="23">
        <v>0</v>
      </c>
      <c r="X142" s="23">
        <v>100</v>
      </c>
      <c r="Y142" s="23" t="s">
        <v>394</v>
      </c>
      <c r="Z142" s="23" t="s">
        <v>396</v>
      </c>
      <c r="AA142" s="23">
        <v>242</v>
      </c>
      <c r="AB142" s="23">
        <v>0</v>
      </c>
      <c r="AC142" s="23">
        <v>0</v>
      </c>
      <c r="AD142" s="23">
        <v>0</v>
      </c>
      <c r="AE142" s="23">
        <v>0</v>
      </c>
      <c r="AF142" s="23">
        <v>0</v>
      </c>
      <c r="AG142" s="23">
        <v>0</v>
      </c>
      <c r="AH142" s="23">
        <v>0</v>
      </c>
      <c r="AI142" s="23" t="s">
        <v>93</v>
      </c>
      <c r="AJ142" s="23">
        <v>242</v>
      </c>
      <c r="AK142" s="23">
        <v>60</v>
      </c>
      <c r="AL142" s="23">
        <v>72</v>
      </c>
      <c r="AM142" s="23">
        <v>84</v>
      </c>
      <c r="AN142" s="23">
        <v>90</v>
      </c>
      <c r="AO142" s="23">
        <v>223</v>
      </c>
      <c r="AP142" s="23">
        <v>267</v>
      </c>
      <c r="AQ142" s="23">
        <v>7</v>
      </c>
      <c r="AR142" s="23">
        <v>5</v>
      </c>
      <c r="AS142" s="23">
        <v>808</v>
      </c>
      <c r="AT142" s="23" t="s">
        <v>394</v>
      </c>
      <c r="AU142" s="23">
        <v>13</v>
      </c>
      <c r="AV142" s="23">
        <v>0</v>
      </c>
      <c r="AW142" s="23">
        <v>0</v>
      </c>
      <c r="AX142" s="23">
        <v>0</v>
      </c>
      <c r="AY142" s="23">
        <v>0</v>
      </c>
      <c r="AZ142" s="23">
        <v>2</v>
      </c>
      <c r="BA142" s="23">
        <v>198</v>
      </c>
      <c r="BB142" s="23">
        <v>0</v>
      </c>
      <c r="BC142" s="23">
        <v>10</v>
      </c>
      <c r="BD142" s="23" t="s">
        <v>1234</v>
      </c>
      <c r="BE142" s="23" t="s">
        <v>46</v>
      </c>
      <c r="BF142" s="23" t="s">
        <v>46</v>
      </c>
      <c r="BG142" s="23" t="s">
        <v>46</v>
      </c>
      <c r="BH142" s="23" t="s">
        <v>46</v>
      </c>
      <c r="BI142" s="23" t="s">
        <v>46</v>
      </c>
      <c r="BJ142" s="23" t="s">
        <v>46</v>
      </c>
      <c r="BK142" s="23" t="s">
        <v>46</v>
      </c>
      <c r="BL142" s="23" t="s">
        <v>46</v>
      </c>
      <c r="BM142" s="23" t="s">
        <v>46</v>
      </c>
      <c r="BO142" s="23">
        <v>30</v>
      </c>
      <c r="BP142" s="23" t="s">
        <v>230</v>
      </c>
      <c r="BQ142" s="23">
        <v>20</v>
      </c>
      <c r="BR142" s="23">
        <v>0</v>
      </c>
      <c r="BS142" s="23">
        <v>6</v>
      </c>
      <c r="BT142" s="23">
        <v>6</v>
      </c>
      <c r="BU142" s="23">
        <v>0</v>
      </c>
      <c r="BV142" s="23">
        <v>6</v>
      </c>
      <c r="BW142" s="23">
        <v>6</v>
      </c>
      <c r="BX142" s="23">
        <v>0</v>
      </c>
      <c r="BY142" s="23" t="s">
        <v>396</v>
      </c>
      <c r="CA142" s="23" t="s">
        <v>396</v>
      </c>
      <c r="CB142" s="23" t="s">
        <v>396</v>
      </c>
      <c r="CC142" s="23" t="s">
        <v>396</v>
      </c>
      <c r="CD142" s="23" t="s">
        <v>890</v>
      </c>
      <c r="CE142" s="23" t="s">
        <v>396</v>
      </c>
      <c r="CF142" s="23" t="s">
        <v>128</v>
      </c>
      <c r="CG142" s="35" t="s">
        <v>415</v>
      </c>
      <c r="CH142" s="23" t="s">
        <v>479</v>
      </c>
      <c r="CI142" s="23" t="s">
        <v>427</v>
      </c>
      <c r="CJ142" s="23" t="s">
        <v>394</v>
      </c>
      <c r="CK142" s="23" t="s">
        <v>394</v>
      </c>
      <c r="CL142" s="23" t="s">
        <v>394</v>
      </c>
      <c r="CM142" s="23" t="s">
        <v>46</v>
      </c>
      <c r="CN142" s="23" t="s">
        <v>396</v>
      </c>
      <c r="CO142" s="23" t="s">
        <v>444</v>
      </c>
      <c r="CP142" s="23" t="s">
        <v>396</v>
      </c>
      <c r="CQ142" s="23" t="s">
        <v>394</v>
      </c>
      <c r="CR142" s="23" t="s">
        <v>394</v>
      </c>
      <c r="CS142" s="23" t="s">
        <v>396</v>
      </c>
      <c r="CT142" s="23" t="s">
        <v>93</v>
      </c>
      <c r="CU142" s="23" t="s">
        <v>46</v>
      </c>
      <c r="CV142" s="23" t="s">
        <v>93</v>
      </c>
      <c r="CW142" s="23" t="s">
        <v>46</v>
      </c>
      <c r="CX142" s="23" t="s">
        <v>923</v>
      </c>
      <c r="CY142" s="23" t="s">
        <v>396</v>
      </c>
      <c r="CZ142" s="23" t="s">
        <v>46</v>
      </c>
      <c r="DB142" s="23" t="s">
        <v>396</v>
      </c>
      <c r="DC142" s="23" t="s">
        <v>396</v>
      </c>
      <c r="DD142" s="23" t="s">
        <v>396</v>
      </c>
      <c r="DE142" s="23" t="s">
        <v>396</v>
      </c>
      <c r="DF142" s="23" t="s">
        <v>396</v>
      </c>
      <c r="DG142" s="23" t="s">
        <v>394</v>
      </c>
      <c r="DH142" s="23" t="s">
        <v>394</v>
      </c>
      <c r="DI142" s="23" t="s">
        <v>396</v>
      </c>
      <c r="DJ142" s="23" t="s">
        <v>396</v>
      </c>
      <c r="DK142" s="23" t="s">
        <v>396</v>
      </c>
      <c r="DL142" s="23" t="s">
        <v>396</v>
      </c>
      <c r="DM142" s="23" t="s">
        <v>396</v>
      </c>
      <c r="DN142" s="23" t="s">
        <v>396</v>
      </c>
      <c r="DO142" s="23" t="s">
        <v>396</v>
      </c>
      <c r="DP142" s="23" t="s">
        <v>396</v>
      </c>
      <c r="DQ142" s="23" t="s">
        <v>396</v>
      </c>
      <c r="DR142" s="23" t="s">
        <v>396</v>
      </c>
    </row>
    <row r="143" spans="1:122" x14ac:dyDescent="0.15">
      <c r="A143" s="23" t="s">
        <v>272</v>
      </c>
      <c r="B143" s="23" t="s">
        <v>980</v>
      </c>
      <c r="C143" s="23" t="s">
        <v>981</v>
      </c>
      <c r="D143" s="23">
        <v>33.147511000000002</v>
      </c>
      <c r="E143" s="23">
        <v>43.843325</v>
      </c>
      <c r="F143" s="23" t="s">
        <v>193</v>
      </c>
      <c r="G143" s="23" t="s">
        <v>194</v>
      </c>
      <c r="H143" s="23" t="s">
        <v>227</v>
      </c>
      <c r="I143" s="23" t="s">
        <v>273</v>
      </c>
      <c r="L143" s="23" t="s">
        <v>441</v>
      </c>
      <c r="M143" s="23" t="s">
        <v>311</v>
      </c>
      <c r="N143" s="23" t="s">
        <v>1246</v>
      </c>
      <c r="O143" s="23" t="s">
        <v>1247</v>
      </c>
      <c r="P143" s="23" t="s">
        <v>394</v>
      </c>
      <c r="Q143" s="23" t="s">
        <v>394</v>
      </c>
      <c r="R143" s="23">
        <v>4</v>
      </c>
      <c r="S143" s="23">
        <v>0</v>
      </c>
      <c r="T143" s="23" t="s">
        <v>769</v>
      </c>
      <c r="U143" s="23" t="s">
        <v>198</v>
      </c>
      <c r="V143" s="23">
        <v>340</v>
      </c>
      <c r="W143" s="23">
        <v>0</v>
      </c>
      <c r="X143" s="23">
        <v>340</v>
      </c>
      <c r="Y143" s="23" t="s">
        <v>394</v>
      </c>
      <c r="Z143" s="23" t="s">
        <v>396</v>
      </c>
      <c r="AA143" s="23">
        <v>0</v>
      </c>
      <c r="AB143" s="23">
        <v>340</v>
      </c>
      <c r="AC143" s="23">
        <v>0</v>
      </c>
      <c r="AD143" s="23">
        <v>0</v>
      </c>
      <c r="AE143" s="23">
        <v>0</v>
      </c>
      <c r="AF143" s="23">
        <v>0</v>
      </c>
      <c r="AG143" s="23">
        <v>0</v>
      </c>
      <c r="AH143" s="23">
        <v>0</v>
      </c>
      <c r="AI143" s="23" t="s">
        <v>405</v>
      </c>
      <c r="AJ143" s="23">
        <v>380</v>
      </c>
      <c r="AK143" s="23">
        <v>154</v>
      </c>
      <c r="AL143" s="23">
        <v>149</v>
      </c>
      <c r="AM143" s="23">
        <v>283</v>
      </c>
      <c r="AN143" s="23">
        <v>291</v>
      </c>
      <c r="AO143" s="23">
        <v>727</v>
      </c>
      <c r="AP143" s="23">
        <v>780</v>
      </c>
      <c r="AQ143" s="23">
        <v>71</v>
      </c>
      <c r="AR143" s="23">
        <v>77</v>
      </c>
      <c r="AS143" s="23">
        <v>2532</v>
      </c>
      <c r="AT143" s="23" t="s">
        <v>394</v>
      </c>
      <c r="AU143" s="23">
        <v>30</v>
      </c>
      <c r="AV143" s="23">
        <v>0</v>
      </c>
      <c r="AW143" s="23">
        <v>0</v>
      </c>
      <c r="AX143" s="23">
        <v>24</v>
      </c>
      <c r="AY143" s="23">
        <v>6</v>
      </c>
      <c r="AZ143" s="23">
        <v>25</v>
      </c>
      <c r="BA143" s="23">
        <v>33</v>
      </c>
      <c r="BB143" s="23">
        <v>6</v>
      </c>
      <c r="BC143" s="23">
        <v>40</v>
      </c>
      <c r="BD143" s="23" t="s">
        <v>963</v>
      </c>
      <c r="BE143" s="23" t="s">
        <v>405</v>
      </c>
      <c r="BF143" s="23" t="s">
        <v>405</v>
      </c>
      <c r="BG143" s="23" t="s">
        <v>46</v>
      </c>
      <c r="BH143" s="23" t="s">
        <v>93</v>
      </c>
      <c r="BI143" s="23" t="s">
        <v>46</v>
      </c>
      <c r="BJ143" s="23" t="s">
        <v>405</v>
      </c>
      <c r="BK143" s="23" t="s">
        <v>46</v>
      </c>
      <c r="BL143" s="23" t="s">
        <v>46</v>
      </c>
      <c r="BM143" s="23" t="s">
        <v>46</v>
      </c>
      <c r="BO143" s="23">
        <v>20</v>
      </c>
      <c r="BP143" s="23" t="s">
        <v>230</v>
      </c>
      <c r="BQ143" s="23">
        <v>25</v>
      </c>
      <c r="BR143" s="23">
        <v>0</v>
      </c>
      <c r="BS143" s="23">
        <v>13</v>
      </c>
      <c r="BT143" s="23">
        <v>13</v>
      </c>
      <c r="BU143" s="23">
        <v>0</v>
      </c>
      <c r="BV143" s="23">
        <v>13</v>
      </c>
      <c r="BW143" s="23">
        <v>13</v>
      </c>
      <c r="BX143" s="23">
        <v>0</v>
      </c>
      <c r="BY143" s="23" t="s">
        <v>394</v>
      </c>
      <c r="BZ143" s="23" t="s">
        <v>394</v>
      </c>
      <c r="CA143" s="23" t="s">
        <v>394</v>
      </c>
      <c r="CB143" s="23" t="s">
        <v>394</v>
      </c>
      <c r="CC143" s="23" t="s">
        <v>394</v>
      </c>
      <c r="CD143" s="23" t="s">
        <v>526</v>
      </c>
      <c r="CE143" s="23" t="s">
        <v>396</v>
      </c>
      <c r="CF143" s="23" t="s">
        <v>128</v>
      </c>
      <c r="CG143" s="35" t="s">
        <v>415</v>
      </c>
      <c r="CH143" s="23" t="s">
        <v>401</v>
      </c>
      <c r="CI143" s="23" t="s">
        <v>427</v>
      </c>
      <c r="CJ143" s="23" t="s">
        <v>394</v>
      </c>
      <c r="CK143" s="23" t="s">
        <v>394</v>
      </c>
      <c r="CL143" s="23" t="s">
        <v>394</v>
      </c>
      <c r="CM143" s="23" t="s">
        <v>405</v>
      </c>
      <c r="CN143" s="23" t="s">
        <v>396</v>
      </c>
      <c r="CO143" s="23" t="s">
        <v>743</v>
      </c>
      <c r="CP143" s="23" t="s">
        <v>396</v>
      </c>
      <c r="CQ143" s="23" t="s">
        <v>394</v>
      </c>
      <c r="CR143" s="23" t="s">
        <v>396</v>
      </c>
      <c r="CS143" s="23" t="s">
        <v>396</v>
      </c>
      <c r="CT143" s="23" t="s">
        <v>46</v>
      </c>
      <c r="CU143" s="23" t="s">
        <v>46</v>
      </c>
      <c r="CV143" s="23" t="s">
        <v>46</v>
      </c>
      <c r="CW143" s="23" t="s">
        <v>46</v>
      </c>
      <c r="CX143" s="23" t="s">
        <v>984</v>
      </c>
      <c r="CY143" s="23" t="s">
        <v>396</v>
      </c>
      <c r="CZ143" s="23" t="s">
        <v>46</v>
      </c>
      <c r="DB143" s="23" t="s">
        <v>394</v>
      </c>
      <c r="DC143" s="23" t="s">
        <v>396</v>
      </c>
      <c r="DD143" s="23" t="s">
        <v>394</v>
      </c>
      <c r="DE143" s="23" t="s">
        <v>396</v>
      </c>
      <c r="DF143" s="23" t="s">
        <v>396</v>
      </c>
      <c r="DG143" s="23" t="s">
        <v>394</v>
      </c>
      <c r="DH143" s="23" t="s">
        <v>394</v>
      </c>
      <c r="DI143" s="23" t="s">
        <v>396</v>
      </c>
      <c r="DJ143" s="23" t="s">
        <v>396</v>
      </c>
      <c r="DK143" s="23" t="s">
        <v>396</v>
      </c>
      <c r="DL143" s="23" t="s">
        <v>396</v>
      </c>
      <c r="DM143" s="23" t="s">
        <v>396</v>
      </c>
      <c r="DN143" s="23" t="s">
        <v>396</v>
      </c>
      <c r="DO143" s="23" t="s">
        <v>394</v>
      </c>
      <c r="DP143" s="23" t="s">
        <v>396</v>
      </c>
      <c r="DQ143" s="23" t="s">
        <v>396</v>
      </c>
      <c r="DR143" s="23" t="s">
        <v>396</v>
      </c>
    </row>
    <row r="144" spans="1:122" x14ac:dyDescent="0.15">
      <c r="A144" s="23" t="s">
        <v>235</v>
      </c>
      <c r="B144" s="23" t="s">
        <v>960</v>
      </c>
      <c r="C144" s="23" t="s">
        <v>648</v>
      </c>
      <c r="D144" s="23">
        <v>33.148656170994201</v>
      </c>
      <c r="E144" s="23">
        <v>43.848035430537003</v>
      </c>
      <c r="F144" s="23" t="s">
        <v>193</v>
      </c>
      <c r="G144" s="23" t="s">
        <v>194</v>
      </c>
      <c r="H144" s="23" t="s">
        <v>227</v>
      </c>
      <c r="I144" s="23" t="s">
        <v>237</v>
      </c>
      <c r="L144" s="23" t="s">
        <v>441</v>
      </c>
      <c r="M144" s="23" t="s">
        <v>311</v>
      </c>
      <c r="N144" s="23" t="s">
        <v>1248</v>
      </c>
      <c r="O144" s="23" t="s">
        <v>1249</v>
      </c>
      <c r="P144" s="23" t="s">
        <v>394</v>
      </c>
      <c r="Q144" s="23" t="s">
        <v>394</v>
      </c>
      <c r="R144" s="23">
        <v>4</v>
      </c>
      <c r="S144" s="23">
        <v>0</v>
      </c>
      <c r="T144" s="23" t="s">
        <v>769</v>
      </c>
      <c r="U144" s="23" t="s">
        <v>198</v>
      </c>
      <c r="V144" s="23">
        <v>265</v>
      </c>
      <c r="W144" s="23">
        <v>10</v>
      </c>
      <c r="X144" s="23">
        <v>275</v>
      </c>
      <c r="Y144" s="23" t="s">
        <v>394</v>
      </c>
      <c r="Z144" s="23" t="s">
        <v>394</v>
      </c>
      <c r="AA144" s="23">
        <v>265</v>
      </c>
      <c r="AB144" s="23">
        <v>0</v>
      </c>
      <c r="AC144" s="23">
        <v>0</v>
      </c>
      <c r="AD144" s="23">
        <v>0</v>
      </c>
      <c r="AE144" s="23">
        <v>0</v>
      </c>
      <c r="AF144" s="23">
        <v>0</v>
      </c>
      <c r="AG144" s="23">
        <v>0</v>
      </c>
      <c r="AH144" s="23">
        <v>0</v>
      </c>
      <c r="AI144" s="23" t="s">
        <v>46</v>
      </c>
      <c r="AJ144" s="23">
        <v>265</v>
      </c>
      <c r="AK144" s="23">
        <v>71</v>
      </c>
      <c r="AL144" s="23">
        <v>73</v>
      </c>
      <c r="AM144" s="23">
        <v>255</v>
      </c>
      <c r="AN144" s="23">
        <v>423</v>
      </c>
      <c r="AO144" s="23">
        <v>281</v>
      </c>
      <c r="AP144" s="23">
        <v>290</v>
      </c>
      <c r="AQ144" s="23">
        <v>40</v>
      </c>
      <c r="AR144" s="23">
        <v>30</v>
      </c>
      <c r="AS144" s="23">
        <v>1463</v>
      </c>
      <c r="AT144" s="23" t="s">
        <v>394</v>
      </c>
      <c r="AU144" s="23">
        <v>21</v>
      </c>
      <c r="AV144" s="23">
        <v>0</v>
      </c>
      <c r="AW144" s="23">
        <v>0</v>
      </c>
      <c r="AX144" s="23">
        <v>18</v>
      </c>
      <c r="AY144" s="23">
        <v>0</v>
      </c>
      <c r="AZ144" s="23">
        <v>0</v>
      </c>
      <c r="BA144" s="23">
        <v>12</v>
      </c>
      <c r="BB144" s="23">
        <v>0</v>
      </c>
      <c r="BC144" s="23">
        <v>39</v>
      </c>
      <c r="BD144" s="23" t="s">
        <v>963</v>
      </c>
      <c r="BE144" s="23" t="s">
        <v>46</v>
      </c>
      <c r="BF144" s="23" t="s">
        <v>46</v>
      </c>
      <c r="BG144" s="23" t="s">
        <v>405</v>
      </c>
      <c r="BH144" s="23" t="s">
        <v>411</v>
      </c>
      <c r="BI144" s="23" t="s">
        <v>93</v>
      </c>
      <c r="BJ144" s="23" t="s">
        <v>46</v>
      </c>
      <c r="BK144" s="23" t="s">
        <v>46</v>
      </c>
      <c r="BL144" s="23" t="s">
        <v>46</v>
      </c>
      <c r="BM144" s="23" t="s">
        <v>46</v>
      </c>
      <c r="BO144" s="23">
        <v>15</v>
      </c>
      <c r="BP144" s="23" t="s">
        <v>601</v>
      </c>
      <c r="BQ144" s="23">
        <v>10</v>
      </c>
      <c r="BR144" s="23">
        <v>26</v>
      </c>
      <c r="BS144" s="23">
        <v>13</v>
      </c>
      <c r="BT144" s="23">
        <v>13</v>
      </c>
      <c r="BU144" s="23">
        <v>27</v>
      </c>
      <c r="BV144" s="23">
        <v>13</v>
      </c>
      <c r="BW144" s="23">
        <v>14</v>
      </c>
      <c r="BX144" s="23">
        <v>0</v>
      </c>
      <c r="BY144" s="23" t="s">
        <v>394</v>
      </c>
      <c r="BZ144" s="23" t="s">
        <v>394</v>
      </c>
      <c r="CA144" s="23" t="s">
        <v>396</v>
      </c>
      <c r="CB144" s="23" t="s">
        <v>396</v>
      </c>
      <c r="CC144" s="23" t="s">
        <v>394</v>
      </c>
      <c r="CD144" s="23" t="s">
        <v>468</v>
      </c>
      <c r="CE144" s="23" t="s">
        <v>394</v>
      </c>
      <c r="CF144" s="23" t="s">
        <v>128</v>
      </c>
      <c r="CG144" s="35" t="s">
        <v>415</v>
      </c>
      <c r="CH144" s="23" t="s">
        <v>401</v>
      </c>
      <c r="CI144" s="23" t="s">
        <v>427</v>
      </c>
      <c r="CJ144" s="23" t="s">
        <v>394</v>
      </c>
      <c r="CK144" s="23" t="s">
        <v>394</v>
      </c>
      <c r="CL144" s="23" t="s">
        <v>394</v>
      </c>
      <c r="CM144" s="23" t="s">
        <v>46</v>
      </c>
      <c r="CN144" s="23" t="s">
        <v>396</v>
      </c>
      <c r="CO144" s="23" t="s">
        <v>444</v>
      </c>
      <c r="CP144" s="23" t="s">
        <v>396</v>
      </c>
      <c r="CQ144" s="23" t="s">
        <v>394</v>
      </c>
      <c r="CR144" s="23" t="s">
        <v>394</v>
      </c>
      <c r="CS144" s="23" t="s">
        <v>394</v>
      </c>
      <c r="CT144" s="23" t="s">
        <v>46</v>
      </c>
      <c r="CU144" s="23" t="s">
        <v>46</v>
      </c>
      <c r="CV144" s="23" t="s">
        <v>46</v>
      </c>
      <c r="CW144" s="23" t="s">
        <v>46</v>
      </c>
      <c r="CX144" s="23" t="s">
        <v>959</v>
      </c>
      <c r="CY144" s="23" t="s">
        <v>396</v>
      </c>
      <c r="CZ144" s="23" t="s">
        <v>46</v>
      </c>
      <c r="DB144" s="23" t="s">
        <v>396</v>
      </c>
      <c r="DC144" s="23" t="s">
        <v>396</v>
      </c>
      <c r="DD144" s="23" t="s">
        <v>396</v>
      </c>
      <c r="DE144" s="23" t="s">
        <v>396</v>
      </c>
      <c r="DF144" s="23" t="s">
        <v>396</v>
      </c>
      <c r="DG144" s="23" t="s">
        <v>394</v>
      </c>
      <c r="DH144" s="23" t="s">
        <v>394</v>
      </c>
      <c r="DI144" s="23" t="s">
        <v>396</v>
      </c>
      <c r="DJ144" s="23" t="s">
        <v>396</v>
      </c>
      <c r="DK144" s="23" t="s">
        <v>396</v>
      </c>
      <c r="DL144" s="23" t="s">
        <v>396</v>
      </c>
      <c r="DM144" s="23" t="s">
        <v>396</v>
      </c>
      <c r="DN144" s="23" t="s">
        <v>396</v>
      </c>
      <c r="DO144" s="23" t="s">
        <v>394</v>
      </c>
      <c r="DP144" s="23" t="s">
        <v>396</v>
      </c>
      <c r="DQ144" s="23" t="s">
        <v>396</v>
      </c>
      <c r="DR144" s="23" t="s">
        <v>396</v>
      </c>
    </row>
    <row r="145" spans="1:122" x14ac:dyDescent="0.15">
      <c r="A145" s="23" t="s">
        <v>247</v>
      </c>
      <c r="B145" s="23" t="s">
        <v>766</v>
      </c>
      <c r="C145" s="23" t="s">
        <v>248</v>
      </c>
      <c r="D145" s="23">
        <v>33.1437004717598</v>
      </c>
      <c r="E145" s="23">
        <v>43.8504106167888</v>
      </c>
      <c r="F145" s="23" t="s">
        <v>193</v>
      </c>
      <c r="G145" s="23" t="s">
        <v>194</v>
      </c>
      <c r="H145" s="23" t="s">
        <v>227</v>
      </c>
      <c r="I145" s="23" t="s">
        <v>249</v>
      </c>
      <c r="L145" s="23" t="s">
        <v>390</v>
      </c>
      <c r="M145" s="23" t="s">
        <v>1213</v>
      </c>
      <c r="N145" s="23" t="s">
        <v>1250</v>
      </c>
      <c r="O145" s="23" t="s">
        <v>1251</v>
      </c>
      <c r="P145" s="23" t="s">
        <v>394</v>
      </c>
      <c r="Q145" s="23" t="s">
        <v>396</v>
      </c>
      <c r="R145" s="23">
        <v>2</v>
      </c>
      <c r="S145" s="23">
        <v>0</v>
      </c>
      <c r="T145" s="23" t="s">
        <v>769</v>
      </c>
      <c r="U145" s="23" t="s">
        <v>198</v>
      </c>
      <c r="V145" s="23">
        <v>191</v>
      </c>
      <c r="W145" s="23">
        <v>59</v>
      </c>
      <c r="X145" s="23">
        <v>250</v>
      </c>
      <c r="Y145" s="23" t="s">
        <v>394</v>
      </c>
      <c r="Z145" s="23" t="s">
        <v>396</v>
      </c>
      <c r="AA145" s="23">
        <v>191</v>
      </c>
      <c r="AB145" s="23">
        <v>0</v>
      </c>
      <c r="AC145" s="23">
        <v>0</v>
      </c>
      <c r="AD145" s="23">
        <v>0</v>
      </c>
      <c r="AE145" s="23">
        <v>0</v>
      </c>
      <c r="AF145" s="23">
        <v>0</v>
      </c>
      <c r="AG145" s="23">
        <v>0</v>
      </c>
      <c r="AH145" s="23">
        <v>0</v>
      </c>
      <c r="AI145" s="23" t="s">
        <v>46</v>
      </c>
      <c r="AJ145" s="23">
        <v>191</v>
      </c>
      <c r="AK145" s="23">
        <v>20</v>
      </c>
      <c r="AL145" s="23">
        <v>2</v>
      </c>
      <c r="AM145" s="23">
        <v>25</v>
      </c>
      <c r="AN145" s="23">
        <v>52</v>
      </c>
      <c r="AO145" s="23">
        <v>77</v>
      </c>
      <c r="AP145" s="23">
        <v>110</v>
      </c>
      <c r="AQ145" s="23">
        <v>5</v>
      </c>
      <c r="AR145" s="23">
        <v>5</v>
      </c>
      <c r="AS145" s="23">
        <v>296</v>
      </c>
      <c r="AT145" s="23" t="s">
        <v>394</v>
      </c>
      <c r="AU145" s="23">
        <v>0</v>
      </c>
      <c r="AV145" s="23">
        <v>0</v>
      </c>
      <c r="AW145" s="23">
        <v>0</v>
      </c>
      <c r="AX145" s="23">
        <v>0</v>
      </c>
      <c r="AY145" s="23">
        <v>0</v>
      </c>
      <c r="AZ145" s="23">
        <v>0</v>
      </c>
      <c r="BA145" s="23">
        <v>0</v>
      </c>
      <c r="BB145" s="23">
        <v>0</v>
      </c>
      <c r="BC145" s="23">
        <v>0</v>
      </c>
      <c r="BD145" s="23" t="s">
        <v>1216</v>
      </c>
      <c r="BE145" s="23" t="s">
        <v>411</v>
      </c>
      <c r="BF145" s="23" t="s">
        <v>411</v>
      </c>
      <c r="BG145" s="23" t="s">
        <v>411</v>
      </c>
      <c r="BH145" s="23" t="s">
        <v>411</v>
      </c>
      <c r="BI145" s="23" t="s">
        <v>411</v>
      </c>
      <c r="BJ145" s="23" t="s">
        <v>411</v>
      </c>
      <c r="BK145" s="23" t="s">
        <v>411</v>
      </c>
      <c r="BL145" s="23" t="s">
        <v>411</v>
      </c>
      <c r="BM145" s="23" t="s">
        <v>411</v>
      </c>
      <c r="BO145" s="23">
        <v>25</v>
      </c>
      <c r="BP145" s="23" t="s">
        <v>230</v>
      </c>
      <c r="BQ145" s="23">
        <v>8</v>
      </c>
      <c r="BR145" s="23">
        <v>0</v>
      </c>
      <c r="BS145" s="23">
        <v>6</v>
      </c>
      <c r="BT145" s="23">
        <v>6</v>
      </c>
      <c r="BU145" s="23">
        <v>0</v>
      </c>
      <c r="BV145" s="23">
        <v>6</v>
      </c>
      <c r="BW145" s="23">
        <v>6</v>
      </c>
      <c r="BX145" s="23">
        <v>0</v>
      </c>
      <c r="BY145" s="23" t="s">
        <v>394</v>
      </c>
      <c r="BZ145" s="23" t="s">
        <v>396</v>
      </c>
      <c r="CA145" s="23" t="s">
        <v>394</v>
      </c>
      <c r="CB145" s="23" t="s">
        <v>394</v>
      </c>
      <c r="CC145" s="23" t="s">
        <v>396</v>
      </c>
      <c r="CD145" s="23" t="s">
        <v>447</v>
      </c>
      <c r="CE145" s="23" t="s">
        <v>394</v>
      </c>
      <c r="CF145" s="23" t="s">
        <v>128</v>
      </c>
      <c r="CG145" s="35" t="s">
        <v>415</v>
      </c>
      <c r="CH145" s="23" t="s">
        <v>401</v>
      </c>
      <c r="CI145" s="23" t="s">
        <v>427</v>
      </c>
      <c r="CJ145" s="23" t="s">
        <v>394</v>
      </c>
      <c r="CK145" s="23" t="s">
        <v>394</v>
      </c>
      <c r="CL145" s="23" t="s">
        <v>394</v>
      </c>
      <c r="CM145" s="23" t="s">
        <v>46</v>
      </c>
      <c r="CN145" s="23" t="s">
        <v>396</v>
      </c>
      <c r="CO145" s="23" t="s">
        <v>750</v>
      </c>
      <c r="CP145" s="23" t="s">
        <v>396</v>
      </c>
      <c r="CQ145" s="23" t="s">
        <v>394</v>
      </c>
      <c r="CR145" s="23" t="s">
        <v>394</v>
      </c>
      <c r="CS145" s="23" t="s">
        <v>394</v>
      </c>
      <c r="CT145" s="23" t="s">
        <v>411</v>
      </c>
      <c r="CU145" s="23" t="s">
        <v>411</v>
      </c>
      <c r="CV145" s="23" t="s">
        <v>411</v>
      </c>
      <c r="CW145" s="23" t="s">
        <v>411</v>
      </c>
      <c r="CX145" s="23" t="s">
        <v>923</v>
      </c>
      <c r="CY145" s="23" t="s">
        <v>396</v>
      </c>
      <c r="CZ145" s="23" t="s">
        <v>46</v>
      </c>
      <c r="DB145" s="23" t="s">
        <v>396</v>
      </c>
      <c r="DC145" s="23" t="s">
        <v>396</v>
      </c>
      <c r="DD145" s="23" t="s">
        <v>396</v>
      </c>
      <c r="DE145" s="23" t="s">
        <v>394</v>
      </c>
      <c r="DF145" s="23" t="s">
        <v>396</v>
      </c>
      <c r="DG145" s="23" t="s">
        <v>394</v>
      </c>
      <c r="DH145" s="23" t="s">
        <v>394</v>
      </c>
      <c r="DI145" s="23" t="s">
        <v>396</v>
      </c>
      <c r="DJ145" s="23" t="s">
        <v>394</v>
      </c>
      <c r="DK145" s="23" t="s">
        <v>396</v>
      </c>
      <c r="DL145" s="23" t="s">
        <v>396</v>
      </c>
      <c r="DM145" s="23" t="s">
        <v>396</v>
      </c>
      <c r="DN145" s="23" t="s">
        <v>396</v>
      </c>
      <c r="DO145" s="23" t="s">
        <v>394</v>
      </c>
      <c r="DP145" s="23" t="s">
        <v>396</v>
      </c>
      <c r="DQ145" s="23" t="s">
        <v>396</v>
      </c>
      <c r="DR145" s="23" t="s">
        <v>396</v>
      </c>
    </row>
    <row r="146" spans="1:122" x14ac:dyDescent="0.15">
      <c r="A146" s="23" t="s">
        <v>1252</v>
      </c>
      <c r="B146" s="23" t="s">
        <v>973</v>
      </c>
      <c r="D146" s="23">
        <v>34.070585999999999</v>
      </c>
      <c r="E146" s="23">
        <v>44.154639000000003</v>
      </c>
      <c r="F146" s="23" t="s">
        <v>595</v>
      </c>
      <c r="G146" s="23" t="s">
        <v>194</v>
      </c>
      <c r="I146" s="23" t="s">
        <v>1253</v>
      </c>
      <c r="J146" s="23" t="s">
        <v>1253</v>
      </c>
      <c r="L146" s="23" t="s">
        <v>390</v>
      </c>
      <c r="M146" s="23" t="s">
        <v>401</v>
      </c>
      <c r="N146" s="23" t="s">
        <v>1254</v>
      </c>
      <c r="O146" s="23" t="s">
        <v>1255</v>
      </c>
      <c r="P146" s="23" t="s">
        <v>394</v>
      </c>
      <c r="Q146" s="23" t="s">
        <v>396</v>
      </c>
      <c r="R146" s="23">
        <v>2</v>
      </c>
      <c r="S146" s="23">
        <v>1</v>
      </c>
      <c r="T146" s="23" t="s">
        <v>434</v>
      </c>
      <c r="U146" s="23" t="s">
        <v>198</v>
      </c>
      <c r="V146" s="23">
        <v>224</v>
      </c>
      <c r="W146" s="23">
        <v>0</v>
      </c>
      <c r="X146" s="23">
        <v>224</v>
      </c>
      <c r="Y146" s="23" t="s">
        <v>394</v>
      </c>
      <c r="Z146" s="23" t="s">
        <v>396</v>
      </c>
      <c r="AA146" s="23">
        <v>224</v>
      </c>
      <c r="AB146" s="23">
        <v>0</v>
      </c>
      <c r="AC146" s="23">
        <v>0</v>
      </c>
      <c r="AD146" s="23">
        <v>0</v>
      </c>
      <c r="AE146" s="23">
        <v>0</v>
      </c>
      <c r="AF146" s="23">
        <v>0</v>
      </c>
      <c r="AG146" s="23">
        <v>0</v>
      </c>
      <c r="AH146" s="23">
        <v>0</v>
      </c>
      <c r="AI146" s="23" t="s">
        <v>46</v>
      </c>
      <c r="AJ146" s="23">
        <v>230</v>
      </c>
      <c r="AK146" s="23">
        <v>110</v>
      </c>
      <c r="AL146" s="23">
        <v>98</v>
      </c>
      <c r="AM146" s="23">
        <v>163</v>
      </c>
      <c r="AN146" s="23">
        <v>185</v>
      </c>
      <c r="AO146" s="23">
        <v>324</v>
      </c>
      <c r="AP146" s="23">
        <v>344</v>
      </c>
      <c r="AQ146" s="23">
        <v>36</v>
      </c>
      <c r="AR146" s="23">
        <v>44</v>
      </c>
      <c r="AS146" s="23">
        <v>1304</v>
      </c>
      <c r="AT146" s="23" t="s">
        <v>394</v>
      </c>
      <c r="AU146" s="23">
        <v>0</v>
      </c>
      <c r="AV146" s="23">
        <v>0</v>
      </c>
      <c r="AW146" s="23">
        <v>12</v>
      </c>
      <c r="AX146" s="23">
        <v>5</v>
      </c>
      <c r="AY146" s="23">
        <v>2</v>
      </c>
      <c r="AZ146" s="23">
        <v>11</v>
      </c>
      <c r="BA146" s="23">
        <v>155</v>
      </c>
      <c r="BB146" s="23">
        <v>0</v>
      </c>
      <c r="BC146" s="23">
        <v>35</v>
      </c>
      <c r="BD146" s="23" t="s">
        <v>1256</v>
      </c>
      <c r="BE146" s="23" t="s">
        <v>411</v>
      </c>
      <c r="BF146" s="23" t="s">
        <v>411</v>
      </c>
      <c r="BG146" s="23" t="s">
        <v>405</v>
      </c>
      <c r="BH146" s="23" t="s">
        <v>93</v>
      </c>
      <c r="BI146" s="23" t="s">
        <v>405</v>
      </c>
      <c r="BJ146" s="23" t="s">
        <v>405</v>
      </c>
      <c r="BK146" s="23" t="s">
        <v>93</v>
      </c>
      <c r="BL146" s="23" t="s">
        <v>46</v>
      </c>
      <c r="BM146" s="23" t="s">
        <v>46</v>
      </c>
      <c r="BO146" s="23">
        <v>5</v>
      </c>
      <c r="BP146" s="23" t="s">
        <v>230</v>
      </c>
      <c r="BQ146" s="23">
        <v>3</v>
      </c>
      <c r="BR146" s="23">
        <v>0</v>
      </c>
      <c r="BS146" s="23">
        <v>34</v>
      </c>
      <c r="BT146" s="23">
        <v>34</v>
      </c>
      <c r="BU146" s="23">
        <v>0</v>
      </c>
      <c r="BV146" s="23">
        <v>34</v>
      </c>
      <c r="BW146" s="23">
        <v>34</v>
      </c>
      <c r="BX146" s="23">
        <v>0</v>
      </c>
      <c r="BY146" s="23" t="s">
        <v>396</v>
      </c>
      <c r="CA146" s="23" t="s">
        <v>396</v>
      </c>
      <c r="CB146" s="23" t="s">
        <v>396</v>
      </c>
      <c r="CC146" s="23" t="s">
        <v>396</v>
      </c>
      <c r="CD146" s="23" t="s">
        <v>526</v>
      </c>
      <c r="CE146" s="23" t="s">
        <v>394</v>
      </c>
      <c r="CF146" s="23" t="s">
        <v>128</v>
      </c>
      <c r="CG146" s="35" t="s">
        <v>415</v>
      </c>
      <c r="CH146" s="23" t="s">
        <v>401</v>
      </c>
      <c r="CI146" s="23" t="s">
        <v>402</v>
      </c>
      <c r="CJ146" s="23" t="s">
        <v>394</v>
      </c>
      <c r="CK146" s="23" t="s">
        <v>394</v>
      </c>
      <c r="CL146" s="23" t="s">
        <v>394</v>
      </c>
      <c r="CM146" s="23" t="s">
        <v>46</v>
      </c>
      <c r="CN146" s="23" t="s">
        <v>396</v>
      </c>
      <c r="CO146" s="23" t="s">
        <v>444</v>
      </c>
      <c r="CP146" s="23" t="s">
        <v>396</v>
      </c>
      <c r="CQ146" s="23" t="s">
        <v>394</v>
      </c>
      <c r="CR146" s="23" t="s">
        <v>396</v>
      </c>
      <c r="CS146" s="23" t="s">
        <v>396</v>
      </c>
      <c r="CT146" s="23" t="s">
        <v>46</v>
      </c>
      <c r="CU146" s="23" t="s">
        <v>46</v>
      </c>
      <c r="CV146" s="23" t="s">
        <v>46</v>
      </c>
      <c r="CW146" s="23" t="s">
        <v>46</v>
      </c>
      <c r="CX146" s="23" t="s">
        <v>457</v>
      </c>
      <c r="CY146" s="23" t="s">
        <v>396</v>
      </c>
      <c r="CZ146" s="23" t="s">
        <v>46</v>
      </c>
      <c r="DB146" s="23" t="s">
        <v>396</v>
      </c>
      <c r="DC146" s="23" t="s">
        <v>396</v>
      </c>
      <c r="DD146" s="23" t="s">
        <v>396</v>
      </c>
      <c r="DE146" s="23" t="s">
        <v>396</v>
      </c>
      <c r="DF146" s="23" t="s">
        <v>396</v>
      </c>
      <c r="DG146" s="23" t="s">
        <v>396</v>
      </c>
      <c r="DH146" s="23" t="s">
        <v>396</v>
      </c>
      <c r="DI146" s="23" t="s">
        <v>394</v>
      </c>
      <c r="DJ146" s="23" t="s">
        <v>394</v>
      </c>
      <c r="DK146" s="23" t="s">
        <v>396</v>
      </c>
      <c r="DL146" s="23" t="s">
        <v>396</v>
      </c>
      <c r="DM146" s="23" t="s">
        <v>396</v>
      </c>
      <c r="DN146" s="23" t="s">
        <v>396</v>
      </c>
      <c r="DO146" s="23" t="s">
        <v>394</v>
      </c>
      <c r="DP146" s="23" t="s">
        <v>396</v>
      </c>
      <c r="DQ146" s="23" t="s">
        <v>396</v>
      </c>
      <c r="DR146" s="23" t="s">
        <v>396</v>
      </c>
    </row>
    <row r="147" spans="1:122" x14ac:dyDescent="0.15">
      <c r="A147" s="23" t="s">
        <v>1257</v>
      </c>
      <c r="B147" s="23" t="s">
        <v>1258</v>
      </c>
      <c r="D147" s="23">
        <v>36.308070000000001</v>
      </c>
      <c r="E147" s="23">
        <v>43.543709999999997</v>
      </c>
      <c r="F147" s="23" t="s">
        <v>27</v>
      </c>
      <c r="G147" s="23" t="s">
        <v>194</v>
      </c>
      <c r="I147" s="23" t="s">
        <v>1259</v>
      </c>
      <c r="J147" s="23" t="s">
        <v>1259</v>
      </c>
      <c r="L147" s="23" t="s">
        <v>390</v>
      </c>
      <c r="M147" s="23" t="s">
        <v>641</v>
      </c>
      <c r="N147" s="23" t="s">
        <v>1260</v>
      </c>
      <c r="O147" s="23" t="s">
        <v>1261</v>
      </c>
      <c r="P147" s="23" t="s">
        <v>394</v>
      </c>
      <c r="Q147" s="23" t="s">
        <v>394</v>
      </c>
      <c r="R147" s="23">
        <v>21</v>
      </c>
      <c r="S147" s="23">
        <v>5</v>
      </c>
      <c r="T147" s="23" t="s">
        <v>1262</v>
      </c>
      <c r="U147" s="23" t="s">
        <v>252</v>
      </c>
      <c r="V147" s="23">
        <v>350</v>
      </c>
      <c r="W147" s="23">
        <v>54</v>
      </c>
      <c r="X147" s="23">
        <v>404</v>
      </c>
      <c r="Y147" s="23" t="s">
        <v>394</v>
      </c>
      <c r="Z147" s="23" t="s">
        <v>394</v>
      </c>
      <c r="AA147" s="23">
        <v>0</v>
      </c>
      <c r="AB147" s="23">
        <v>7000</v>
      </c>
      <c r="AC147" s="23">
        <v>0</v>
      </c>
      <c r="AD147" s="23">
        <v>0</v>
      </c>
      <c r="AE147" s="23">
        <v>0</v>
      </c>
      <c r="AF147" s="23">
        <v>0</v>
      </c>
      <c r="AG147" s="23">
        <v>3</v>
      </c>
      <c r="AH147" s="23">
        <v>0</v>
      </c>
      <c r="AI147" s="23" t="s">
        <v>405</v>
      </c>
      <c r="AJ147" s="23">
        <v>4985</v>
      </c>
      <c r="AK147" s="23">
        <v>1904</v>
      </c>
      <c r="AL147" s="23">
        <v>1901</v>
      </c>
      <c r="AM147" s="23">
        <v>5591</v>
      </c>
      <c r="AN147" s="23">
        <v>5879</v>
      </c>
      <c r="AO147" s="23">
        <v>5376</v>
      </c>
      <c r="AP147" s="23">
        <v>5217</v>
      </c>
      <c r="AQ147" s="23">
        <v>378</v>
      </c>
      <c r="AR147" s="23">
        <v>486</v>
      </c>
      <c r="AS147" s="23">
        <v>26732</v>
      </c>
      <c r="AT147" s="23" t="s">
        <v>394</v>
      </c>
      <c r="AU147" s="23">
        <v>466</v>
      </c>
      <c r="AV147" s="23">
        <v>0</v>
      </c>
      <c r="AW147" s="23">
        <v>488</v>
      </c>
      <c r="AX147" s="23">
        <v>260</v>
      </c>
      <c r="AY147" s="23">
        <v>232</v>
      </c>
      <c r="AZ147" s="23">
        <v>33</v>
      </c>
      <c r="BA147" s="23">
        <v>12</v>
      </c>
      <c r="BB147" s="23">
        <v>166</v>
      </c>
      <c r="BC147" s="23">
        <v>0</v>
      </c>
      <c r="BD147" s="23" t="s">
        <v>1263</v>
      </c>
      <c r="BE147" s="23" t="s">
        <v>93</v>
      </c>
      <c r="BF147" s="23" t="s">
        <v>93</v>
      </c>
      <c r="BG147" s="23" t="s">
        <v>93</v>
      </c>
      <c r="BH147" s="23" t="s">
        <v>93</v>
      </c>
      <c r="BI147" s="23" t="s">
        <v>93</v>
      </c>
      <c r="BJ147" s="23" t="s">
        <v>93</v>
      </c>
      <c r="BK147" s="23" t="s">
        <v>93</v>
      </c>
      <c r="BL147" s="23" t="s">
        <v>93</v>
      </c>
      <c r="BM147" s="23" t="s">
        <v>93</v>
      </c>
      <c r="BN147" s="23" t="s">
        <v>1264</v>
      </c>
      <c r="BO147" s="23">
        <v>25</v>
      </c>
      <c r="BP147" s="23" t="s">
        <v>50</v>
      </c>
      <c r="BQ147" s="23">
        <v>4</v>
      </c>
      <c r="BR147" s="23">
        <v>1400</v>
      </c>
      <c r="BS147" s="23">
        <v>700</v>
      </c>
      <c r="BT147" s="23">
        <v>700</v>
      </c>
      <c r="BU147" s="23">
        <v>1400</v>
      </c>
      <c r="BV147" s="23">
        <v>700</v>
      </c>
      <c r="BW147" s="23">
        <v>700</v>
      </c>
      <c r="BX147" s="23">
        <v>50</v>
      </c>
      <c r="BY147" s="23" t="s">
        <v>394</v>
      </c>
      <c r="BZ147" s="23" t="s">
        <v>394</v>
      </c>
      <c r="CA147" s="23" t="s">
        <v>396</v>
      </c>
      <c r="CB147" s="23" t="s">
        <v>394</v>
      </c>
      <c r="CC147" s="23" t="s">
        <v>396</v>
      </c>
      <c r="CD147" s="23" t="s">
        <v>468</v>
      </c>
      <c r="CE147" s="23" t="s">
        <v>394</v>
      </c>
      <c r="CF147" s="23" t="s">
        <v>128</v>
      </c>
      <c r="CG147" s="35" t="s">
        <v>1265</v>
      </c>
      <c r="CH147" s="23" t="s">
        <v>401</v>
      </c>
      <c r="CI147" s="23" t="s">
        <v>427</v>
      </c>
      <c r="CJ147" s="23" t="s">
        <v>394</v>
      </c>
      <c r="CK147" s="23" t="s">
        <v>396</v>
      </c>
      <c r="CL147" s="23" t="s">
        <v>394</v>
      </c>
      <c r="CM147" s="23" t="s">
        <v>46</v>
      </c>
      <c r="CN147" s="23" t="s">
        <v>396</v>
      </c>
      <c r="CO147" s="23" t="s">
        <v>730</v>
      </c>
      <c r="CP147" s="23" t="s">
        <v>396</v>
      </c>
      <c r="CQ147" s="23" t="s">
        <v>394</v>
      </c>
      <c r="CR147" s="23" t="s">
        <v>396</v>
      </c>
      <c r="CS147" s="23" t="s">
        <v>396</v>
      </c>
      <c r="CT147" s="23" t="s">
        <v>46</v>
      </c>
      <c r="CU147" s="23" t="s">
        <v>46</v>
      </c>
      <c r="CV147" s="23" t="s">
        <v>46</v>
      </c>
      <c r="CW147" s="23" t="s">
        <v>46</v>
      </c>
      <c r="CX147" s="23" t="s">
        <v>417</v>
      </c>
      <c r="CY147" s="23" t="s">
        <v>394</v>
      </c>
      <c r="CZ147" s="23" t="s">
        <v>405</v>
      </c>
      <c r="DB147" s="23" t="s">
        <v>394</v>
      </c>
      <c r="DC147" s="23" t="s">
        <v>394</v>
      </c>
      <c r="DD147" s="23" t="s">
        <v>394</v>
      </c>
      <c r="DE147" s="23" t="s">
        <v>394</v>
      </c>
      <c r="DF147" s="23" t="s">
        <v>394</v>
      </c>
      <c r="DG147" s="23" t="s">
        <v>394</v>
      </c>
      <c r="DH147" s="23" t="s">
        <v>394</v>
      </c>
      <c r="DI147" s="23" t="s">
        <v>394</v>
      </c>
      <c r="DJ147" s="23" t="s">
        <v>394</v>
      </c>
      <c r="DK147" s="23" t="s">
        <v>396</v>
      </c>
      <c r="DL147" s="23" t="s">
        <v>396</v>
      </c>
      <c r="DM147" s="23" t="s">
        <v>396</v>
      </c>
      <c r="DN147" s="23" t="s">
        <v>396</v>
      </c>
      <c r="DO147" s="23" t="s">
        <v>394</v>
      </c>
      <c r="DP147" s="23" t="s">
        <v>396</v>
      </c>
      <c r="DQ147" s="23" t="s">
        <v>396</v>
      </c>
      <c r="DR147" s="23" t="s">
        <v>396</v>
      </c>
    </row>
    <row r="148" spans="1:122" x14ac:dyDescent="0.15">
      <c r="A148" s="23" t="s">
        <v>281</v>
      </c>
      <c r="B148" s="23" t="s">
        <v>279</v>
      </c>
      <c r="C148" s="23" t="s">
        <v>1072</v>
      </c>
      <c r="D148" s="23">
        <v>33.249753922147598</v>
      </c>
      <c r="E148" s="23">
        <v>43.585029449127703</v>
      </c>
      <c r="F148" s="23" t="s">
        <v>193</v>
      </c>
      <c r="G148" s="23" t="s">
        <v>194</v>
      </c>
      <c r="H148" s="23" t="s">
        <v>275</v>
      </c>
      <c r="I148" s="23" t="s">
        <v>282</v>
      </c>
      <c r="L148" s="23" t="s">
        <v>441</v>
      </c>
      <c r="M148" s="23" t="s">
        <v>391</v>
      </c>
      <c r="N148" s="23" t="s">
        <v>1266</v>
      </c>
      <c r="O148" s="23" t="s">
        <v>1267</v>
      </c>
      <c r="P148" s="23" t="s">
        <v>394</v>
      </c>
      <c r="Q148" s="23" t="s">
        <v>394</v>
      </c>
      <c r="R148" s="23">
        <v>2</v>
      </c>
      <c r="S148" s="23">
        <v>0</v>
      </c>
      <c r="T148" s="23" t="s">
        <v>502</v>
      </c>
      <c r="U148" s="23" t="s">
        <v>198</v>
      </c>
      <c r="V148" s="23">
        <v>192</v>
      </c>
      <c r="W148" s="23">
        <v>67</v>
      </c>
      <c r="X148" s="23">
        <v>259</v>
      </c>
      <c r="Y148" s="23" t="s">
        <v>394</v>
      </c>
      <c r="Z148" s="23" t="s">
        <v>396</v>
      </c>
      <c r="AA148" s="23">
        <v>259</v>
      </c>
      <c r="AB148" s="23">
        <v>0</v>
      </c>
      <c r="AC148" s="23">
        <v>0</v>
      </c>
      <c r="AD148" s="23">
        <v>0</v>
      </c>
      <c r="AE148" s="23">
        <v>0</v>
      </c>
      <c r="AF148" s="23">
        <v>0</v>
      </c>
      <c r="AG148" s="23">
        <v>0</v>
      </c>
      <c r="AH148" s="23">
        <v>0</v>
      </c>
      <c r="AI148" s="23" t="s">
        <v>46</v>
      </c>
      <c r="AJ148" s="23">
        <v>192</v>
      </c>
      <c r="AK148" s="23">
        <v>110</v>
      </c>
      <c r="AL148" s="23">
        <v>150</v>
      </c>
      <c r="AM148" s="23">
        <v>258</v>
      </c>
      <c r="AN148" s="23">
        <v>166</v>
      </c>
      <c r="AO148" s="23">
        <v>137</v>
      </c>
      <c r="AP148" s="23">
        <v>215</v>
      </c>
      <c r="AQ148" s="23">
        <v>2</v>
      </c>
      <c r="AR148" s="23">
        <v>3</v>
      </c>
      <c r="AS148" s="23">
        <v>1041</v>
      </c>
      <c r="AT148" s="23" t="s">
        <v>394</v>
      </c>
      <c r="AU148" s="23">
        <v>10</v>
      </c>
      <c r="AV148" s="23">
        <v>0</v>
      </c>
      <c r="AW148" s="23">
        <v>0</v>
      </c>
      <c r="AX148" s="23">
        <v>20</v>
      </c>
      <c r="AY148" s="23">
        <v>4</v>
      </c>
      <c r="AZ148" s="23">
        <v>22</v>
      </c>
      <c r="BA148" s="23">
        <v>31</v>
      </c>
      <c r="BB148" s="23">
        <v>0</v>
      </c>
      <c r="BC148" s="23">
        <v>55</v>
      </c>
      <c r="BD148" s="23" t="s">
        <v>383</v>
      </c>
      <c r="BE148" s="23" t="s">
        <v>46</v>
      </c>
      <c r="BF148" s="23" t="s">
        <v>46</v>
      </c>
      <c r="BG148" s="23" t="s">
        <v>46</v>
      </c>
      <c r="BH148" s="23" t="s">
        <v>46</v>
      </c>
      <c r="BI148" s="23" t="s">
        <v>46</v>
      </c>
      <c r="BJ148" s="23" t="s">
        <v>46</v>
      </c>
      <c r="BK148" s="23" t="s">
        <v>46</v>
      </c>
      <c r="BL148" s="23" t="s">
        <v>46</v>
      </c>
      <c r="BM148" s="23" t="s">
        <v>46</v>
      </c>
      <c r="BO148" s="23">
        <v>25</v>
      </c>
      <c r="BP148" s="23" t="s">
        <v>601</v>
      </c>
      <c r="BQ148" s="23">
        <v>192</v>
      </c>
      <c r="BR148" s="23">
        <v>0</v>
      </c>
      <c r="BS148" s="23">
        <v>32</v>
      </c>
      <c r="BT148" s="23">
        <v>32</v>
      </c>
      <c r="BU148" s="23">
        <v>0</v>
      </c>
      <c r="BV148" s="23">
        <v>16</v>
      </c>
      <c r="BW148" s="23">
        <v>16</v>
      </c>
      <c r="BX148" s="23">
        <v>0</v>
      </c>
      <c r="BY148" s="23" t="s">
        <v>394</v>
      </c>
      <c r="BZ148" s="23" t="s">
        <v>394</v>
      </c>
      <c r="CA148" s="23" t="s">
        <v>394</v>
      </c>
      <c r="CB148" s="23" t="s">
        <v>394</v>
      </c>
      <c r="CC148" s="23" t="s">
        <v>394</v>
      </c>
      <c r="CD148" s="23" t="s">
        <v>526</v>
      </c>
      <c r="CE148" s="23" t="s">
        <v>394</v>
      </c>
      <c r="CF148" s="23" t="s">
        <v>128</v>
      </c>
      <c r="CG148" s="35" t="s">
        <v>415</v>
      </c>
      <c r="CH148" s="23" t="s">
        <v>401</v>
      </c>
      <c r="CI148" s="23" t="s">
        <v>402</v>
      </c>
      <c r="CJ148" s="23" t="s">
        <v>394</v>
      </c>
      <c r="CK148" s="23" t="s">
        <v>394</v>
      </c>
      <c r="CL148" s="23" t="s">
        <v>394</v>
      </c>
      <c r="CM148" s="23" t="s">
        <v>46</v>
      </c>
      <c r="CN148" s="23" t="s">
        <v>396</v>
      </c>
      <c r="CO148" s="23" t="s">
        <v>750</v>
      </c>
      <c r="CP148" s="23" t="s">
        <v>396</v>
      </c>
      <c r="CQ148" s="23" t="s">
        <v>394</v>
      </c>
      <c r="CR148" s="23" t="s">
        <v>394</v>
      </c>
      <c r="CS148" s="23" t="s">
        <v>394</v>
      </c>
      <c r="CT148" s="23" t="s">
        <v>46</v>
      </c>
      <c r="CU148" s="23" t="s">
        <v>46</v>
      </c>
      <c r="CV148" s="23" t="s">
        <v>46</v>
      </c>
      <c r="CW148" s="23" t="s">
        <v>46</v>
      </c>
      <c r="CX148" s="23" t="s">
        <v>1075</v>
      </c>
      <c r="CY148" s="23" t="s">
        <v>396</v>
      </c>
      <c r="CZ148" s="23" t="s">
        <v>46</v>
      </c>
      <c r="DB148" s="23" t="s">
        <v>394</v>
      </c>
      <c r="DC148" s="23" t="s">
        <v>396</v>
      </c>
      <c r="DD148" s="23" t="s">
        <v>394</v>
      </c>
      <c r="DE148" s="23" t="s">
        <v>396</v>
      </c>
      <c r="DF148" s="23" t="s">
        <v>394</v>
      </c>
      <c r="DG148" s="23" t="s">
        <v>394</v>
      </c>
      <c r="DH148" s="23" t="s">
        <v>394</v>
      </c>
      <c r="DI148" s="23" t="s">
        <v>396</v>
      </c>
      <c r="DJ148" s="23" t="s">
        <v>394</v>
      </c>
      <c r="DK148" s="23" t="s">
        <v>396</v>
      </c>
      <c r="DL148" s="23" t="s">
        <v>396</v>
      </c>
      <c r="DM148" s="23" t="s">
        <v>396</v>
      </c>
      <c r="DN148" s="23" t="s">
        <v>396</v>
      </c>
      <c r="DO148" s="23" t="s">
        <v>394</v>
      </c>
      <c r="DP148" s="23" t="s">
        <v>396</v>
      </c>
      <c r="DQ148" s="23" t="s">
        <v>396</v>
      </c>
      <c r="DR148" s="23" t="s">
        <v>396</v>
      </c>
    </row>
    <row r="149" spans="1:122" x14ac:dyDescent="0.15">
      <c r="A149" s="23" t="s">
        <v>278</v>
      </c>
      <c r="B149" s="23" t="s">
        <v>279</v>
      </c>
      <c r="C149" s="23" t="s">
        <v>1072</v>
      </c>
      <c r="D149" s="23">
        <v>33.250813000000001</v>
      </c>
      <c r="E149" s="23">
        <v>43.584367999999998</v>
      </c>
      <c r="F149" s="23" t="s">
        <v>193</v>
      </c>
      <c r="G149" s="23" t="s">
        <v>194</v>
      </c>
      <c r="H149" s="23" t="s">
        <v>275</v>
      </c>
      <c r="I149" s="23" t="s">
        <v>280</v>
      </c>
      <c r="L149" s="23" t="s">
        <v>441</v>
      </c>
      <c r="M149" s="23" t="s">
        <v>391</v>
      </c>
      <c r="N149" s="23" t="s">
        <v>1268</v>
      </c>
      <c r="O149" s="23" t="s">
        <v>1269</v>
      </c>
      <c r="P149" s="23" t="s">
        <v>394</v>
      </c>
      <c r="Q149" s="23" t="s">
        <v>394</v>
      </c>
      <c r="R149" s="23">
        <v>3</v>
      </c>
      <c r="S149" s="23">
        <v>0</v>
      </c>
      <c r="T149" s="23" t="s">
        <v>502</v>
      </c>
      <c r="U149" s="23" t="s">
        <v>198</v>
      </c>
      <c r="V149" s="23">
        <v>212</v>
      </c>
      <c r="W149" s="23">
        <v>38</v>
      </c>
      <c r="X149" s="23">
        <v>250</v>
      </c>
      <c r="Y149" s="23" t="s">
        <v>394</v>
      </c>
      <c r="Z149" s="23" t="s">
        <v>394</v>
      </c>
      <c r="AA149" s="23">
        <v>0</v>
      </c>
      <c r="AB149" s="23">
        <v>250</v>
      </c>
      <c r="AC149" s="23">
        <v>0</v>
      </c>
      <c r="AD149" s="23">
        <v>0</v>
      </c>
      <c r="AE149" s="23">
        <v>0</v>
      </c>
      <c r="AF149" s="23">
        <v>0</v>
      </c>
      <c r="AG149" s="23">
        <v>0</v>
      </c>
      <c r="AH149" s="23">
        <v>0</v>
      </c>
      <c r="AI149" s="23" t="s">
        <v>46</v>
      </c>
      <c r="AJ149" s="23">
        <v>168</v>
      </c>
      <c r="AK149" s="23">
        <v>98</v>
      </c>
      <c r="AL149" s="23">
        <v>188</v>
      </c>
      <c r="AM149" s="23">
        <v>174</v>
      </c>
      <c r="AN149" s="23">
        <v>190</v>
      </c>
      <c r="AO149" s="23">
        <v>291</v>
      </c>
      <c r="AP149" s="23">
        <v>212</v>
      </c>
      <c r="AQ149" s="23">
        <v>5</v>
      </c>
      <c r="AR149" s="23">
        <v>9</v>
      </c>
      <c r="AS149" s="23">
        <v>1167</v>
      </c>
      <c r="AT149" s="23" t="s">
        <v>394</v>
      </c>
      <c r="AU149" s="23">
        <v>12</v>
      </c>
      <c r="AV149" s="23">
        <v>0</v>
      </c>
      <c r="AW149" s="23">
        <v>0</v>
      </c>
      <c r="AX149" s="23">
        <v>11</v>
      </c>
      <c r="AY149" s="23">
        <v>2</v>
      </c>
      <c r="AZ149" s="23">
        <v>5</v>
      </c>
      <c r="BA149" s="23">
        <v>10</v>
      </c>
      <c r="BB149" s="23">
        <v>0</v>
      </c>
      <c r="BC149" s="23">
        <v>20</v>
      </c>
      <c r="BD149" s="23" t="s">
        <v>383</v>
      </c>
      <c r="BE149" s="23" t="s">
        <v>405</v>
      </c>
      <c r="BF149" s="23" t="s">
        <v>46</v>
      </c>
      <c r="BG149" s="23" t="s">
        <v>46</v>
      </c>
      <c r="BH149" s="23" t="s">
        <v>46</v>
      </c>
      <c r="BI149" s="23" t="s">
        <v>46</v>
      </c>
      <c r="BJ149" s="23" t="s">
        <v>46</v>
      </c>
      <c r="BK149" s="23" t="s">
        <v>46</v>
      </c>
      <c r="BL149" s="23" t="s">
        <v>46</v>
      </c>
      <c r="BM149" s="23" t="s">
        <v>405</v>
      </c>
      <c r="BO149" s="23">
        <v>23</v>
      </c>
      <c r="BP149" s="23" t="s">
        <v>601</v>
      </c>
      <c r="BQ149" s="23">
        <v>106</v>
      </c>
      <c r="BR149" s="23">
        <v>0</v>
      </c>
      <c r="BS149" s="23">
        <v>16</v>
      </c>
      <c r="BT149" s="23">
        <v>16</v>
      </c>
      <c r="BU149" s="23">
        <v>0</v>
      </c>
      <c r="BV149" s="23">
        <v>8</v>
      </c>
      <c r="BW149" s="23">
        <v>8</v>
      </c>
      <c r="BX149" s="23">
        <v>0</v>
      </c>
      <c r="BY149" s="23" t="s">
        <v>394</v>
      </c>
      <c r="BZ149" s="23" t="s">
        <v>394</v>
      </c>
      <c r="CA149" s="23" t="s">
        <v>394</v>
      </c>
      <c r="CB149" s="23" t="s">
        <v>394</v>
      </c>
      <c r="CC149" s="23" t="s">
        <v>394</v>
      </c>
      <c r="CD149" s="23" t="s">
        <v>1270</v>
      </c>
      <c r="CE149" s="23" t="s">
        <v>394</v>
      </c>
      <c r="CF149" s="23" t="s">
        <v>128</v>
      </c>
      <c r="CG149" s="35" t="s">
        <v>415</v>
      </c>
      <c r="CH149" s="23" t="s">
        <v>401</v>
      </c>
      <c r="CI149" s="23" t="s">
        <v>402</v>
      </c>
      <c r="CJ149" s="23" t="s">
        <v>394</v>
      </c>
      <c r="CK149" s="23" t="s">
        <v>396</v>
      </c>
      <c r="CL149" s="23" t="s">
        <v>394</v>
      </c>
      <c r="CM149" s="23" t="s">
        <v>46</v>
      </c>
      <c r="CN149" s="23" t="s">
        <v>396</v>
      </c>
      <c r="CO149" s="23" t="s">
        <v>750</v>
      </c>
      <c r="CP149" s="23" t="s">
        <v>396</v>
      </c>
      <c r="CQ149" s="23" t="s">
        <v>394</v>
      </c>
      <c r="CR149" s="23" t="s">
        <v>394</v>
      </c>
      <c r="CS149" s="23" t="s">
        <v>394</v>
      </c>
      <c r="CT149" s="23" t="s">
        <v>46</v>
      </c>
      <c r="CU149" s="23" t="s">
        <v>46</v>
      </c>
      <c r="CV149" s="23" t="s">
        <v>46</v>
      </c>
      <c r="CW149" s="23" t="s">
        <v>46</v>
      </c>
      <c r="CX149" s="23" t="s">
        <v>1075</v>
      </c>
      <c r="CY149" s="23" t="s">
        <v>396</v>
      </c>
      <c r="CZ149" s="23" t="s">
        <v>46</v>
      </c>
      <c r="DB149" s="23" t="s">
        <v>394</v>
      </c>
      <c r="DC149" s="23" t="s">
        <v>394</v>
      </c>
      <c r="DD149" s="23" t="s">
        <v>394</v>
      </c>
      <c r="DE149" s="23" t="s">
        <v>396</v>
      </c>
      <c r="DF149" s="23" t="s">
        <v>394</v>
      </c>
      <c r="DG149" s="23" t="s">
        <v>394</v>
      </c>
      <c r="DH149" s="23" t="s">
        <v>394</v>
      </c>
      <c r="DI149" s="23" t="s">
        <v>396</v>
      </c>
      <c r="DJ149" s="23" t="s">
        <v>394</v>
      </c>
      <c r="DK149" s="23" t="s">
        <v>396</v>
      </c>
      <c r="DL149" s="23" t="s">
        <v>396</v>
      </c>
      <c r="DM149" s="23" t="s">
        <v>396</v>
      </c>
      <c r="DN149" s="23" t="s">
        <v>396</v>
      </c>
      <c r="DO149" s="23" t="s">
        <v>394</v>
      </c>
      <c r="DP149" s="23" t="s">
        <v>396</v>
      </c>
      <c r="DQ149" s="23" t="s">
        <v>396</v>
      </c>
      <c r="DR149" s="23" t="s">
        <v>396</v>
      </c>
    </row>
    <row r="150" spans="1:122" x14ac:dyDescent="0.15">
      <c r="A150" s="23" t="s">
        <v>1271</v>
      </c>
      <c r="B150" s="23" t="s">
        <v>1272</v>
      </c>
      <c r="D150" s="23">
        <v>36.336970000000001</v>
      </c>
      <c r="E150" s="23">
        <v>43.554259999999999</v>
      </c>
      <c r="F150" s="23" t="s">
        <v>27</v>
      </c>
      <c r="G150" s="23" t="s">
        <v>194</v>
      </c>
      <c r="I150" s="23" t="s">
        <v>1273</v>
      </c>
      <c r="J150" s="23" t="s">
        <v>1273</v>
      </c>
      <c r="L150" s="23" t="s">
        <v>390</v>
      </c>
      <c r="M150" s="23" t="s">
        <v>641</v>
      </c>
      <c r="N150" s="23" t="s">
        <v>1272</v>
      </c>
      <c r="O150" s="23" t="s">
        <v>1274</v>
      </c>
      <c r="P150" s="23" t="s">
        <v>394</v>
      </c>
      <c r="Q150" s="23" t="s">
        <v>394</v>
      </c>
      <c r="R150" s="23">
        <v>23</v>
      </c>
      <c r="S150" s="23">
        <v>2</v>
      </c>
      <c r="T150" s="23" t="s">
        <v>1262</v>
      </c>
      <c r="U150" s="23" t="s">
        <v>252</v>
      </c>
      <c r="V150" s="23">
        <v>250</v>
      </c>
      <c r="W150" s="23">
        <v>0</v>
      </c>
      <c r="X150" s="23">
        <v>250</v>
      </c>
      <c r="Y150" s="23" t="s">
        <v>394</v>
      </c>
      <c r="Z150" s="23" t="s">
        <v>394</v>
      </c>
      <c r="AA150" s="23">
        <v>0</v>
      </c>
      <c r="AB150" s="23">
        <v>6000</v>
      </c>
      <c r="AC150" s="23">
        <v>0</v>
      </c>
      <c r="AD150" s="23">
        <v>0</v>
      </c>
      <c r="AE150" s="23">
        <v>0</v>
      </c>
      <c r="AF150" s="23">
        <v>0</v>
      </c>
      <c r="AG150" s="23">
        <v>8</v>
      </c>
      <c r="AH150" s="23">
        <v>0</v>
      </c>
      <c r="AI150" s="23" t="s">
        <v>405</v>
      </c>
      <c r="AJ150" s="23">
        <v>4686</v>
      </c>
      <c r="AK150" s="23">
        <v>2194</v>
      </c>
      <c r="AL150" s="23">
        <v>2056</v>
      </c>
      <c r="AM150" s="23">
        <v>4579</v>
      </c>
      <c r="AN150" s="23">
        <v>4289</v>
      </c>
      <c r="AO150" s="23">
        <v>4815</v>
      </c>
      <c r="AP150" s="23">
        <v>4803</v>
      </c>
      <c r="AQ150" s="23">
        <v>195</v>
      </c>
      <c r="AR150" s="23">
        <v>262</v>
      </c>
      <c r="AS150" s="23">
        <v>23193</v>
      </c>
      <c r="AT150" s="23" t="s">
        <v>394</v>
      </c>
      <c r="AU150" s="23">
        <v>170</v>
      </c>
      <c r="AV150" s="23">
        <v>0</v>
      </c>
      <c r="AW150" s="23">
        <v>360</v>
      </c>
      <c r="AX150" s="23">
        <v>800</v>
      </c>
      <c r="AY150" s="23">
        <v>29</v>
      </c>
      <c r="AZ150" s="23">
        <v>1408</v>
      </c>
      <c r="BA150" s="23">
        <v>4215</v>
      </c>
      <c r="BB150" s="23">
        <v>346</v>
      </c>
      <c r="BC150" s="23">
        <v>152</v>
      </c>
      <c r="BD150" s="23" t="s">
        <v>1275</v>
      </c>
      <c r="BE150" s="23" t="s">
        <v>93</v>
      </c>
      <c r="BF150" s="23" t="s">
        <v>93</v>
      </c>
      <c r="BG150" s="23" t="s">
        <v>93</v>
      </c>
      <c r="BH150" s="23" t="s">
        <v>93</v>
      </c>
      <c r="BI150" s="23" t="s">
        <v>93</v>
      </c>
      <c r="BJ150" s="23" t="s">
        <v>93</v>
      </c>
      <c r="BK150" s="23" t="s">
        <v>93</v>
      </c>
      <c r="BL150" s="23" t="s">
        <v>411</v>
      </c>
      <c r="BM150" s="23" t="s">
        <v>411</v>
      </c>
      <c r="BN150" s="23" t="s">
        <v>1276</v>
      </c>
      <c r="BO150" s="23">
        <v>30</v>
      </c>
      <c r="BP150" s="23" t="s">
        <v>50</v>
      </c>
      <c r="BQ150" s="23">
        <v>1</v>
      </c>
      <c r="BR150" s="23">
        <v>998</v>
      </c>
      <c r="BS150" s="23">
        <v>499</v>
      </c>
      <c r="BT150" s="23">
        <v>499</v>
      </c>
      <c r="BU150" s="23">
        <v>998</v>
      </c>
      <c r="BV150" s="23">
        <v>499</v>
      </c>
      <c r="BW150" s="23">
        <v>499</v>
      </c>
      <c r="BX150" s="23">
        <v>499</v>
      </c>
      <c r="BY150" s="23" t="s">
        <v>394</v>
      </c>
      <c r="BZ150" s="23" t="s">
        <v>394</v>
      </c>
      <c r="CA150" s="23" t="s">
        <v>394</v>
      </c>
      <c r="CB150" s="23" t="s">
        <v>394</v>
      </c>
      <c r="CC150" s="23" t="s">
        <v>396</v>
      </c>
      <c r="CD150" s="23" t="s">
        <v>1277</v>
      </c>
      <c r="CE150" s="23" t="s">
        <v>394</v>
      </c>
      <c r="CF150" s="23" t="s">
        <v>128</v>
      </c>
      <c r="CG150" s="35" t="s">
        <v>1060</v>
      </c>
      <c r="CH150" s="23" t="s">
        <v>401</v>
      </c>
      <c r="CI150" s="23" t="s">
        <v>427</v>
      </c>
      <c r="CJ150" s="23" t="s">
        <v>394</v>
      </c>
      <c r="CK150" s="23" t="s">
        <v>396</v>
      </c>
      <c r="CL150" s="23" t="s">
        <v>394</v>
      </c>
      <c r="CM150" s="23" t="s">
        <v>46</v>
      </c>
      <c r="CN150" s="23" t="s">
        <v>396</v>
      </c>
      <c r="CO150" s="23" t="s">
        <v>1278</v>
      </c>
      <c r="CP150" s="23" t="s">
        <v>396</v>
      </c>
      <c r="CQ150" s="23" t="s">
        <v>394</v>
      </c>
      <c r="CR150" s="23" t="s">
        <v>396</v>
      </c>
      <c r="CS150" s="23" t="s">
        <v>396</v>
      </c>
      <c r="CT150" s="23" t="s">
        <v>46</v>
      </c>
      <c r="CU150" s="23" t="s">
        <v>46</v>
      </c>
      <c r="CV150" s="23" t="s">
        <v>46</v>
      </c>
      <c r="CW150" s="23" t="s">
        <v>46</v>
      </c>
      <c r="CX150" s="23" t="s">
        <v>457</v>
      </c>
      <c r="CY150" s="23" t="s">
        <v>394</v>
      </c>
      <c r="CZ150" s="23" t="s">
        <v>405</v>
      </c>
      <c r="DB150" s="23" t="s">
        <v>394</v>
      </c>
      <c r="DC150" s="23" t="s">
        <v>394</v>
      </c>
      <c r="DD150" s="23" t="s">
        <v>394</v>
      </c>
      <c r="DE150" s="23" t="s">
        <v>394</v>
      </c>
      <c r="DF150" s="23" t="s">
        <v>396</v>
      </c>
      <c r="DG150" s="23" t="s">
        <v>394</v>
      </c>
      <c r="DH150" s="23" t="s">
        <v>394</v>
      </c>
      <c r="DI150" s="23" t="s">
        <v>394</v>
      </c>
      <c r="DJ150" s="23" t="s">
        <v>394</v>
      </c>
      <c r="DK150" s="23" t="s">
        <v>396</v>
      </c>
      <c r="DL150" s="23" t="s">
        <v>396</v>
      </c>
      <c r="DM150" s="23" t="s">
        <v>396</v>
      </c>
      <c r="DN150" s="23" t="s">
        <v>396</v>
      </c>
      <c r="DO150" s="23" t="s">
        <v>394</v>
      </c>
      <c r="DP150" s="23" t="s">
        <v>396</v>
      </c>
      <c r="DQ150" s="23" t="s">
        <v>396</v>
      </c>
      <c r="DR150" s="23" t="s">
        <v>396</v>
      </c>
    </row>
    <row r="151" spans="1:122" x14ac:dyDescent="0.15">
      <c r="A151" s="23" t="s">
        <v>1279</v>
      </c>
      <c r="B151" s="23" t="s">
        <v>1280</v>
      </c>
      <c r="D151" s="23">
        <v>36.323039999999999</v>
      </c>
      <c r="E151" s="23">
        <v>43.539499999999997</v>
      </c>
      <c r="F151" s="23" t="s">
        <v>27</v>
      </c>
      <c r="G151" s="23" t="s">
        <v>194</v>
      </c>
      <c r="I151" s="23" t="s">
        <v>1281</v>
      </c>
      <c r="J151" s="23" t="s">
        <v>1281</v>
      </c>
      <c r="L151" s="23" t="s">
        <v>390</v>
      </c>
      <c r="M151" s="23" t="s">
        <v>641</v>
      </c>
      <c r="N151" s="23" t="s">
        <v>1280</v>
      </c>
      <c r="O151" s="23" t="s">
        <v>1282</v>
      </c>
      <c r="P151" s="23" t="s">
        <v>394</v>
      </c>
      <c r="Q151" s="23" t="s">
        <v>394</v>
      </c>
      <c r="R151" s="23">
        <v>6</v>
      </c>
      <c r="S151" s="23">
        <v>15</v>
      </c>
      <c r="T151" s="23" t="s">
        <v>1262</v>
      </c>
      <c r="U151" s="23" t="s">
        <v>252</v>
      </c>
      <c r="V151" s="23">
        <v>125</v>
      </c>
      <c r="W151" s="23">
        <v>0</v>
      </c>
      <c r="X151" s="23">
        <v>125</v>
      </c>
      <c r="Y151" s="23" t="s">
        <v>394</v>
      </c>
      <c r="Z151" s="23" t="s">
        <v>396</v>
      </c>
      <c r="AA151" s="23">
        <v>0</v>
      </c>
      <c r="AB151" s="23">
        <v>1948</v>
      </c>
      <c r="AC151" s="23">
        <v>0</v>
      </c>
      <c r="AD151" s="23">
        <v>0</v>
      </c>
      <c r="AE151" s="23">
        <v>0</v>
      </c>
      <c r="AF151" s="23">
        <v>1</v>
      </c>
      <c r="AG151" s="23">
        <v>8</v>
      </c>
      <c r="AH151" s="23">
        <v>0</v>
      </c>
      <c r="AI151" s="23" t="s">
        <v>46</v>
      </c>
      <c r="AJ151" s="23">
        <v>1503</v>
      </c>
      <c r="AK151" s="23">
        <v>521</v>
      </c>
      <c r="AL151" s="23">
        <v>541</v>
      </c>
      <c r="AM151" s="23">
        <v>1516</v>
      </c>
      <c r="AN151" s="23">
        <v>1592</v>
      </c>
      <c r="AO151" s="23">
        <v>1758</v>
      </c>
      <c r="AP151" s="23">
        <v>1824</v>
      </c>
      <c r="AQ151" s="23">
        <v>113</v>
      </c>
      <c r="AR151" s="23">
        <v>150</v>
      </c>
      <c r="AS151" s="23">
        <v>8015</v>
      </c>
      <c r="AT151" s="23" t="s">
        <v>394</v>
      </c>
      <c r="AU151" s="23">
        <v>180</v>
      </c>
      <c r="AV151" s="23">
        <v>0</v>
      </c>
      <c r="AW151" s="23">
        <v>179</v>
      </c>
      <c r="AX151" s="23">
        <v>132</v>
      </c>
      <c r="AY151" s="23">
        <v>0</v>
      </c>
      <c r="AZ151" s="23">
        <v>0</v>
      </c>
      <c r="BA151" s="23">
        <v>387</v>
      </c>
      <c r="BB151" s="23">
        <v>131</v>
      </c>
      <c r="BC151" s="23">
        <v>60</v>
      </c>
      <c r="BD151" s="23" t="s">
        <v>1275</v>
      </c>
      <c r="BE151" s="23" t="s">
        <v>93</v>
      </c>
      <c r="BF151" s="23" t="s">
        <v>93</v>
      </c>
      <c r="BG151" s="23" t="s">
        <v>93</v>
      </c>
      <c r="BH151" s="23" t="s">
        <v>93</v>
      </c>
      <c r="BI151" s="23" t="s">
        <v>93</v>
      </c>
      <c r="BJ151" s="23" t="s">
        <v>93</v>
      </c>
      <c r="BK151" s="23" t="s">
        <v>93</v>
      </c>
      <c r="BL151" s="23" t="s">
        <v>93</v>
      </c>
      <c r="BM151" s="23" t="s">
        <v>93</v>
      </c>
      <c r="BN151" s="23" t="s">
        <v>1283</v>
      </c>
      <c r="BO151" s="23">
        <v>25</v>
      </c>
      <c r="BP151" s="23" t="s">
        <v>50</v>
      </c>
      <c r="BQ151" s="23">
        <v>4</v>
      </c>
      <c r="BR151" s="23">
        <v>500</v>
      </c>
      <c r="BS151" s="23">
        <v>250</v>
      </c>
      <c r="BT151" s="23">
        <v>250</v>
      </c>
      <c r="BU151" s="23">
        <v>500</v>
      </c>
      <c r="BV151" s="23">
        <v>250</v>
      </c>
      <c r="BW151" s="23">
        <v>250</v>
      </c>
      <c r="BX151" s="23">
        <v>5</v>
      </c>
      <c r="BY151" s="23" t="s">
        <v>394</v>
      </c>
      <c r="BZ151" s="23" t="s">
        <v>394</v>
      </c>
      <c r="CA151" s="23" t="s">
        <v>394</v>
      </c>
      <c r="CB151" s="23" t="s">
        <v>396</v>
      </c>
      <c r="CC151" s="23" t="s">
        <v>396</v>
      </c>
      <c r="CD151" s="23" t="s">
        <v>526</v>
      </c>
      <c r="CE151" s="23" t="s">
        <v>394</v>
      </c>
      <c r="CF151" s="23" t="s">
        <v>128</v>
      </c>
      <c r="CG151" s="35" t="s">
        <v>1265</v>
      </c>
      <c r="CH151" s="23" t="s">
        <v>401</v>
      </c>
      <c r="CI151" s="23" t="s">
        <v>427</v>
      </c>
      <c r="CJ151" s="23" t="s">
        <v>394</v>
      </c>
      <c r="CK151" s="23" t="s">
        <v>396</v>
      </c>
      <c r="CL151" s="23" t="s">
        <v>394</v>
      </c>
      <c r="CM151" s="23" t="s">
        <v>46</v>
      </c>
      <c r="CN151" s="23" t="s">
        <v>396</v>
      </c>
      <c r="CO151" s="23" t="s">
        <v>1284</v>
      </c>
      <c r="CP151" s="23" t="s">
        <v>396</v>
      </c>
      <c r="CQ151" s="23" t="s">
        <v>394</v>
      </c>
      <c r="CR151" s="23" t="s">
        <v>394</v>
      </c>
      <c r="CS151" s="23" t="s">
        <v>394</v>
      </c>
      <c r="CT151" s="23" t="s">
        <v>405</v>
      </c>
      <c r="CU151" s="23" t="s">
        <v>405</v>
      </c>
      <c r="CV151" s="23" t="s">
        <v>405</v>
      </c>
      <c r="CW151" s="23" t="s">
        <v>405</v>
      </c>
      <c r="CX151" s="23" t="s">
        <v>417</v>
      </c>
      <c r="CY151" s="23" t="s">
        <v>394</v>
      </c>
      <c r="CZ151" s="23" t="s">
        <v>405</v>
      </c>
      <c r="DA151" s="23" t="s">
        <v>405</v>
      </c>
      <c r="DB151" s="23" t="s">
        <v>394</v>
      </c>
      <c r="DC151" s="23" t="s">
        <v>394</v>
      </c>
      <c r="DD151" s="23" t="s">
        <v>394</v>
      </c>
      <c r="DE151" s="23" t="s">
        <v>394</v>
      </c>
      <c r="DF151" s="23" t="s">
        <v>394</v>
      </c>
      <c r="DG151" s="23" t="s">
        <v>394</v>
      </c>
      <c r="DH151" s="23" t="s">
        <v>394</v>
      </c>
      <c r="DI151" s="23" t="s">
        <v>394</v>
      </c>
      <c r="DJ151" s="23" t="s">
        <v>394</v>
      </c>
      <c r="DK151" s="23" t="s">
        <v>396</v>
      </c>
      <c r="DL151" s="23" t="s">
        <v>396</v>
      </c>
      <c r="DM151" s="23" t="s">
        <v>396</v>
      </c>
      <c r="DN151" s="23" t="s">
        <v>396</v>
      </c>
      <c r="DO151" s="23" t="s">
        <v>394</v>
      </c>
      <c r="DP151" s="23" t="s">
        <v>396</v>
      </c>
      <c r="DQ151" s="23" t="s">
        <v>396</v>
      </c>
      <c r="DR151" s="23" t="s">
        <v>396</v>
      </c>
    </row>
    <row r="152" spans="1:122" x14ac:dyDescent="0.15">
      <c r="A152" s="23" t="s">
        <v>1285</v>
      </c>
      <c r="B152" s="23" t="s">
        <v>824</v>
      </c>
      <c r="C152" s="23" t="s">
        <v>825</v>
      </c>
      <c r="D152" s="23">
        <v>33.254942999999997</v>
      </c>
      <c r="E152" s="23">
        <v>43.587815999999997</v>
      </c>
      <c r="F152" s="23" t="s">
        <v>193</v>
      </c>
      <c r="G152" s="23" t="s">
        <v>194</v>
      </c>
      <c r="H152" s="23" t="s">
        <v>275</v>
      </c>
      <c r="I152" s="23" t="s">
        <v>1286</v>
      </c>
      <c r="L152" s="23" t="s">
        <v>441</v>
      </c>
      <c r="M152" s="23" t="s">
        <v>391</v>
      </c>
      <c r="N152" s="23" t="s">
        <v>1287</v>
      </c>
      <c r="O152" s="23" t="s">
        <v>1288</v>
      </c>
      <c r="P152" s="23" t="s">
        <v>394</v>
      </c>
      <c r="Q152" s="23" t="s">
        <v>394</v>
      </c>
      <c r="R152" s="23">
        <v>3</v>
      </c>
      <c r="S152" s="23">
        <v>0</v>
      </c>
      <c r="T152" s="23" t="s">
        <v>502</v>
      </c>
      <c r="U152" s="23" t="s">
        <v>198</v>
      </c>
      <c r="V152" s="23">
        <v>103</v>
      </c>
      <c r="W152" s="23">
        <v>147</v>
      </c>
      <c r="X152" s="23">
        <v>250</v>
      </c>
      <c r="Y152" s="23" t="s">
        <v>394</v>
      </c>
      <c r="Z152" s="23" t="s">
        <v>396</v>
      </c>
      <c r="AA152" s="23">
        <v>205</v>
      </c>
      <c r="AB152" s="23">
        <v>0</v>
      </c>
      <c r="AC152" s="23">
        <v>0</v>
      </c>
      <c r="AD152" s="23">
        <v>0</v>
      </c>
      <c r="AE152" s="23">
        <v>0</v>
      </c>
      <c r="AF152" s="23">
        <v>0</v>
      </c>
      <c r="AG152" s="23">
        <v>0</v>
      </c>
      <c r="AH152" s="23">
        <v>0</v>
      </c>
      <c r="AI152" s="23" t="s">
        <v>46</v>
      </c>
      <c r="AJ152" s="23">
        <v>103</v>
      </c>
      <c r="AK152" s="23">
        <v>64</v>
      </c>
      <c r="AL152" s="23">
        <v>54</v>
      </c>
      <c r="AM152" s="23">
        <v>89</v>
      </c>
      <c r="AN152" s="23">
        <v>82</v>
      </c>
      <c r="AO152" s="23">
        <v>51</v>
      </c>
      <c r="AP152" s="23">
        <v>40</v>
      </c>
      <c r="AQ152" s="23">
        <v>3</v>
      </c>
      <c r="AR152" s="23">
        <v>2</v>
      </c>
      <c r="AS152" s="23">
        <v>385</v>
      </c>
      <c r="AT152" s="23" t="s">
        <v>394</v>
      </c>
      <c r="AU152" s="23">
        <v>21</v>
      </c>
      <c r="AV152" s="23">
        <v>0</v>
      </c>
      <c r="AW152" s="23">
        <v>18</v>
      </c>
      <c r="AX152" s="23">
        <v>16</v>
      </c>
      <c r="AY152" s="23">
        <v>3</v>
      </c>
      <c r="AZ152" s="23">
        <v>16</v>
      </c>
      <c r="BA152" s="23">
        <v>24</v>
      </c>
      <c r="BB152" s="23">
        <v>0</v>
      </c>
      <c r="BC152" s="23">
        <v>18</v>
      </c>
      <c r="BD152" s="23" t="s">
        <v>742</v>
      </c>
      <c r="BE152" s="23" t="s">
        <v>46</v>
      </c>
      <c r="BF152" s="23" t="s">
        <v>405</v>
      </c>
      <c r="BG152" s="23" t="s">
        <v>46</v>
      </c>
      <c r="BH152" s="23" t="s">
        <v>405</v>
      </c>
      <c r="BI152" s="23" t="s">
        <v>405</v>
      </c>
      <c r="BJ152" s="23" t="s">
        <v>46</v>
      </c>
      <c r="BK152" s="23" t="s">
        <v>405</v>
      </c>
      <c r="BL152" s="23" t="s">
        <v>46</v>
      </c>
      <c r="BM152" s="23" t="s">
        <v>46</v>
      </c>
      <c r="BO152" s="23">
        <v>25</v>
      </c>
      <c r="BP152" s="23" t="s">
        <v>230</v>
      </c>
      <c r="BQ152" s="23">
        <v>250</v>
      </c>
      <c r="BR152" s="23">
        <v>0</v>
      </c>
      <c r="BS152" s="23">
        <v>51</v>
      </c>
      <c r="BT152" s="23">
        <v>51</v>
      </c>
      <c r="BU152" s="23">
        <v>0</v>
      </c>
      <c r="BV152" s="23">
        <v>17</v>
      </c>
      <c r="BW152" s="23">
        <v>17</v>
      </c>
      <c r="BX152" s="23">
        <v>0</v>
      </c>
      <c r="BY152" s="23" t="s">
        <v>394</v>
      </c>
      <c r="BZ152" s="23" t="s">
        <v>396</v>
      </c>
      <c r="CA152" s="23" t="s">
        <v>394</v>
      </c>
      <c r="CB152" s="23" t="s">
        <v>394</v>
      </c>
      <c r="CC152" s="23" t="s">
        <v>394</v>
      </c>
      <c r="CD152" s="23" t="s">
        <v>526</v>
      </c>
      <c r="CE152" s="23" t="s">
        <v>394</v>
      </c>
      <c r="CF152" s="23" t="s">
        <v>128</v>
      </c>
      <c r="CG152" s="35" t="s">
        <v>415</v>
      </c>
      <c r="CH152" s="23" t="s">
        <v>401</v>
      </c>
      <c r="CI152" s="23" t="s">
        <v>427</v>
      </c>
      <c r="CJ152" s="23" t="s">
        <v>394</v>
      </c>
      <c r="CK152" s="23" t="s">
        <v>394</v>
      </c>
      <c r="CL152" s="23" t="s">
        <v>394</v>
      </c>
      <c r="CM152" s="23" t="s">
        <v>46</v>
      </c>
      <c r="CN152" s="23" t="s">
        <v>396</v>
      </c>
      <c r="CO152" s="23" t="s">
        <v>750</v>
      </c>
      <c r="CP152" s="23" t="s">
        <v>396</v>
      </c>
      <c r="CQ152" s="23" t="s">
        <v>394</v>
      </c>
      <c r="CR152" s="23" t="s">
        <v>394</v>
      </c>
      <c r="CS152" s="23" t="s">
        <v>394</v>
      </c>
      <c r="CT152" s="23" t="s">
        <v>46</v>
      </c>
      <c r="CU152" s="23" t="s">
        <v>405</v>
      </c>
      <c r="CV152" s="23" t="s">
        <v>46</v>
      </c>
      <c r="CW152" s="23" t="s">
        <v>405</v>
      </c>
      <c r="CX152" s="23" t="s">
        <v>1075</v>
      </c>
      <c r="CY152" s="23" t="s">
        <v>396</v>
      </c>
      <c r="CZ152" s="23" t="s">
        <v>46</v>
      </c>
      <c r="DB152" s="23" t="s">
        <v>394</v>
      </c>
      <c r="DC152" s="23" t="s">
        <v>394</v>
      </c>
      <c r="DD152" s="23" t="s">
        <v>394</v>
      </c>
      <c r="DE152" s="23" t="s">
        <v>396</v>
      </c>
      <c r="DF152" s="23" t="s">
        <v>394</v>
      </c>
      <c r="DG152" s="23" t="s">
        <v>394</v>
      </c>
      <c r="DH152" s="23" t="s">
        <v>394</v>
      </c>
      <c r="DI152" s="23" t="s">
        <v>396</v>
      </c>
      <c r="DJ152" s="23" t="s">
        <v>394</v>
      </c>
      <c r="DK152" s="23" t="s">
        <v>396</v>
      </c>
      <c r="DL152" s="23" t="s">
        <v>396</v>
      </c>
      <c r="DM152" s="23" t="s">
        <v>396</v>
      </c>
      <c r="DN152" s="23" t="s">
        <v>396</v>
      </c>
      <c r="DO152" s="23" t="s">
        <v>394</v>
      </c>
      <c r="DP152" s="23" t="s">
        <v>396</v>
      </c>
      <c r="DQ152" s="23" t="s">
        <v>396</v>
      </c>
      <c r="DR152" s="23" t="s">
        <v>396</v>
      </c>
    </row>
    <row r="153" spans="1:122" x14ac:dyDescent="0.15">
      <c r="A153" s="23" t="s">
        <v>231</v>
      </c>
      <c r="B153" s="23" t="s">
        <v>647</v>
      </c>
      <c r="C153" s="23" t="s">
        <v>648</v>
      </c>
      <c r="D153" s="23">
        <v>33.149196000000003</v>
      </c>
      <c r="E153" s="23">
        <v>43.842973999999998</v>
      </c>
      <c r="F153" s="23" t="s">
        <v>193</v>
      </c>
      <c r="G153" s="23" t="s">
        <v>194</v>
      </c>
      <c r="H153" s="23" t="s">
        <v>227</v>
      </c>
      <c r="I153" s="23" t="s">
        <v>232</v>
      </c>
      <c r="L153" s="23" t="s">
        <v>441</v>
      </c>
      <c r="M153" s="23" t="s">
        <v>311</v>
      </c>
      <c r="N153" s="23" t="s">
        <v>1289</v>
      </c>
      <c r="O153" s="23" t="s">
        <v>1290</v>
      </c>
      <c r="P153" s="23" t="s">
        <v>394</v>
      </c>
      <c r="Q153" s="23" t="s">
        <v>394</v>
      </c>
      <c r="R153" s="23">
        <v>4</v>
      </c>
      <c r="S153" s="23">
        <v>0</v>
      </c>
      <c r="T153" s="23" t="s">
        <v>769</v>
      </c>
      <c r="U153" s="23" t="s">
        <v>198</v>
      </c>
      <c r="V153" s="23">
        <v>202</v>
      </c>
      <c r="W153" s="23">
        <v>38</v>
      </c>
      <c r="X153" s="23">
        <v>240</v>
      </c>
      <c r="Y153" s="23" t="s">
        <v>394</v>
      </c>
      <c r="Z153" s="23" t="s">
        <v>396</v>
      </c>
      <c r="AA153" s="23">
        <v>230</v>
      </c>
      <c r="AB153" s="23">
        <v>10</v>
      </c>
      <c r="AC153" s="23">
        <v>0</v>
      </c>
      <c r="AD153" s="23">
        <v>0</v>
      </c>
      <c r="AE153" s="23">
        <v>0</v>
      </c>
      <c r="AF153" s="23">
        <v>0</v>
      </c>
      <c r="AG153" s="23">
        <v>0</v>
      </c>
      <c r="AH153" s="23">
        <v>0</v>
      </c>
      <c r="AI153" s="23" t="s">
        <v>46</v>
      </c>
      <c r="AJ153" s="23">
        <v>202</v>
      </c>
      <c r="AK153" s="23">
        <v>45</v>
      </c>
      <c r="AL153" s="23">
        <v>53</v>
      </c>
      <c r="AM153" s="23">
        <v>223</v>
      </c>
      <c r="AN153" s="23">
        <v>168</v>
      </c>
      <c r="AO153" s="23">
        <v>237</v>
      </c>
      <c r="AP153" s="23">
        <v>210</v>
      </c>
      <c r="AQ153" s="23">
        <v>18</v>
      </c>
      <c r="AR153" s="23">
        <v>15</v>
      </c>
      <c r="AS153" s="23">
        <v>969</v>
      </c>
      <c r="AT153" s="23" t="s">
        <v>394</v>
      </c>
      <c r="AU153" s="23">
        <v>15</v>
      </c>
      <c r="AV153" s="23">
        <v>0</v>
      </c>
      <c r="AW153" s="23">
        <v>1</v>
      </c>
      <c r="AX153" s="23">
        <v>8</v>
      </c>
      <c r="AY153" s="23">
        <v>1</v>
      </c>
      <c r="AZ153" s="23">
        <v>10</v>
      </c>
      <c r="BA153" s="23">
        <v>80</v>
      </c>
      <c r="BB153" s="23">
        <v>0</v>
      </c>
      <c r="BC153" s="23">
        <v>38</v>
      </c>
      <c r="BD153" s="23" t="s">
        <v>1291</v>
      </c>
      <c r="BE153" s="23" t="s">
        <v>46</v>
      </c>
      <c r="BF153" s="23" t="s">
        <v>46</v>
      </c>
      <c r="BG153" s="23" t="s">
        <v>93</v>
      </c>
      <c r="BH153" s="23" t="s">
        <v>93</v>
      </c>
      <c r="BI153" s="23" t="s">
        <v>411</v>
      </c>
      <c r="BJ153" s="23" t="s">
        <v>411</v>
      </c>
      <c r="BK153" s="23" t="s">
        <v>46</v>
      </c>
      <c r="BL153" s="23" t="s">
        <v>46</v>
      </c>
      <c r="BM153" s="23" t="s">
        <v>405</v>
      </c>
      <c r="BN153" s="23" t="s">
        <v>1292</v>
      </c>
      <c r="BO153" s="23">
        <v>35</v>
      </c>
      <c r="BP153" s="23" t="s">
        <v>601</v>
      </c>
      <c r="BQ153" s="23">
        <v>20</v>
      </c>
      <c r="BR153" s="23">
        <v>0</v>
      </c>
      <c r="BS153" s="23">
        <v>47</v>
      </c>
      <c r="BT153" s="23">
        <v>47</v>
      </c>
      <c r="BU153" s="23">
        <v>0</v>
      </c>
      <c r="BV153" s="23">
        <v>35</v>
      </c>
      <c r="BW153" s="23">
        <v>35</v>
      </c>
      <c r="BX153" s="23">
        <v>0</v>
      </c>
      <c r="BY153" s="23" t="s">
        <v>394</v>
      </c>
      <c r="BZ153" s="23" t="s">
        <v>394</v>
      </c>
      <c r="CA153" s="23" t="s">
        <v>396</v>
      </c>
      <c r="CB153" s="23" t="s">
        <v>394</v>
      </c>
      <c r="CC153" s="23" t="s">
        <v>396</v>
      </c>
      <c r="CD153" s="23" t="s">
        <v>399</v>
      </c>
      <c r="CE153" s="23" t="s">
        <v>394</v>
      </c>
      <c r="CF153" s="23" t="s">
        <v>128</v>
      </c>
      <c r="CG153" s="35" t="s">
        <v>415</v>
      </c>
      <c r="CH153" s="23" t="s">
        <v>401</v>
      </c>
      <c r="CI153" s="23" t="s">
        <v>427</v>
      </c>
      <c r="CJ153" s="23" t="s">
        <v>394</v>
      </c>
      <c r="CK153" s="23" t="s">
        <v>394</v>
      </c>
      <c r="CL153" s="23" t="s">
        <v>394</v>
      </c>
      <c r="CM153" s="23" t="s">
        <v>46</v>
      </c>
      <c r="CN153" s="23" t="s">
        <v>396</v>
      </c>
      <c r="CO153" s="23" t="s">
        <v>1293</v>
      </c>
      <c r="CP153" s="23" t="s">
        <v>396</v>
      </c>
      <c r="CQ153" s="23" t="s">
        <v>394</v>
      </c>
      <c r="CR153" s="23" t="s">
        <v>394</v>
      </c>
      <c r="CS153" s="23" t="s">
        <v>394</v>
      </c>
      <c r="CT153" s="23" t="s">
        <v>405</v>
      </c>
      <c r="CU153" s="23" t="s">
        <v>405</v>
      </c>
      <c r="CV153" s="23" t="s">
        <v>46</v>
      </c>
      <c r="CW153" s="23" t="s">
        <v>405</v>
      </c>
      <c r="CX153" s="23" t="s">
        <v>959</v>
      </c>
      <c r="CY153" s="23" t="s">
        <v>396</v>
      </c>
      <c r="CZ153" s="23" t="s">
        <v>46</v>
      </c>
      <c r="DA153" s="23" t="s">
        <v>46</v>
      </c>
      <c r="DB153" s="23" t="s">
        <v>394</v>
      </c>
      <c r="DC153" s="23" t="s">
        <v>396</v>
      </c>
      <c r="DD153" s="23" t="s">
        <v>394</v>
      </c>
      <c r="DE153" s="23" t="s">
        <v>396</v>
      </c>
      <c r="DF153" s="23" t="s">
        <v>396</v>
      </c>
      <c r="DG153" s="23" t="s">
        <v>394</v>
      </c>
      <c r="DH153" s="23" t="s">
        <v>394</v>
      </c>
      <c r="DI153" s="23" t="s">
        <v>394</v>
      </c>
      <c r="DJ153" s="23" t="s">
        <v>394</v>
      </c>
      <c r="DK153" s="23" t="s">
        <v>396</v>
      </c>
      <c r="DL153" s="23" t="s">
        <v>396</v>
      </c>
      <c r="DM153" s="23" t="s">
        <v>396</v>
      </c>
      <c r="DN153" s="23" t="s">
        <v>396</v>
      </c>
      <c r="DO153" s="23" t="s">
        <v>394</v>
      </c>
      <c r="DP153" s="23" t="s">
        <v>396</v>
      </c>
      <c r="DQ153" s="23" t="s">
        <v>396</v>
      </c>
      <c r="DR153" s="23" t="s">
        <v>396</v>
      </c>
    </row>
    <row r="154" spans="1:122" x14ac:dyDescent="0.15">
      <c r="A154" s="23" t="s">
        <v>1294</v>
      </c>
      <c r="B154" s="23" t="s">
        <v>1295</v>
      </c>
      <c r="C154" s="23" t="s">
        <v>389</v>
      </c>
      <c r="D154" s="23">
        <v>37.198175999999997</v>
      </c>
      <c r="E154" s="23">
        <v>42.832349000000001</v>
      </c>
      <c r="F154" s="23" t="s">
        <v>308</v>
      </c>
      <c r="G154" s="23" t="s">
        <v>194</v>
      </c>
      <c r="I154" s="23" t="s">
        <v>1296</v>
      </c>
      <c r="J154" s="23" t="s">
        <v>1296</v>
      </c>
      <c r="L154" s="23" t="s">
        <v>550</v>
      </c>
      <c r="M154" s="23" t="s">
        <v>79</v>
      </c>
      <c r="N154" s="23" t="s">
        <v>1297</v>
      </c>
      <c r="O154" s="23" t="s">
        <v>393</v>
      </c>
      <c r="P154" s="23" t="s">
        <v>394</v>
      </c>
      <c r="Q154" s="23" t="s">
        <v>394</v>
      </c>
      <c r="R154" s="23">
        <v>9</v>
      </c>
      <c r="S154" s="23">
        <v>1</v>
      </c>
      <c r="T154" s="23" t="s">
        <v>1298</v>
      </c>
      <c r="U154" s="23" t="s">
        <v>310</v>
      </c>
      <c r="V154" s="23">
        <v>801</v>
      </c>
      <c r="W154" s="23">
        <v>0</v>
      </c>
      <c r="X154" s="23">
        <v>801</v>
      </c>
      <c r="Y154" s="23" t="s">
        <v>394</v>
      </c>
      <c r="Z154" s="23" t="s">
        <v>394</v>
      </c>
      <c r="AA154" s="23">
        <v>0</v>
      </c>
      <c r="AB154" s="23">
        <v>0</v>
      </c>
      <c r="AC154" s="23">
        <v>801</v>
      </c>
      <c r="AD154" s="23">
        <v>0</v>
      </c>
      <c r="AE154" s="23">
        <v>0</v>
      </c>
      <c r="AF154" s="23">
        <v>0</v>
      </c>
      <c r="AG154" s="23">
        <v>0</v>
      </c>
      <c r="AH154" s="23">
        <v>20</v>
      </c>
      <c r="AI154" s="23" t="s">
        <v>405</v>
      </c>
      <c r="AJ154" s="23">
        <v>685</v>
      </c>
      <c r="AK154" s="23">
        <v>269</v>
      </c>
      <c r="AL154" s="23">
        <v>278</v>
      </c>
      <c r="AM154" s="23">
        <v>744</v>
      </c>
      <c r="AN154" s="23">
        <v>687</v>
      </c>
      <c r="AO154" s="23">
        <v>855</v>
      </c>
      <c r="AP154" s="23">
        <v>842</v>
      </c>
      <c r="AQ154" s="23">
        <v>76</v>
      </c>
      <c r="AR154" s="23">
        <v>93</v>
      </c>
      <c r="AS154" s="23">
        <v>3844</v>
      </c>
      <c r="AT154" s="23" t="s">
        <v>394</v>
      </c>
      <c r="AU154" s="23">
        <v>69</v>
      </c>
      <c r="AV154" s="23">
        <v>4</v>
      </c>
      <c r="AW154" s="23">
        <v>6</v>
      </c>
      <c r="AX154" s="23">
        <v>75</v>
      </c>
      <c r="AY154" s="23">
        <v>9</v>
      </c>
      <c r="AZ154" s="23">
        <v>51</v>
      </c>
      <c r="BA154" s="23">
        <v>156</v>
      </c>
      <c r="BB154" s="23">
        <v>7</v>
      </c>
      <c r="BC154" s="23">
        <v>88</v>
      </c>
      <c r="BD154" s="23" t="s">
        <v>1299</v>
      </c>
      <c r="BE154" s="23" t="s">
        <v>93</v>
      </c>
      <c r="BF154" s="23" t="s">
        <v>411</v>
      </c>
      <c r="BG154" s="23" t="s">
        <v>405</v>
      </c>
      <c r="BH154" s="23" t="s">
        <v>46</v>
      </c>
      <c r="BI154" s="23" t="s">
        <v>411</v>
      </c>
      <c r="BJ154" s="23" t="s">
        <v>405</v>
      </c>
      <c r="BK154" s="23" t="s">
        <v>93</v>
      </c>
      <c r="BL154" s="23" t="s">
        <v>411</v>
      </c>
      <c r="BM154" s="23" t="s">
        <v>46</v>
      </c>
      <c r="BO154" s="23">
        <v>600</v>
      </c>
      <c r="BP154" s="23" t="s">
        <v>653</v>
      </c>
      <c r="BQ154" s="23">
        <v>3</v>
      </c>
      <c r="BR154" s="23">
        <v>801</v>
      </c>
      <c r="BS154" s="23">
        <v>801</v>
      </c>
      <c r="BT154" s="23">
        <v>801</v>
      </c>
      <c r="BU154" s="23">
        <v>801</v>
      </c>
      <c r="BV154" s="23">
        <v>801</v>
      </c>
      <c r="BW154" s="23">
        <v>801</v>
      </c>
      <c r="BX154" s="23">
        <v>0</v>
      </c>
      <c r="BY154" s="23" t="s">
        <v>394</v>
      </c>
      <c r="BZ154" s="23" t="s">
        <v>394</v>
      </c>
      <c r="CA154" s="23" t="s">
        <v>394</v>
      </c>
      <c r="CB154" s="23" t="s">
        <v>396</v>
      </c>
      <c r="CC154" s="23" t="s">
        <v>394</v>
      </c>
      <c r="CD154" s="23" t="s">
        <v>468</v>
      </c>
      <c r="CE154" s="23" t="s">
        <v>394</v>
      </c>
      <c r="CF154" s="23" t="s">
        <v>128</v>
      </c>
      <c r="CG154" s="35" t="s">
        <v>590</v>
      </c>
      <c r="CH154" s="23" t="s">
        <v>479</v>
      </c>
      <c r="CI154" s="23" t="s">
        <v>402</v>
      </c>
      <c r="CJ154" s="23" t="s">
        <v>394</v>
      </c>
      <c r="CK154" s="23" t="s">
        <v>394</v>
      </c>
      <c r="CL154" s="23" t="s">
        <v>394</v>
      </c>
      <c r="CM154" s="23" t="s">
        <v>405</v>
      </c>
      <c r="CN154" s="23" t="s">
        <v>396</v>
      </c>
      <c r="CO154" s="23" t="s">
        <v>1300</v>
      </c>
      <c r="CP154" s="23" t="s">
        <v>394</v>
      </c>
      <c r="CQ154" s="23" t="s">
        <v>394</v>
      </c>
      <c r="CR154" s="23" t="s">
        <v>394</v>
      </c>
      <c r="CS154" s="23" t="s">
        <v>396</v>
      </c>
      <c r="CT154" s="23" t="s">
        <v>411</v>
      </c>
      <c r="CU154" s="23" t="s">
        <v>46</v>
      </c>
      <c r="CV154" s="23" t="s">
        <v>405</v>
      </c>
      <c r="CW154" s="23" t="s">
        <v>46</v>
      </c>
      <c r="CX154" s="23" t="s">
        <v>1301</v>
      </c>
      <c r="CY154" s="23" t="s">
        <v>394</v>
      </c>
      <c r="CZ154" s="23" t="s">
        <v>46</v>
      </c>
      <c r="DB154" s="23" t="s">
        <v>394</v>
      </c>
      <c r="DC154" s="23" t="s">
        <v>394</v>
      </c>
      <c r="DD154" s="23" t="s">
        <v>394</v>
      </c>
      <c r="DE154" s="23" t="s">
        <v>394</v>
      </c>
      <c r="DF154" s="23" t="s">
        <v>394</v>
      </c>
      <c r="DG154" s="23" t="s">
        <v>394</v>
      </c>
      <c r="DH154" s="23" t="s">
        <v>394</v>
      </c>
      <c r="DI154" s="23" t="s">
        <v>394</v>
      </c>
      <c r="DJ154" s="23" t="s">
        <v>394</v>
      </c>
      <c r="DK154" s="23" t="s">
        <v>394</v>
      </c>
      <c r="DL154" s="23" t="s">
        <v>396</v>
      </c>
      <c r="DM154" s="23" t="s">
        <v>396</v>
      </c>
      <c r="DN154" s="23" t="s">
        <v>396</v>
      </c>
      <c r="DO154" s="23" t="s">
        <v>396</v>
      </c>
      <c r="DP154" s="23" t="s">
        <v>396</v>
      </c>
      <c r="DQ154" s="23" t="s">
        <v>396</v>
      </c>
      <c r="DR154" s="23" t="s">
        <v>396</v>
      </c>
    </row>
    <row r="155" spans="1:122" x14ac:dyDescent="0.15">
      <c r="A155" s="23" t="s">
        <v>299</v>
      </c>
      <c r="B155" s="23" t="s">
        <v>1302</v>
      </c>
      <c r="C155" s="23" t="s">
        <v>1303</v>
      </c>
      <c r="D155" s="23">
        <v>33.259217</v>
      </c>
      <c r="E155" s="23">
        <v>43.587414000000003</v>
      </c>
      <c r="F155" s="23" t="s">
        <v>193</v>
      </c>
      <c r="G155" s="23" t="s">
        <v>194</v>
      </c>
      <c r="H155" s="23" t="s">
        <v>275</v>
      </c>
      <c r="I155" s="23" t="s">
        <v>300</v>
      </c>
      <c r="L155" s="23" t="s">
        <v>441</v>
      </c>
      <c r="M155" s="23" t="s">
        <v>401</v>
      </c>
      <c r="N155" s="23" t="s">
        <v>1304</v>
      </c>
      <c r="O155" s="23" t="s">
        <v>1305</v>
      </c>
      <c r="P155" s="23" t="s">
        <v>394</v>
      </c>
      <c r="Q155" s="23" t="s">
        <v>396</v>
      </c>
      <c r="R155" s="23">
        <v>3</v>
      </c>
      <c r="S155" s="23">
        <v>0</v>
      </c>
      <c r="T155" s="23" t="s">
        <v>502</v>
      </c>
      <c r="U155" s="23" t="s">
        <v>198</v>
      </c>
      <c r="V155" s="23">
        <v>210</v>
      </c>
      <c r="W155" s="23">
        <v>0</v>
      </c>
      <c r="X155" s="23">
        <v>210</v>
      </c>
      <c r="Y155" s="23" t="s">
        <v>394</v>
      </c>
      <c r="Z155" s="23" t="s">
        <v>396</v>
      </c>
      <c r="AA155" s="23">
        <v>0</v>
      </c>
      <c r="AB155" s="23">
        <v>210</v>
      </c>
      <c r="AC155" s="23">
        <v>0</v>
      </c>
      <c r="AD155" s="23">
        <v>0</v>
      </c>
      <c r="AE155" s="23">
        <v>0</v>
      </c>
      <c r="AF155" s="23">
        <v>0</v>
      </c>
      <c r="AG155" s="23">
        <v>0</v>
      </c>
      <c r="AH155" s="23">
        <v>0</v>
      </c>
      <c r="AI155" s="23" t="s">
        <v>46</v>
      </c>
      <c r="AJ155" s="23">
        <v>190</v>
      </c>
      <c r="AK155" s="23">
        <v>161</v>
      </c>
      <c r="AL155" s="23">
        <v>94</v>
      </c>
      <c r="AM155" s="23">
        <v>188</v>
      </c>
      <c r="AN155" s="23">
        <v>223</v>
      </c>
      <c r="AO155" s="23">
        <v>250</v>
      </c>
      <c r="AP155" s="23">
        <v>261</v>
      </c>
      <c r="AQ155" s="23">
        <v>7</v>
      </c>
      <c r="AR155" s="23">
        <v>9</v>
      </c>
      <c r="AS155" s="23">
        <v>1193</v>
      </c>
      <c r="AT155" s="23" t="s">
        <v>394</v>
      </c>
      <c r="AU155" s="23">
        <v>25</v>
      </c>
      <c r="AV155" s="23">
        <v>0</v>
      </c>
      <c r="AW155" s="23">
        <v>7</v>
      </c>
      <c r="AX155" s="23">
        <v>12</v>
      </c>
      <c r="AY155" s="23">
        <v>2</v>
      </c>
      <c r="AZ155" s="23">
        <v>9</v>
      </c>
      <c r="BA155" s="23">
        <v>11</v>
      </c>
      <c r="BB155" s="23">
        <v>0</v>
      </c>
      <c r="BC155" s="23">
        <v>30</v>
      </c>
      <c r="BD155" s="23" t="s">
        <v>378</v>
      </c>
      <c r="BE155" s="23" t="s">
        <v>405</v>
      </c>
      <c r="BF155" s="23" t="s">
        <v>405</v>
      </c>
      <c r="BG155" s="23" t="s">
        <v>411</v>
      </c>
      <c r="BH155" s="23" t="s">
        <v>405</v>
      </c>
      <c r="BI155" s="23" t="s">
        <v>411</v>
      </c>
      <c r="BJ155" s="23" t="s">
        <v>411</v>
      </c>
      <c r="BK155" s="23" t="s">
        <v>46</v>
      </c>
      <c r="BL155" s="23" t="s">
        <v>46</v>
      </c>
      <c r="BM155" s="23" t="s">
        <v>46</v>
      </c>
      <c r="BO155" s="23">
        <v>20</v>
      </c>
      <c r="BP155" s="23" t="s">
        <v>601</v>
      </c>
      <c r="BQ155" s="23">
        <v>60</v>
      </c>
      <c r="BR155" s="23">
        <v>0</v>
      </c>
      <c r="BS155" s="23">
        <v>10</v>
      </c>
      <c r="BT155" s="23">
        <v>10</v>
      </c>
      <c r="BU155" s="23">
        <v>0</v>
      </c>
      <c r="BV155" s="23">
        <v>6</v>
      </c>
      <c r="BW155" s="23">
        <v>6</v>
      </c>
      <c r="BX155" s="23">
        <v>0</v>
      </c>
      <c r="BY155" s="23" t="s">
        <v>394</v>
      </c>
      <c r="BZ155" s="23" t="s">
        <v>394</v>
      </c>
      <c r="CA155" s="23" t="s">
        <v>396</v>
      </c>
      <c r="CB155" s="23" t="s">
        <v>394</v>
      </c>
      <c r="CC155" s="23" t="s">
        <v>394</v>
      </c>
      <c r="CD155" s="23" t="s">
        <v>526</v>
      </c>
      <c r="CE155" s="23" t="s">
        <v>394</v>
      </c>
      <c r="CF155" s="23" t="s">
        <v>128</v>
      </c>
      <c r="CG155" s="35" t="s">
        <v>415</v>
      </c>
      <c r="CH155" s="23" t="s">
        <v>401</v>
      </c>
      <c r="CI155" s="23" t="s">
        <v>427</v>
      </c>
      <c r="CJ155" s="23" t="s">
        <v>394</v>
      </c>
      <c r="CK155" s="23" t="s">
        <v>394</v>
      </c>
      <c r="CL155" s="23" t="s">
        <v>394</v>
      </c>
      <c r="CM155" s="23" t="s">
        <v>46</v>
      </c>
      <c r="CN155" s="23" t="s">
        <v>396</v>
      </c>
      <c r="CO155" s="23" t="s">
        <v>444</v>
      </c>
      <c r="CP155" s="23" t="s">
        <v>396</v>
      </c>
      <c r="CQ155" s="23" t="s">
        <v>394</v>
      </c>
      <c r="CR155" s="23" t="s">
        <v>396</v>
      </c>
      <c r="CS155" s="23" t="s">
        <v>396</v>
      </c>
      <c r="CT155" s="23" t="s">
        <v>46</v>
      </c>
      <c r="CU155" s="23" t="s">
        <v>46</v>
      </c>
      <c r="CV155" s="23" t="s">
        <v>46</v>
      </c>
      <c r="CW155" s="23" t="s">
        <v>46</v>
      </c>
      <c r="CX155" s="23" t="s">
        <v>457</v>
      </c>
      <c r="CY155" s="23" t="s">
        <v>396</v>
      </c>
      <c r="CZ155" s="23" t="s">
        <v>46</v>
      </c>
      <c r="DB155" s="23" t="s">
        <v>394</v>
      </c>
      <c r="DC155" s="23" t="s">
        <v>396</v>
      </c>
      <c r="DD155" s="23" t="s">
        <v>396</v>
      </c>
      <c r="DE155" s="23" t="s">
        <v>396</v>
      </c>
      <c r="DF155" s="23" t="s">
        <v>394</v>
      </c>
      <c r="DG155" s="23" t="s">
        <v>394</v>
      </c>
      <c r="DH155" s="23" t="s">
        <v>394</v>
      </c>
      <c r="DI155" s="23" t="s">
        <v>394</v>
      </c>
      <c r="DJ155" s="23" t="s">
        <v>394</v>
      </c>
      <c r="DK155" s="23" t="s">
        <v>394</v>
      </c>
      <c r="DL155" s="23" t="s">
        <v>396</v>
      </c>
      <c r="DM155" s="23" t="s">
        <v>396</v>
      </c>
      <c r="DN155" s="23" t="s">
        <v>396</v>
      </c>
      <c r="DO155" s="23" t="s">
        <v>394</v>
      </c>
      <c r="DP155" s="23" t="s">
        <v>396</v>
      </c>
      <c r="DQ155" s="23" t="s">
        <v>396</v>
      </c>
      <c r="DR155" s="23" t="s">
        <v>396</v>
      </c>
    </row>
    <row r="156" spans="1:122" x14ac:dyDescent="0.15">
      <c r="A156" s="23" t="s">
        <v>305</v>
      </c>
      <c r="B156" s="23" t="s">
        <v>1302</v>
      </c>
      <c r="C156" s="23" t="s">
        <v>1303</v>
      </c>
      <c r="D156" s="23">
        <v>33.249555000000001</v>
      </c>
      <c r="E156" s="23">
        <v>43.590561000000001</v>
      </c>
      <c r="F156" s="23" t="s">
        <v>193</v>
      </c>
      <c r="G156" s="23" t="s">
        <v>194</v>
      </c>
      <c r="H156" s="23" t="s">
        <v>275</v>
      </c>
      <c r="I156" s="23" t="s">
        <v>306</v>
      </c>
      <c r="L156" s="23" t="s">
        <v>441</v>
      </c>
      <c r="M156" s="23" t="s">
        <v>401</v>
      </c>
      <c r="N156" s="23" t="s">
        <v>1306</v>
      </c>
      <c r="O156" s="23" t="s">
        <v>1307</v>
      </c>
      <c r="P156" s="23" t="s">
        <v>394</v>
      </c>
      <c r="Q156" s="23" t="s">
        <v>396</v>
      </c>
      <c r="R156" s="23">
        <v>2</v>
      </c>
      <c r="S156" s="23">
        <v>0</v>
      </c>
      <c r="T156" s="23" t="s">
        <v>502</v>
      </c>
      <c r="U156" s="23" t="s">
        <v>198</v>
      </c>
      <c r="V156" s="23">
        <v>240</v>
      </c>
      <c r="W156" s="23">
        <v>0</v>
      </c>
      <c r="X156" s="23">
        <v>240</v>
      </c>
      <c r="Y156" s="23" t="s">
        <v>394</v>
      </c>
      <c r="Z156" s="23" t="s">
        <v>396</v>
      </c>
      <c r="AA156" s="23">
        <v>240</v>
      </c>
      <c r="AB156" s="23">
        <v>0</v>
      </c>
      <c r="AC156" s="23">
        <v>0</v>
      </c>
      <c r="AD156" s="23">
        <v>0</v>
      </c>
      <c r="AE156" s="23">
        <v>0</v>
      </c>
      <c r="AF156" s="23">
        <v>1</v>
      </c>
      <c r="AG156" s="23">
        <v>0</v>
      </c>
      <c r="AH156" s="23">
        <v>0</v>
      </c>
      <c r="AI156" s="23" t="s">
        <v>46</v>
      </c>
      <c r="AJ156" s="23">
        <v>230</v>
      </c>
      <c r="AK156" s="23">
        <v>80</v>
      </c>
      <c r="AL156" s="23">
        <v>93</v>
      </c>
      <c r="AM156" s="23">
        <v>100</v>
      </c>
      <c r="AN156" s="23">
        <v>116</v>
      </c>
      <c r="AO156" s="23">
        <v>314</v>
      </c>
      <c r="AP156" s="23">
        <v>291</v>
      </c>
      <c r="AQ156" s="23">
        <v>6</v>
      </c>
      <c r="AR156" s="23">
        <v>9</v>
      </c>
      <c r="AS156" s="23">
        <v>1009</v>
      </c>
      <c r="AT156" s="23" t="s">
        <v>394</v>
      </c>
      <c r="AU156" s="23">
        <v>30</v>
      </c>
      <c r="AV156" s="23">
        <v>0</v>
      </c>
      <c r="AW156" s="23">
        <v>7</v>
      </c>
      <c r="AX156" s="23">
        <v>8</v>
      </c>
      <c r="AY156" s="23">
        <v>5</v>
      </c>
      <c r="AZ156" s="23">
        <v>13</v>
      </c>
      <c r="BA156" s="23">
        <v>20</v>
      </c>
      <c r="BB156" s="23">
        <v>0</v>
      </c>
      <c r="BC156" s="23">
        <v>27</v>
      </c>
      <c r="BD156" s="23" t="s">
        <v>378</v>
      </c>
      <c r="BE156" s="23" t="s">
        <v>405</v>
      </c>
      <c r="BF156" s="23" t="s">
        <v>405</v>
      </c>
      <c r="BG156" s="23" t="s">
        <v>405</v>
      </c>
      <c r="BH156" s="23" t="s">
        <v>46</v>
      </c>
      <c r="BI156" s="23" t="s">
        <v>405</v>
      </c>
      <c r="BJ156" s="23" t="s">
        <v>405</v>
      </c>
      <c r="BK156" s="23" t="s">
        <v>46</v>
      </c>
      <c r="BL156" s="23" t="s">
        <v>46</v>
      </c>
      <c r="BM156" s="23" t="s">
        <v>46</v>
      </c>
      <c r="BO156" s="23">
        <v>20</v>
      </c>
      <c r="BP156" s="23" t="s">
        <v>601</v>
      </c>
      <c r="BQ156" s="23">
        <v>204</v>
      </c>
      <c r="BR156" s="23">
        <v>0</v>
      </c>
      <c r="BS156" s="23">
        <v>16</v>
      </c>
      <c r="BT156" s="23">
        <v>18</v>
      </c>
      <c r="BU156" s="23">
        <v>0</v>
      </c>
      <c r="BV156" s="23">
        <v>16</v>
      </c>
      <c r="BW156" s="23">
        <v>18</v>
      </c>
      <c r="BX156" s="23">
        <v>45</v>
      </c>
      <c r="BY156" s="23" t="s">
        <v>394</v>
      </c>
      <c r="BZ156" s="23" t="s">
        <v>394</v>
      </c>
      <c r="CA156" s="23" t="s">
        <v>396</v>
      </c>
      <c r="CB156" s="23" t="s">
        <v>394</v>
      </c>
      <c r="CC156" s="23" t="s">
        <v>394</v>
      </c>
      <c r="CD156" s="23" t="s">
        <v>526</v>
      </c>
      <c r="CE156" s="23" t="s">
        <v>394</v>
      </c>
      <c r="CF156" s="23" t="s">
        <v>128</v>
      </c>
      <c r="CG156" s="35" t="s">
        <v>415</v>
      </c>
      <c r="CH156" s="23" t="s">
        <v>401</v>
      </c>
      <c r="CI156" s="23" t="s">
        <v>427</v>
      </c>
      <c r="CJ156" s="23" t="s">
        <v>394</v>
      </c>
      <c r="CK156" s="23" t="s">
        <v>394</v>
      </c>
      <c r="CL156" s="23" t="s">
        <v>394</v>
      </c>
      <c r="CM156" s="23" t="s">
        <v>405</v>
      </c>
      <c r="CN156" s="23" t="s">
        <v>396</v>
      </c>
      <c r="CO156" s="23" t="s">
        <v>681</v>
      </c>
      <c r="CP156" s="23" t="s">
        <v>396</v>
      </c>
      <c r="CQ156" s="23" t="s">
        <v>394</v>
      </c>
      <c r="CR156" s="23" t="s">
        <v>396</v>
      </c>
      <c r="CS156" s="23" t="s">
        <v>396</v>
      </c>
      <c r="CT156" s="23" t="s">
        <v>46</v>
      </c>
      <c r="CU156" s="23" t="s">
        <v>46</v>
      </c>
      <c r="CV156" s="23" t="s">
        <v>46</v>
      </c>
      <c r="CW156" s="23" t="s">
        <v>46</v>
      </c>
      <c r="CX156" s="23" t="s">
        <v>457</v>
      </c>
      <c r="CY156" s="23" t="s">
        <v>396</v>
      </c>
      <c r="CZ156" s="23" t="s">
        <v>46</v>
      </c>
      <c r="DB156" s="23" t="s">
        <v>394</v>
      </c>
      <c r="DC156" s="23" t="s">
        <v>396</v>
      </c>
      <c r="DD156" s="23" t="s">
        <v>394</v>
      </c>
      <c r="DE156" s="23" t="s">
        <v>396</v>
      </c>
      <c r="DF156" s="23" t="s">
        <v>394</v>
      </c>
      <c r="DG156" s="23" t="s">
        <v>394</v>
      </c>
      <c r="DH156" s="23" t="s">
        <v>394</v>
      </c>
      <c r="DI156" s="23" t="s">
        <v>394</v>
      </c>
      <c r="DJ156" s="23" t="s">
        <v>394</v>
      </c>
      <c r="DK156" s="23" t="s">
        <v>394</v>
      </c>
      <c r="DL156" s="23" t="s">
        <v>396</v>
      </c>
      <c r="DM156" s="23" t="s">
        <v>396</v>
      </c>
      <c r="DN156" s="23" t="s">
        <v>396</v>
      </c>
      <c r="DO156" s="23" t="s">
        <v>394</v>
      </c>
      <c r="DP156" s="23" t="s">
        <v>396</v>
      </c>
      <c r="DQ156" s="23" t="s">
        <v>396</v>
      </c>
      <c r="DR156" s="23" t="s">
        <v>396</v>
      </c>
    </row>
    <row r="157" spans="1:122" x14ac:dyDescent="0.15">
      <c r="A157" s="23" t="s">
        <v>295</v>
      </c>
      <c r="B157" s="23" t="s">
        <v>824</v>
      </c>
      <c r="C157" s="23" t="s">
        <v>825</v>
      </c>
      <c r="D157" s="23">
        <v>33.253349</v>
      </c>
      <c r="E157" s="23">
        <v>43.585467999999999</v>
      </c>
      <c r="F157" s="23" t="s">
        <v>193</v>
      </c>
      <c r="G157" s="23" t="s">
        <v>194</v>
      </c>
      <c r="H157" s="23" t="s">
        <v>275</v>
      </c>
      <c r="I157" s="23" t="s">
        <v>296</v>
      </c>
      <c r="L157" s="23" t="s">
        <v>441</v>
      </c>
      <c r="M157" s="23" t="s">
        <v>1105</v>
      </c>
      <c r="N157" s="23" t="s">
        <v>1308</v>
      </c>
      <c r="O157" s="23" t="s">
        <v>1309</v>
      </c>
      <c r="P157" s="23" t="s">
        <v>394</v>
      </c>
      <c r="Q157" s="23" t="s">
        <v>394</v>
      </c>
      <c r="R157" s="23">
        <v>2</v>
      </c>
      <c r="S157" s="23">
        <v>0</v>
      </c>
      <c r="T157" s="23" t="s">
        <v>502</v>
      </c>
      <c r="U157" s="23" t="s">
        <v>198</v>
      </c>
      <c r="V157" s="23">
        <v>84</v>
      </c>
      <c r="W157" s="23">
        <v>0</v>
      </c>
      <c r="X157" s="23">
        <v>84</v>
      </c>
      <c r="Y157" s="23" t="s">
        <v>394</v>
      </c>
      <c r="Z157" s="23" t="s">
        <v>396</v>
      </c>
      <c r="AA157" s="23">
        <v>0</v>
      </c>
      <c r="AB157" s="23">
        <v>102</v>
      </c>
      <c r="AC157" s="23">
        <v>0</v>
      </c>
      <c r="AD157" s="23">
        <v>0</v>
      </c>
      <c r="AE157" s="23">
        <v>0</v>
      </c>
      <c r="AF157" s="23">
        <v>0</v>
      </c>
      <c r="AG157" s="23">
        <v>0</v>
      </c>
      <c r="AH157" s="23">
        <v>0</v>
      </c>
      <c r="AI157" s="23" t="s">
        <v>46</v>
      </c>
      <c r="AJ157" s="23">
        <v>102</v>
      </c>
      <c r="AK157" s="23">
        <v>37</v>
      </c>
      <c r="AL157" s="23">
        <v>36</v>
      </c>
      <c r="AM157" s="23">
        <v>107</v>
      </c>
      <c r="AN157" s="23">
        <v>77</v>
      </c>
      <c r="AO157" s="23">
        <v>91</v>
      </c>
      <c r="AP157" s="23">
        <v>98</v>
      </c>
      <c r="AQ157" s="23">
        <v>4</v>
      </c>
      <c r="AR157" s="23">
        <v>4</v>
      </c>
      <c r="AS157" s="23">
        <v>454</v>
      </c>
      <c r="AT157" s="23" t="s">
        <v>394</v>
      </c>
      <c r="AU157" s="23">
        <v>22</v>
      </c>
      <c r="AV157" s="23">
        <v>0</v>
      </c>
      <c r="AW157" s="23">
        <v>23</v>
      </c>
      <c r="AX157" s="23">
        <v>7</v>
      </c>
      <c r="AY157" s="23">
        <v>1</v>
      </c>
      <c r="AZ157" s="23">
        <v>12</v>
      </c>
      <c r="BA157" s="23">
        <v>6</v>
      </c>
      <c r="BB157" s="23">
        <v>0</v>
      </c>
      <c r="BC157" s="23">
        <v>10</v>
      </c>
      <c r="BD157" s="23" t="s">
        <v>1310</v>
      </c>
      <c r="BE157" s="23" t="s">
        <v>405</v>
      </c>
      <c r="BF157" s="23" t="s">
        <v>405</v>
      </c>
      <c r="BG157" s="23" t="s">
        <v>46</v>
      </c>
      <c r="BH157" s="23" t="s">
        <v>411</v>
      </c>
      <c r="BI157" s="23" t="s">
        <v>405</v>
      </c>
      <c r="BJ157" s="23" t="s">
        <v>46</v>
      </c>
      <c r="BK157" s="23" t="s">
        <v>411</v>
      </c>
      <c r="BL157" s="23" t="s">
        <v>46</v>
      </c>
      <c r="BM157" s="23" t="s">
        <v>411</v>
      </c>
      <c r="BO157" s="23">
        <v>22</v>
      </c>
      <c r="BP157" s="23" t="s">
        <v>601</v>
      </c>
      <c r="BQ157" s="23">
        <v>20</v>
      </c>
      <c r="BR157" s="23">
        <v>0</v>
      </c>
      <c r="BS157" s="23">
        <v>10</v>
      </c>
      <c r="BT157" s="23">
        <v>10</v>
      </c>
      <c r="BU157" s="23">
        <v>0</v>
      </c>
      <c r="BV157" s="23">
        <v>10</v>
      </c>
      <c r="BW157" s="23">
        <v>10</v>
      </c>
      <c r="BX157" s="23">
        <v>0</v>
      </c>
      <c r="BY157" s="23" t="s">
        <v>394</v>
      </c>
      <c r="BZ157" s="23" t="s">
        <v>394</v>
      </c>
      <c r="CA157" s="23" t="s">
        <v>394</v>
      </c>
      <c r="CB157" s="23" t="s">
        <v>394</v>
      </c>
      <c r="CC157" s="23" t="s">
        <v>394</v>
      </c>
      <c r="CD157" s="23" t="s">
        <v>526</v>
      </c>
      <c r="CE157" s="23" t="s">
        <v>394</v>
      </c>
      <c r="CF157" s="23" t="s">
        <v>128</v>
      </c>
      <c r="CG157" s="35" t="s">
        <v>415</v>
      </c>
      <c r="CH157" s="23" t="s">
        <v>401</v>
      </c>
      <c r="CI157" s="23" t="s">
        <v>427</v>
      </c>
      <c r="CJ157" s="23" t="s">
        <v>394</v>
      </c>
      <c r="CK157" s="23" t="s">
        <v>394</v>
      </c>
      <c r="CL157" s="23" t="s">
        <v>394</v>
      </c>
      <c r="CM157" s="23" t="s">
        <v>46</v>
      </c>
      <c r="CN157" s="23" t="s">
        <v>396</v>
      </c>
      <c r="CO157" s="23" t="s">
        <v>829</v>
      </c>
      <c r="CP157" s="23" t="s">
        <v>396</v>
      </c>
      <c r="CQ157" s="23" t="s">
        <v>394</v>
      </c>
      <c r="CR157" s="23" t="s">
        <v>394</v>
      </c>
      <c r="CS157" s="23" t="s">
        <v>394</v>
      </c>
      <c r="CT157" s="23" t="s">
        <v>405</v>
      </c>
      <c r="CU157" s="23" t="s">
        <v>405</v>
      </c>
      <c r="CV157" s="23" t="s">
        <v>46</v>
      </c>
      <c r="CW157" s="23" t="s">
        <v>46</v>
      </c>
      <c r="CX157" s="23" t="s">
        <v>1311</v>
      </c>
      <c r="CY157" s="23" t="s">
        <v>396</v>
      </c>
      <c r="CZ157" s="23" t="s">
        <v>46</v>
      </c>
      <c r="DB157" s="23" t="s">
        <v>394</v>
      </c>
      <c r="DC157" s="23" t="s">
        <v>394</v>
      </c>
      <c r="DD157" s="23" t="s">
        <v>394</v>
      </c>
      <c r="DE157" s="23" t="s">
        <v>396</v>
      </c>
      <c r="DF157" s="23" t="s">
        <v>394</v>
      </c>
      <c r="DG157" s="23" t="s">
        <v>394</v>
      </c>
      <c r="DH157" s="23" t="s">
        <v>394</v>
      </c>
      <c r="DI157" s="23" t="s">
        <v>396</v>
      </c>
      <c r="DJ157" s="23" t="s">
        <v>394</v>
      </c>
      <c r="DK157" s="23" t="s">
        <v>394</v>
      </c>
      <c r="DL157" s="23" t="s">
        <v>396</v>
      </c>
      <c r="DM157" s="23" t="s">
        <v>396</v>
      </c>
      <c r="DN157" s="23" t="s">
        <v>396</v>
      </c>
      <c r="DO157" s="23" t="s">
        <v>394</v>
      </c>
      <c r="DP157" s="23" t="s">
        <v>396</v>
      </c>
      <c r="DQ157" s="23" t="s">
        <v>396</v>
      </c>
      <c r="DR157" s="23" t="s">
        <v>396</v>
      </c>
    </row>
    <row r="158" spans="1:122" x14ac:dyDescent="0.15">
      <c r="A158" s="23" t="s">
        <v>292</v>
      </c>
      <c r="B158" s="23" t="s">
        <v>1302</v>
      </c>
      <c r="C158" s="23" t="s">
        <v>1303</v>
      </c>
      <c r="D158" s="23">
        <v>33.253579999999999</v>
      </c>
      <c r="E158" s="23">
        <v>43.583359999999999</v>
      </c>
      <c r="F158" s="23" t="s">
        <v>193</v>
      </c>
      <c r="G158" s="23" t="s">
        <v>194</v>
      </c>
      <c r="H158" s="23" t="s">
        <v>275</v>
      </c>
      <c r="I158" s="23" t="s">
        <v>294</v>
      </c>
      <c r="L158" s="23" t="s">
        <v>441</v>
      </c>
      <c r="M158" s="23" t="s">
        <v>401</v>
      </c>
      <c r="N158" s="23" t="s">
        <v>1312</v>
      </c>
      <c r="O158" s="23" t="s">
        <v>1313</v>
      </c>
      <c r="P158" s="23" t="s">
        <v>394</v>
      </c>
      <c r="Q158" s="23" t="s">
        <v>396</v>
      </c>
      <c r="R158" s="23">
        <v>3</v>
      </c>
      <c r="S158" s="23">
        <v>0</v>
      </c>
      <c r="T158" s="23" t="s">
        <v>502</v>
      </c>
      <c r="U158" s="23" t="s">
        <v>198</v>
      </c>
      <c r="V158" s="23">
        <v>125</v>
      </c>
      <c r="W158" s="23">
        <v>0</v>
      </c>
      <c r="X158" s="23">
        <v>125</v>
      </c>
      <c r="Y158" s="23" t="s">
        <v>394</v>
      </c>
      <c r="Z158" s="23" t="s">
        <v>396</v>
      </c>
      <c r="AA158" s="23">
        <v>0</v>
      </c>
      <c r="AB158" s="23">
        <v>125</v>
      </c>
      <c r="AC158" s="23">
        <v>0</v>
      </c>
      <c r="AD158" s="23">
        <v>0</v>
      </c>
      <c r="AE158" s="23">
        <v>0</v>
      </c>
      <c r="AF158" s="23">
        <v>0</v>
      </c>
      <c r="AG158" s="23">
        <v>0</v>
      </c>
      <c r="AH158" s="23">
        <v>0</v>
      </c>
      <c r="AI158" s="23" t="s">
        <v>46</v>
      </c>
      <c r="AJ158" s="23">
        <v>135</v>
      </c>
      <c r="AK158" s="23">
        <v>65</v>
      </c>
      <c r="AL158" s="23">
        <v>70</v>
      </c>
      <c r="AM158" s="23">
        <v>127</v>
      </c>
      <c r="AN158" s="23">
        <v>123</v>
      </c>
      <c r="AO158" s="23">
        <v>219</v>
      </c>
      <c r="AP158" s="23">
        <v>190</v>
      </c>
      <c r="AQ158" s="23">
        <v>7</v>
      </c>
      <c r="AR158" s="23">
        <v>9</v>
      </c>
      <c r="AS158" s="23">
        <v>810</v>
      </c>
      <c r="AT158" s="23" t="s">
        <v>394</v>
      </c>
      <c r="AU158" s="23">
        <v>24</v>
      </c>
      <c r="AV158" s="23">
        <v>0</v>
      </c>
      <c r="AW158" s="23">
        <v>15</v>
      </c>
      <c r="AX158" s="23">
        <v>5</v>
      </c>
      <c r="AY158" s="23">
        <v>4</v>
      </c>
      <c r="AZ158" s="23">
        <v>15</v>
      </c>
      <c r="BA158" s="23">
        <v>9</v>
      </c>
      <c r="BB158" s="23">
        <v>0</v>
      </c>
      <c r="BC158" s="23">
        <v>24</v>
      </c>
      <c r="BD158" s="23" t="s">
        <v>383</v>
      </c>
      <c r="BE158" s="23" t="s">
        <v>405</v>
      </c>
      <c r="BF158" s="23" t="s">
        <v>405</v>
      </c>
      <c r="BG158" s="23" t="s">
        <v>411</v>
      </c>
      <c r="BH158" s="23" t="s">
        <v>46</v>
      </c>
      <c r="BI158" s="23" t="s">
        <v>411</v>
      </c>
      <c r="BJ158" s="23" t="s">
        <v>405</v>
      </c>
      <c r="BK158" s="23" t="s">
        <v>46</v>
      </c>
      <c r="BL158" s="23" t="s">
        <v>46</v>
      </c>
      <c r="BM158" s="23" t="s">
        <v>46</v>
      </c>
      <c r="BO158" s="23">
        <v>20</v>
      </c>
      <c r="BP158" s="23" t="s">
        <v>601</v>
      </c>
      <c r="BQ158" s="23">
        <v>40</v>
      </c>
      <c r="BR158" s="23">
        <v>0</v>
      </c>
      <c r="BS158" s="23">
        <v>10</v>
      </c>
      <c r="BT158" s="23">
        <v>15</v>
      </c>
      <c r="BU158" s="23">
        <v>0</v>
      </c>
      <c r="BV158" s="23">
        <v>4</v>
      </c>
      <c r="BW158" s="23">
        <v>5</v>
      </c>
      <c r="BX158" s="23">
        <v>0</v>
      </c>
      <c r="BY158" s="23" t="s">
        <v>394</v>
      </c>
      <c r="BZ158" s="23" t="s">
        <v>394</v>
      </c>
      <c r="CA158" s="23" t="s">
        <v>396</v>
      </c>
      <c r="CB158" s="23" t="s">
        <v>394</v>
      </c>
      <c r="CC158" s="23" t="s">
        <v>394</v>
      </c>
      <c r="CD158" s="23" t="s">
        <v>526</v>
      </c>
      <c r="CE158" s="23" t="s">
        <v>394</v>
      </c>
      <c r="CF158" s="23" t="s">
        <v>128</v>
      </c>
      <c r="CG158" s="35" t="s">
        <v>415</v>
      </c>
      <c r="CH158" s="23" t="s">
        <v>401</v>
      </c>
      <c r="CI158" s="23" t="s">
        <v>427</v>
      </c>
      <c r="CJ158" s="23" t="s">
        <v>394</v>
      </c>
      <c r="CK158" s="23" t="s">
        <v>394</v>
      </c>
      <c r="CL158" s="23" t="s">
        <v>394</v>
      </c>
      <c r="CM158" s="23" t="s">
        <v>46</v>
      </c>
      <c r="CN158" s="23" t="s">
        <v>396</v>
      </c>
      <c r="CO158" s="23" t="s">
        <v>444</v>
      </c>
      <c r="CP158" s="23" t="s">
        <v>396</v>
      </c>
      <c r="CQ158" s="23" t="s">
        <v>394</v>
      </c>
      <c r="CR158" s="23" t="s">
        <v>396</v>
      </c>
      <c r="CS158" s="23" t="s">
        <v>396</v>
      </c>
      <c r="CT158" s="23" t="s">
        <v>46</v>
      </c>
      <c r="CU158" s="23" t="s">
        <v>46</v>
      </c>
      <c r="CV158" s="23" t="s">
        <v>46</v>
      </c>
      <c r="CW158" s="23" t="s">
        <v>46</v>
      </c>
      <c r="CX158" s="23" t="s">
        <v>1314</v>
      </c>
      <c r="CY158" s="23" t="s">
        <v>396</v>
      </c>
      <c r="CZ158" s="23" t="s">
        <v>46</v>
      </c>
      <c r="DB158" s="23" t="s">
        <v>394</v>
      </c>
      <c r="DC158" s="23" t="s">
        <v>396</v>
      </c>
      <c r="DD158" s="23" t="s">
        <v>396</v>
      </c>
      <c r="DE158" s="23" t="s">
        <v>396</v>
      </c>
      <c r="DF158" s="23" t="s">
        <v>394</v>
      </c>
      <c r="DG158" s="23" t="s">
        <v>394</v>
      </c>
      <c r="DH158" s="23" t="s">
        <v>394</v>
      </c>
      <c r="DI158" s="23" t="s">
        <v>394</v>
      </c>
      <c r="DJ158" s="23" t="s">
        <v>394</v>
      </c>
      <c r="DK158" s="23" t="s">
        <v>394</v>
      </c>
      <c r="DL158" s="23" t="s">
        <v>396</v>
      </c>
      <c r="DM158" s="23" t="s">
        <v>396</v>
      </c>
      <c r="DN158" s="23" t="s">
        <v>396</v>
      </c>
      <c r="DO158" s="23" t="s">
        <v>394</v>
      </c>
      <c r="DP158" s="23" t="s">
        <v>396</v>
      </c>
      <c r="DQ158" s="23" t="s">
        <v>396</v>
      </c>
      <c r="DR158" s="23" t="s">
        <v>396</v>
      </c>
    </row>
    <row r="159" spans="1:122" x14ac:dyDescent="0.15">
      <c r="A159" s="23" t="s">
        <v>226</v>
      </c>
      <c r="B159" s="23" t="s">
        <v>980</v>
      </c>
      <c r="C159" s="23" t="s">
        <v>981</v>
      </c>
      <c r="D159" s="23">
        <v>33.149389383211201</v>
      </c>
      <c r="E159" s="23">
        <v>43.840481690079798</v>
      </c>
      <c r="F159" s="23" t="s">
        <v>193</v>
      </c>
      <c r="G159" s="23" t="s">
        <v>194</v>
      </c>
      <c r="H159" s="23" t="s">
        <v>227</v>
      </c>
      <c r="I159" s="23" t="s">
        <v>228</v>
      </c>
      <c r="L159" s="23" t="s">
        <v>441</v>
      </c>
      <c r="M159" s="23" t="s">
        <v>1315</v>
      </c>
      <c r="N159" s="23" t="s">
        <v>1316</v>
      </c>
      <c r="O159" s="23" t="s">
        <v>1317</v>
      </c>
      <c r="P159" s="23" t="s">
        <v>394</v>
      </c>
      <c r="Q159" s="23" t="s">
        <v>394</v>
      </c>
      <c r="R159" s="23">
        <v>4</v>
      </c>
      <c r="S159" s="23">
        <v>0</v>
      </c>
      <c r="T159" s="23" t="s">
        <v>769</v>
      </c>
      <c r="U159" s="23" t="s">
        <v>198</v>
      </c>
      <c r="V159" s="23">
        <v>180</v>
      </c>
      <c r="W159" s="23">
        <v>41</v>
      </c>
      <c r="X159" s="23">
        <v>221</v>
      </c>
      <c r="Y159" s="23" t="s">
        <v>394</v>
      </c>
      <c r="Z159" s="23" t="s">
        <v>396</v>
      </c>
      <c r="AA159" s="23">
        <v>213</v>
      </c>
      <c r="AB159" s="23">
        <v>8</v>
      </c>
      <c r="AC159" s="23">
        <v>0</v>
      </c>
      <c r="AD159" s="23">
        <v>0</v>
      </c>
      <c r="AE159" s="23">
        <v>0</v>
      </c>
      <c r="AF159" s="23">
        <v>0</v>
      </c>
      <c r="AG159" s="23">
        <v>0</v>
      </c>
      <c r="AH159" s="23">
        <v>0</v>
      </c>
      <c r="AI159" s="23" t="s">
        <v>405</v>
      </c>
      <c r="AJ159" s="23">
        <v>180</v>
      </c>
      <c r="AK159" s="23">
        <v>65</v>
      </c>
      <c r="AL159" s="23">
        <v>44</v>
      </c>
      <c r="AM159" s="23">
        <v>86</v>
      </c>
      <c r="AN159" s="23">
        <v>131</v>
      </c>
      <c r="AO159" s="23">
        <v>237</v>
      </c>
      <c r="AP159" s="23">
        <v>266</v>
      </c>
      <c r="AQ159" s="23">
        <v>18</v>
      </c>
      <c r="AR159" s="23">
        <v>20</v>
      </c>
      <c r="AS159" s="23">
        <v>867</v>
      </c>
      <c r="AT159" s="23" t="s">
        <v>394</v>
      </c>
      <c r="AU159" s="23">
        <v>6</v>
      </c>
      <c r="AV159" s="23">
        <v>2</v>
      </c>
      <c r="AW159" s="23">
        <v>0</v>
      </c>
      <c r="AX159" s="23">
        <v>0</v>
      </c>
      <c r="AY159" s="23">
        <v>2</v>
      </c>
      <c r="AZ159" s="23">
        <v>9</v>
      </c>
      <c r="BA159" s="23">
        <v>9</v>
      </c>
      <c r="BB159" s="23">
        <v>0</v>
      </c>
      <c r="BC159" s="23">
        <v>25</v>
      </c>
      <c r="BD159" s="23" t="s">
        <v>1318</v>
      </c>
      <c r="BE159" s="23" t="s">
        <v>46</v>
      </c>
      <c r="BF159" s="23" t="s">
        <v>46</v>
      </c>
      <c r="BG159" s="23" t="s">
        <v>93</v>
      </c>
      <c r="BH159" s="23" t="s">
        <v>93</v>
      </c>
      <c r="BI159" s="23" t="s">
        <v>411</v>
      </c>
      <c r="BJ159" s="23" t="s">
        <v>405</v>
      </c>
      <c r="BK159" s="23" t="s">
        <v>46</v>
      </c>
      <c r="BL159" s="23" t="s">
        <v>46</v>
      </c>
      <c r="BM159" s="23" t="s">
        <v>411</v>
      </c>
      <c r="BN159" s="23" t="s">
        <v>1319</v>
      </c>
      <c r="BO159" s="23">
        <v>35</v>
      </c>
      <c r="BP159" s="23" t="s">
        <v>601</v>
      </c>
      <c r="BQ159" s="23">
        <v>10</v>
      </c>
      <c r="BR159" s="23">
        <v>12</v>
      </c>
      <c r="BS159" s="23">
        <v>36</v>
      </c>
      <c r="BT159" s="23">
        <v>36</v>
      </c>
      <c r="BU159" s="23">
        <v>12</v>
      </c>
      <c r="BV159" s="23">
        <v>24</v>
      </c>
      <c r="BW159" s="23">
        <v>24</v>
      </c>
      <c r="BX159" s="23">
        <v>0</v>
      </c>
      <c r="BY159" s="23" t="s">
        <v>394</v>
      </c>
      <c r="BZ159" s="23" t="s">
        <v>394</v>
      </c>
      <c r="CA159" s="23" t="s">
        <v>394</v>
      </c>
      <c r="CB159" s="23" t="s">
        <v>394</v>
      </c>
      <c r="CC159" s="23" t="s">
        <v>394</v>
      </c>
      <c r="CD159" s="23" t="s">
        <v>526</v>
      </c>
      <c r="CE159" s="23" t="s">
        <v>394</v>
      </c>
      <c r="CF159" s="23" t="s">
        <v>128</v>
      </c>
      <c r="CG159" s="35" t="s">
        <v>415</v>
      </c>
      <c r="CH159" s="23" t="s">
        <v>401</v>
      </c>
      <c r="CI159" s="23" t="s">
        <v>427</v>
      </c>
      <c r="CJ159" s="23" t="s">
        <v>394</v>
      </c>
      <c r="CK159" s="23" t="s">
        <v>394</v>
      </c>
      <c r="CL159" s="23" t="s">
        <v>394</v>
      </c>
      <c r="CM159" s="23" t="s">
        <v>405</v>
      </c>
      <c r="CN159" s="23" t="s">
        <v>396</v>
      </c>
      <c r="CO159" s="23" t="s">
        <v>1320</v>
      </c>
      <c r="CP159" s="23" t="s">
        <v>396</v>
      </c>
      <c r="CQ159" s="23" t="s">
        <v>394</v>
      </c>
      <c r="CR159" s="23" t="s">
        <v>396</v>
      </c>
      <c r="CS159" s="23" t="s">
        <v>396</v>
      </c>
      <c r="CT159" s="23" t="s">
        <v>46</v>
      </c>
      <c r="CU159" s="23" t="s">
        <v>46</v>
      </c>
      <c r="CV159" s="23" t="s">
        <v>46</v>
      </c>
      <c r="CW159" s="23" t="s">
        <v>46</v>
      </c>
      <c r="CX159" s="23" t="s">
        <v>984</v>
      </c>
      <c r="CY159" s="23" t="s">
        <v>396</v>
      </c>
      <c r="CZ159" s="23" t="s">
        <v>46</v>
      </c>
      <c r="DB159" s="23" t="s">
        <v>394</v>
      </c>
      <c r="DC159" s="23" t="s">
        <v>396</v>
      </c>
      <c r="DD159" s="23" t="s">
        <v>394</v>
      </c>
      <c r="DE159" s="23" t="s">
        <v>396</v>
      </c>
      <c r="DF159" s="23" t="s">
        <v>396</v>
      </c>
      <c r="DG159" s="23" t="s">
        <v>394</v>
      </c>
      <c r="DH159" s="23" t="s">
        <v>394</v>
      </c>
      <c r="DI159" s="23" t="s">
        <v>396</v>
      </c>
      <c r="DJ159" s="23" t="s">
        <v>396</v>
      </c>
      <c r="DK159" s="23" t="s">
        <v>394</v>
      </c>
      <c r="DL159" s="23" t="s">
        <v>394</v>
      </c>
      <c r="DM159" s="23" t="s">
        <v>396</v>
      </c>
      <c r="DN159" s="23" t="s">
        <v>396</v>
      </c>
      <c r="DO159" s="23" t="s">
        <v>394</v>
      </c>
      <c r="DP159" s="23" t="s">
        <v>396</v>
      </c>
      <c r="DQ159" s="23" t="s">
        <v>396</v>
      </c>
      <c r="DR159" s="23" t="s">
        <v>396</v>
      </c>
    </row>
    <row r="160" spans="1:122" x14ac:dyDescent="0.15">
      <c r="A160" s="23" t="s">
        <v>343</v>
      </c>
      <c r="B160" s="23" t="s">
        <v>344</v>
      </c>
      <c r="C160" s="23" t="s">
        <v>362</v>
      </c>
      <c r="D160" s="23">
        <v>35.327263000000002</v>
      </c>
      <c r="E160" s="23">
        <v>44.496110000000002</v>
      </c>
      <c r="F160" s="23" t="s">
        <v>345</v>
      </c>
      <c r="G160" s="23" t="s">
        <v>194</v>
      </c>
      <c r="I160" s="23" t="s">
        <v>346</v>
      </c>
      <c r="J160" s="23" t="s">
        <v>346</v>
      </c>
      <c r="L160" s="23" t="s">
        <v>441</v>
      </c>
      <c r="M160" s="23" t="s">
        <v>1321</v>
      </c>
      <c r="N160" s="23" t="s">
        <v>1322</v>
      </c>
      <c r="O160" s="23" t="s">
        <v>1323</v>
      </c>
      <c r="P160" s="23" t="s">
        <v>394</v>
      </c>
      <c r="Q160" s="23" t="s">
        <v>394</v>
      </c>
      <c r="R160" s="23">
        <v>8</v>
      </c>
      <c r="S160" s="23">
        <v>0</v>
      </c>
      <c r="T160" s="23" t="s">
        <v>1324</v>
      </c>
      <c r="U160" s="23" t="s">
        <v>198</v>
      </c>
      <c r="V160" s="23">
        <v>536</v>
      </c>
      <c r="W160" s="23">
        <v>0</v>
      </c>
      <c r="X160" s="23">
        <v>536</v>
      </c>
      <c r="Y160" s="23" t="s">
        <v>394</v>
      </c>
      <c r="Z160" s="23" t="s">
        <v>394</v>
      </c>
      <c r="AA160" s="23">
        <v>2</v>
      </c>
      <c r="AB160" s="23">
        <v>286</v>
      </c>
      <c r="AC160" s="23">
        <v>36</v>
      </c>
      <c r="AD160" s="23">
        <v>0</v>
      </c>
      <c r="AE160" s="23">
        <v>212</v>
      </c>
      <c r="AF160" s="23">
        <v>0</v>
      </c>
      <c r="AG160" s="23">
        <v>0</v>
      </c>
      <c r="AH160" s="23">
        <v>0</v>
      </c>
      <c r="AI160" s="23" t="s">
        <v>46</v>
      </c>
      <c r="AJ160" s="23">
        <v>622</v>
      </c>
      <c r="AK160" s="23">
        <v>222</v>
      </c>
      <c r="AL160" s="23">
        <v>250</v>
      </c>
      <c r="AM160" s="23">
        <v>716</v>
      </c>
      <c r="AN160" s="23">
        <v>630</v>
      </c>
      <c r="AO160" s="23">
        <v>764</v>
      </c>
      <c r="AP160" s="23">
        <v>746</v>
      </c>
      <c r="AQ160" s="23">
        <v>48</v>
      </c>
      <c r="AR160" s="23">
        <v>63</v>
      </c>
      <c r="AS160" s="23">
        <v>3439</v>
      </c>
      <c r="AT160" s="23" t="s">
        <v>394</v>
      </c>
      <c r="AU160" s="23">
        <v>95</v>
      </c>
      <c r="AV160" s="23">
        <v>0</v>
      </c>
      <c r="AW160" s="23">
        <v>33</v>
      </c>
      <c r="AX160" s="23">
        <v>25</v>
      </c>
      <c r="AY160" s="23">
        <v>5</v>
      </c>
      <c r="AZ160" s="23">
        <v>125</v>
      </c>
      <c r="BA160" s="23">
        <v>250</v>
      </c>
      <c r="BB160" s="23">
        <v>12</v>
      </c>
      <c r="BC160" s="23">
        <v>98</v>
      </c>
      <c r="BD160" s="23" t="s">
        <v>629</v>
      </c>
      <c r="BE160" s="23" t="s">
        <v>46</v>
      </c>
      <c r="BF160" s="23" t="s">
        <v>405</v>
      </c>
      <c r="BG160" s="23" t="s">
        <v>93</v>
      </c>
      <c r="BH160" s="23" t="s">
        <v>46</v>
      </c>
      <c r="BI160" s="23" t="s">
        <v>93</v>
      </c>
      <c r="BJ160" s="23" t="s">
        <v>46</v>
      </c>
      <c r="BK160" s="23" t="s">
        <v>46</v>
      </c>
      <c r="BL160" s="23" t="s">
        <v>46</v>
      </c>
      <c r="BM160" s="23" t="s">
        <v>46</v>
      </c>
      <c r="BO160" s="23">
        <v>25</v>
      </c>
      <c r="BP160" s="23" t="s">
        <v>446</v>
      </c>
      <c r="BQ160" s="23">
        <v>500</v>
      </c>
      <c r="BR160" s="23">
        <v>0</v>
      </c>
      <c r="BS160" s="23">
        <v>24</v>
      </c>
      <c r="BT160" s="23">
        <v>24</v>
      </c>
      <c r="BU160" s="23">
        <v>0</v>
      </c>
      <c r="BV160" s="23">
        <v>18</v>
      </c>
      <c r="BW160" s="23">
        <v>18</v>
      </c>
      <c r="BX160" s="23">
        <v>150</v>
      </c>
      <c r="BY160" s="23" t="s">
        <v>394</v>
      </c>
      <c r="BZ160" s="23" t="s">
        <v>394</v>
      </c>
      <c r="CA160" s="23" t="s">
        <v>396</v>
      </c>
      <c r="CB160" s="23" t="s">
        <v>394</v>
      </c>
      <c r="CC160" s="23" t="s">
        <v>396</v>
      </c>
      <c r="CD160" s="23" t="s">
        <v>526</v>
      </c>
      <c r="CE160" s="23" t="s">
        <v>394</v>
      </c>
      <c r="CF160" s="23" t="s">
        <v>128</v>
      </c>
      <c r="CG160" s="35" t="s">
        <v>415</v>
      </c>
      <c r="CH160" s="23" t="s">
        <v>401</v>
      </c>
      <c r="CI160" s="23" t="s">
        <v>402</v>
      </c>
      <c r="CJ160" s="23" t="s">
        <v>394</v>
      </c>
      <c r="CK160" s="23" t="s">
        <v>394</v>
      </c>
      <c r="CL160" s="23" t="s">
        <v>394</v>
      </c>
      <c r="CM160" s="23" t="s">
        <v>46</v>
      </c>
      <c r="CN160" s="23" t="s">
        <v>396</v>
      </c>
      <c r="CO160" s="23" t="s">
        <v>631</v>
      </c>
      <c r="CP160" s="23" t="s">
        <v>396</v>
      </c>
      <c r="CQ160" s="23" t="s">
        <v>394</v>
      </c>
      <c r="CR160" s="23" t="s">
        <v>394</v>
      </c>
      <c r="CS160" s="23" t="s">
        <v>394</v>
      </c>
      <c r="CT160" s="23" t="s">
        <v>93</v>
      </c>
      <c r="CU160" s="23" t="s">
        <v>93</v>
      </c>
      <c r="CV160" s="23" t="s">
        <v>93</v>
      </c>
      <c r="CW160" s="23" t="s">
        <v>93</v>
      </c>
      <c r="CX160" s="23" t="s">
        <v>417</v>
      </c>
      <c r="CY160" s="23" t="s">
        <v>396</v>
      </c>
      <c r="CZ160" s="23" t="s">
        <v>46</v>
      </c>
      <c r="DB160" s="23" t="s">
        <v>394</v>
      </c>
      <c r="DC160" s="23" t="s">
        <v>394</v>
      </c>
      <c r="DD160" s="23" t="s">
        <v>394</v>
      </c>
      <c r="DE160" s="23" t="s">
        <v>394</v>
      </c>
      <c r="DF160" s="23" t="s">
        <v>394</v>
      </c>
      <c r="DG160" s="23" t="s">
        <v>394</v>
      </c>
      <c r="DH160" s="23" t="s">
        <v>394</v>
      </c>
      <c r="DI160" s="23" t="s">
        <v>394</v>
      </c>
      <c r="DJ160" s="23" t="s">
        <v>394</v>
      </c>
      <c r="DK160" s="23" t="s">
        <v>394</v>
      </c>
      <c r="DL160" s="23" t="s">
        <v>396</v>
      </c>
      <c r="DM160" s="23" t="s">
        <v>394</v>
      </c>
      <c r="DN160" s="23" t="s">
        <v>396</v>
      </c>
      <c r="DO160" s="23" t="s">
        <v>394</v>
      </c>
      <c r="DP160" s="23" t="s">
        <v>396</v>
      </c>
      <c r="DQ160" s="23" t="s">
        <v>396</v>
      </c>
      <c r="DR160" s="23" t="s">
        <v>396</v>
      </c>
    </row>
    <row r="161" spans="1:122" x14ac:dyDescent="0.15">
      <c r="A161" s="23" t="s">
        <v>1325</v>
      </c>
      <c r="B161" s="23" t="s">
        <v>973</v>
      </c>
      <c r="D161" s="23">
        <v>34.715049999999998</v>
      </c>
      <c r="E161" s="23">
        <v>43.60839</v>
      </c>
      <c r="F161" s="23" t="s">
        <v>595</v>
      </c>
      <c r="G161" s="23" t="s">
        <v>194</v>
      </c>
      <c r="I161" s="23" t="s">
        <v>1326</v>
      </c>
      <c r="J161" s="23" t="s">
        <v>1326</v>
      </c>
      <c r="L161" s="23" t="s">
        <v>390</v>
      </c>
      <c r="M161" s="23" t="s">
        <v>444</v>
      </c>
      <c r="N161" s="23" t="s">
        <v>1327</v>
      </c>
      <c r="O161" s="23" t="s">
        <v>1328</v>
      </c>
      <c r="P161" s="23" t="s">
        <v>394</v>
      </c>
      <c r="Q161" s="23" t="s">
        <v>394</v>
      </c>
      <c r="R161" s="23">
        <v>2</v>
      </c>
      <c r="S161" s="23">
        <v>1</v>
      </c>
      <c r="T161" s="23" t="s">
        <v>434</v>
      </c>
      <c r="U161" s="23" t="s">
        <v>198</v>
      </c>
      <c r="V161" s="23">
        <v>169</v>
      </c>
      <c r="W161" s="23">
        <v>9</v>
      </c>
      <c r="X161" s="23">
        <v>178</v>
      </c>
      <c r="Y161" s="23" t="s">
        <v>394</v>
      </c>
      <c r="Z161" s="23" t="s">
        <v>396</v>
      </c>
      <c r="AA161" s="23">
        <v>0</v>
      </c>
      <c r="AB161" s="23">
        <v>178</v>
      </c>
      <c r="AC161" s="23">
        <v>0</v>
      </c>
      <c r="AD161" s="23">
        <v>0</v>
      </c>
      <c r="AE161" s="23">
        <v>0</v>
      </c>
      <c r="AF161" s="23">
        <v>0</v>
      </c>
      <c r="AG161" s="23">
        <v>0</v>
      </c>
      <c r="AH161" s="23">
        <v>0</v>
      </c>
      <c r="AI161" s="23" t="s">
        <v>46</v>
      </c>
      <c r="AJ161" s="23">
        <v>169</v>
      </c>
      <c r="AK161" s="23">
        <v>75</v>
      </c>
      <c r="AL161" s="23">
        <v>49</v>
      </c>
      <c r="AM161" s="23">
        <v>190</v>
      </c>
      <c r="AN161" s="23">
        <v>150</v>
      </c>
      <c r="AO161" s="23">
        <v>135</v>
      </c>
      <c r="AP161" s="23">
        <v>189</v>
      </c>
      <c r="AQ161" s="23">
        <v>8</v>
      </c>
      <c r="AR161" s="23">
        <v>6</v>
      </c>
      <c r="AS161" s="23">
        <v>802</v>
      </c>
      <c r="AT161" s="23" t="s">
        <v>394</v>
      </c>
      <c r="AU161" s="23">
        <v>13</v>
      </c>
      <c r="AV161" s="23">
        <v>0</v>
      </c>
      <c r="AW161" s="23">
        <v>3</v>
      </c>
      <c r="AX161" s="23">
        <v>27</v>
      </c>
      <c r="AY161" s="23">
        <v>23</v>
      </c>
      <c r="AZ161" s="23">
        <v>6</v>
      </c>
      <c r="BA161" s="23">
        <v>57</v>
      </c>
      <c r="BB161" s="23">
        <v>0</v>
      </c>
      <c r="BC161" s="23">
        <v>17</v>
      </c>
      <c r="BD161" s="23" t="s">
        <v>379</v>
      </c>
      <c r="BE161" s="23" t="s">
        <v>46</v>
      </c>
      <c r="BF161" s="23" t="s">
        <v>46</v>
      </c>
      <c r="BG161" s="23" t="s">
        <v>93</v>
      </c>
      <c r="BH161" s="23" t="s">
        <v>93</v>
      </c>
      <c r="BI161" s="23" t="s">
        <v>411</v>
      </c>
      <c r="BJ161" s="23" t="s">
        <v>93</v>
      </c>
      <c r="BK161" s="23" t="s">
        <v>93</v>
      </c>
      <c r="BL161" s="23" t="s">
        <v>46</v>
      </c>
      <c r="BM161" s="23" t="s">
        <v>46</v>
      </c>
      <c r="BO161" s="23">
        <v>62</v>
      </c>
      <c r="BP161" s="23" t="s">
        <v>51</v>
      </c>
      <c r="BQ161" s="23">
        <v>8</v>
      </c>
      <c r="BR161" s="23">
        <v>0</v>
      </c>
      <c r="BS161" s="23">
        <v>16</v>
      </c>
      <c r="BT161" s="23">
        <v>16</v>
      </c>
      <c r="BU161" s="23">
        <v>0</v>
      </c>
      <c r="BV161" s="23">
        <v>6</v>
      </c>
      <c r="BW161" s="23">
        <v>6</v>
      </c>
      <c r="BX161" s="23">
        <v>10</v>
      </c>
      <c r="BY161" s="23" t="s">
        <v>396</v>
      </c>
      <c r="CA161" s="23" t="s">
        <v>394</v>
      </c>
      <c r="CB161" s="23" t="s">
        <v>396</v>
      </c>
      <c r="CC161" s="23" t="s">
        <v>394</v>
      </c>
      <c r="CD161" s="23" t="s">
        <v>526</v>
      </c>
      <c r="CE161" s="23" t="s">
        <v>394</v>
      </c>
      <c r="CF161" s="23" t="s">
        <v>128</v>
      </c>
      <c r="CG161" s="35" t="s">
        <v>415</v>
      </c>
      <c r="CH161" s="23" t="s">
        <v>610</v>
      </c>
      <c r="CI161" s="23" t="s">
        <v>402</v>
      </c>
      <c r="CJ161" s="23" t="s">
        <v>394</v>
      </c>
      <c r="CK161" s="23" t="s">
        <v>394</v>
      </c>
      <c r="CL161" s="23" t="s">
        <v>394</v>
      </c>
      <c r="CM161" s="23" t="s">
        <v>405</v>
      </c>
      <c r="CN161" s="23" t="s">
        <v>396</v>
      </c>
      <c r="CO161" s="23" t="s">
        <v>1329</v>
      </c>
      <c r="CP161" s="23" t="s">
        <v>396</v>
      </c>
      <c r="CQ161" s="23" t="s">
        <v>394</v>
      </c>
      <c r="CR161" s="23" t="s">
        <v>396</v>
      </c>
      <c r="CS161" s="23" t="s">
        <v>396</v>
      </c>
      <c r="CT161" s="23" t="s">
        <v>46</v>
      </c>
      <c r="CU161" s="23" t="s">
        <v>46</v>
      </c>
      <c r="CV161" s="23" t="s">
        <v>46</v>
      </c>
      <c r="CW161" s="23" t="s">
        <v>46</v>
      </c>
      <c r="CX161" s="23" t="s">
        <v>457</v>
      </c>
      <c r="CY161" s="23" t="s">
        <v>396</v>
      </c>
      <c r="CZ161" s="23" t="s">
        <v>46</v>
      </c>
      <c r="DB161" s="23" t="s">
        <v>394</v>
      </c>
      <c r="DC161" s="23" t="s">
        <v>396</v>
      </c>
      <c r="DD161" s="23" t="s">
        <v>396</v>
      </c>
      <c r="DE161" s="23" t="s">
        <v>396</v>
      </c>
      <c r="DF161" s="23" t="s">
        <v>396</v>
      </c>
      <c r="DG161" s="23" t="s">
        <v>394</v>
      </c>
      <c r="DH161" s="23" t="s">
        <v>394</v>
      </c>
      <c r="DI161" s="23" t="s">
        <v>394</v>
      </c>
      <c r="DJ161" s="23" t="s">
        <v>394</v>
      </c>
      <c r="DK161" s="23" t="s">
        <v>396</v>
      </c>
      <c r="DL161" s="23" t="s">
        <v>394</v>
      </c>
      <c r="DM161" s="23" t="s">
        <v>394</v>
      </c>
      <c r="DN161" s="23" t="s">
        <v>396</v>
      </c>
      <c r="DO161" s="23" t="s">
        <v>394</v>
      </c>
      <c r="DP161" s="23" t="s">
        <v>396</v>
      </c>
      <c r="DQ161" s="23" t="s">
        <v>396</v>
      </c>
      <c r="DR161" s="23" t="s">
        <v>396</v>
      </c>
    </row>
    <row r="162" spans="1:122" x14ac:dyDescent="0.15">
      <c r="A162" s="23" t="s">
        <v>337</v>
      </c>
      <c r="B162" s="23" t="s">
        <v>338</v>
      </c>
      <c r="C162" s="23" t="s">
        <v>1330</v>
      </c>
      <c r="D162" s="23">
        <v>35.434495900000002</v>
      </c>
      <c r="E162" s="23">
        <v>45.590573999999997</v>
      </c>
      <c r="F162" s="23" t="s">
        <v>339</v>
      </c>
      <c r="G162" s="23" t="s">
        <v>194</v>
      </c>
      <c r="I162" s="23" t="s">
        <v>340</v>
      </c>
      <c r="J162" s="23" t="s">
        <v>340</v>
      </c>
      <c r="L162" s="23" t="s">
        <v>390</v>
      </c>
      <c r="M162" s="23" t="s">
        <v>447</v>
      </c>
      <c r="N162" s="23" t="s">
        <v>1331</v>
      </c>
      <c r="O162" s="23" t="s">
        <v>1332</v>
      </c>
      <c r="P162" s="23" t="s">
        <v>394</v>
      </c>
      <c r="Q162" s="23" t="s">
        <v>394</v>
      </c>
      <c r="R162" s="23">
        <v>6</v>
      </c>
      <c r="S162" s="23">
        <v>0</v>
      </c>
      <c r="T162" s="23" t="s">
        <v>1333</v>
      </c>
      <c r="U162" s="23" t="s">
        <v>252</v>
      </c>
      <c r="V162" s="23">
        <v>30</v>
      </c>
      <c r="W162" s="23">
        <v>0</v>
      </c>
      <c r="X162" s="23">
        <v>30</v>
      </c>
      <c r="Y162" s="23" t="s">
        <v>394</v>
      </c>
      <c r="Z162" s="23" t="s">
        <v>394</v>
      </c>
      <c r="AA162" s="23">
        <v>0</v>
      </c>
      <c r="AB162" s="23">
        <v>0</v>
      </c>
      <c r="AC162" s="23">
        <v>416</v>
      </c>
      <c r="AD162" s="23">
        <v>0</v>
      </c>
      <c r="AE162" s="23">
        <v>0</v>
      </c>
      <c r="AF162" s="23">
        <v>0</v>
      </c>
      <c r="AG162" s="23">
        <v>0</v>
      </c>
      <c r="AH162" s="23">
        <v>0</v>
      </c>
      <c r="AI162" s="23" t="s">
        <v>93</v>
      </c>
      <c r="AJ162" s="23">
        <v>427</v>
      </c>
      <c r="AK162" s="23">
        <v>251</v>
      </c>
      <c r="AL162" s="23">
        <v>231</v>
      </c>
      <c r="AM162" s="23">
        <v>382</v>
      </c>
      <c r="AN162" s="23">
        <v>382</v>
      </c>
      <c r="AO162" s="23">
        <v>381</v>
      </c>
      <c r="AP162" s="23">
        <v>416</v>
      </c>
      <c r="AQ162" s="23">
        <v>20</v>
      </c>
      <c r="AR162" s="23">
        <v>32</v>
      </c>
      <c r="AS162" s="23">
        <v>2095</v>
      </c>
      <c r="AT162" s="23" t="s">
        <v>394</v>
      </c>
      <c r="AU162" s="23">
        <v>67</v>
      </c>
      <c r="AV162" s="23">
        <v>5</v>
      </c>
      <c r="AW162" s="23">
        <v>34</v>
      </c>
      <c r="AX162" s="23">
        <v>72</v>
      </c>
      <c r="AY162" s="23">
        <v>2</v>
      </c>
      <c r="AZ162" s="23">
        <v>52</v>
      </c>
      <c r="BA162" s="23">
        <v>20</v>
      </c>
      <c r="BB162" s="23">
        <v>52</v>
      </c>
      <c r="BC162" s="23">
        <v>20</v>
      </c>
      <c r="BD162" s="23" t="s">
        <v>1041</v>
      </c>
      <c r="BE162" s="23" t="s">
        <v>93</v>
      </c>
      <c r="BF162" s="23" t="s">
        <v>93</v>
      </c>
      <c r="BG162" s="23" t="s">
        <v>93</v>
      </c>
      <c r="BH162" s="23" t="s">
        <v>93</v>
      </c>
      <c r="BI162" s="23" t="s">
        <v>405</v>
      </c>
      <c r="BJ162" s="23" t="s">
        <v>411</v>
      </c>
      <c r="BK162" s="23" t="s">
        <v>46</v>
      </c>
      <c r="BL162" s="23" t="s">
        <v>46</v>
      </c>
      <c r="BM162" s="23" t="s">
        <v>411</v>
      </c>
      <c r="BO162" s="23">
        <v>50</v>
      </c>
      <c r="BP162" s="23" t="s">
        <v>230</v>
      </c>
      <c r="BQ162" s="23">
        <v>1</v>
      </c>
      <c r="BR162" s="23">
        <v>416</v>
      </c>
      <c r="BS162" s="23">
        <v>0</v>
      </c>
      <c r="BT162" s="23">
        <v>0</v>
      </c>
      <c r="BU162" s="23">
        <v>416</v>
      </c>
      <c r="BV162" s="23">
        <v>0</v>
      </c>
      <c r="BW162" s="23">
        <v>0</v>
      </c>
      <c r="BX162" s="23">
        <v>2</v>
      </c>
      <c r="BY162" s="23" t="s">
        <v>394</v>
      </c>
      <c r="BZ162" s="23" t="s">
        <v>394</v>
      </c>
      <c r="CA162" s="23" t="s">
        <v>394</v>
      </c>
      <c r="CB162" s="23" t="s">
        <v>394</v>
      </c>
      <c r="CC162" s="23" t="s">
        <v>394</v>
      </c>
      <c r="CD162" s="23" t="s">
        <v>447</v>
      </c>
      <c r="CE162" s="23" t="s">
        <v>394</v>
      </c>
      <c r="CF162" s="23" t="s">
        <v>128</v>
      </c>
      <c r="CG162" s="35" t="s">
        <v>415</v>
      </c>
      <c r="CH162" s="23" t="s">
        <v>401</v>
      </c>
      <c r="CI162" s="23" t="s">
        <v>402</v>
      </c>
      <c r="CJ162" s="23" t="s">
        <v>394</v>
      </c>
      <c r="CK162" s="23" t="s">
        <v>394</v>
      </c>
      <c r="CL162" s="23" t="s">
        <v>394</v>
      </c>
      <c r="CM162" s="23" t="s">
        <v>93</v>
      </c>
      <c r="CN162" s="23" t="s">
        <v>396</v>
      </c>
      <c r="CO162" s="23" t="s">
        <v>1334</v>
      </c>
      <c r="CP162" s="23" t="s">
        <v>394</v>
      </c>
      <c r="CQ162" s="23" t="s">
        <v>394</v>
      </c>
      <c r="CR162" s="23" t="s">
        <v>394</v>
      </c>
      <c r="CS162" s="23" t="s">
        <v>394</v>
      </c>
      <c r="CT162" s="23" t="s">
        <v>93</v>
      </c>
      <c r="CU162" s="23" t="s">
        <v>93</v>
      </c>
      <c r="CV162" s="23" t="s">
        <v>93</v>
      </c>
      <c r="CW162" s="23" t="s">
        <v>93</v>
      </c>
      <c r="CX162" s="23" t="s">
        <v>528</v>
      </c>
      <c r="CY162" s="23" t="s">
        <v>396</v>
      </c>
      <c r="CZ162" s="23" t="s">
        <v>46</v>
      </c>
      <c r="DB162" s="23" t="s">
        <v>394</v>
      </c>
      <c r="DC162" s="23" t="s">
        <v>394</v>
      </c>
      <c r="DD162" s="23" t="s">
        <v>394</v>
      </c>
      <c r="DE162" s="23" t="s">
        <v>394</v>
      </c>
      <c r="DF162" s="23" t="s">
        <v>394</v>
      </c>
      <c r="DG162" s="23" t="s">
        <v>394</v>
      </c>
      <c r="DH162" s="23" t="s">
        <v>394</v>
      </c>
      <c r="DI162" s="23" t="s">
        <v>394</v>
      </c>
      <c r="DJ162" s="23" t="s">
        <v>394</v>
      </c>
      <c r="DK162" s="23" t="s">
        <v>394</v>
      </c>
      <c r="DL162" s="23" t="s">
        <v>394</v>
      </c>
      <c r="DM162" s="23" t="s">
        <v>394</v>
      </c>
      <c r="DN162" s="23" t="s">
        <v>396</v>
      </c>
      <c r="DO162" s="23" t="s">
        <v>394</v>
      </c>
      <c r="DP162" s="23" t="s">
        <v>394</v>
      </c>
      <c r="DQ162" s="23" t="s">
        <v>394</v>
      </c>
      <c r="DR162" s="23" t="s">
        <v>394</v>
      </c>
    </row>
    <row r="163" spans="1:122" x14ac:dyDescent="0.15">
      <c r="A163" s="23" t="s">
        <v>1335</v>
      </c>
      <c r="B163" s="23" t="s">
        <v>1336</v>
      </c>
      <c r="C163" s="23" t="s">
        <v>79</v>
      </c>
      <c r="D163" s="23">
        <v>36.686639999999997</v>
      </c>
      <c r="E163" s="23">
        <v>43.796500000000002</v>
      </c>
      <c r="F163" s="23" t="s">
        <v>308</v>
      </c>
      <c r="G163" s="23" t="s">
        <v>194</v>
      </c>
      <c r="I163" s="23" t="s">
        <v>1337</v>
      </c>
      <c r="J163" s="23" t="s">
        <v>1337</v>
      </c>
      <c r="K163" s="23" t="s">
        <v>1338</v>
      </c>
      <c r="L163" s="23" t="s">
        <v>390</v>
      </c>
      <c r="M163" s="23" t="s">
        <v>79</v>
      </c>
      <c r="N163" s="23" t="s">
        <v>1339</v>
      </c>
      <c r="O163" s="23" t="s">
        <v>1340</v>
      </c>
      <c r="P163" s="23" t="s">
        <v>394</v>
      </c>
      <c r="Q163" s="23" t="s">
        <v>394</v>
      </c>
      <c r="R163" s="23">
        <v>5</v>
      </c>
      <c r="S163" s="23">
        <v>3</v>
      </c>
      <c r="T163" s="23" t="s">
        <v>608</v>
      </c>
      <c r="U163" s="23" t="s">
        <v>310</v>
      </c>
      <c r="V163" s="23">
        <v>1364</v>
      </c>
      <c r="W163" s="23">
        <v>1636</v>
      </c>
      <c r="X163" s="23">
        <v>3000</v>
      </c>
      <c r="Y163" s="23" t="s">
        <v>394</v>
      </c>
      <c r="Z163" s="23" t="s">
        <v>396</v>
      </c>
      <c r="AA163" s="23">
        <v>3000</v>
      </c>
      <c r="AB163" s="23">
        <v>0</v>
      </c>
      <c r="AC163" s="23">
        <v>0</v>
      </c>
      <c r="AD163" s="23">
        <v>0</v>
      </c>
      <c r="AE163" s="23">
        <v>0</v>
      </c>
      <c r="AF163" s="23">
        <v>3</v>
      </c>
      <c r="AG163" s="23">
        <v>0</v>
      </c>
      <c r="AH163" s="23">
        <v>0</v>
      </c>
      <c r="AI163" s="23" t="s">
        <v>46</v>
      </c>
      <c r="AJ163" s="23">
        <v>1096</v>
      </c>
      <c r="AK163" s="23">
        <v>433</v>
      </c>
      <c r="AL163" s="23">
        <v>476</v>
      </c>
      <c r="AM163" s="23">
        <v>963</v>
      </c>
      <c r="AN163" s="23">
        <v>912</v>
      </c>
      <c r="AO163" s="23">
        <v>1158</v>
      </c>
      <c r="AP163" s="23">
        <v>1252</v>
      </c>
      <c r="AQ163" s="23">
        <v>90</v>
      </c>
      <c r="AR163" s="23">
        <v>130</v>
      </c>
      <c r="AS163" s="23">
        <v>5414</v>
      </c>
      <c r="AT163" s="23" t="s">
        <v>394</v>
      </c>
      <c r="AU163" s="23">
        <v>338</v>
      </c>
      <c r="AV163" s="23">
        <v>25</v>
      </c>
      <c r="AW163" s="23">
        <v>1</v>
      </c>
      <c r="AX163" s="23">
        <v>65</v>
      </c>
      <c r="AY163" s="23">
        <v>50</v>
      </c>
      <c r="AZ163" s="23">
        <v>60</v>
      </c>
      <c r="BA163" s="23">
        <v>57</v>
      </c>
      <c r="BB163" s="23">
        <v>13</v>
      </c>
      <c r="BC163" s="23">
        <v>116</v>
      </c>
      <c r="BD163" s="23" t="s">
        <v>629</v>
      </c>
      <c r="BE163" s="23" t="s">
        <v>93</v>
      </c>
      <c r="BF163" s="23" t="s">
        <v>411</v>
      </c>
      <c r="BG163" s="23" t="s">
        <v>93</v>
      </c>
      <c r="BH163" s="23" t="s">
        <v>93</v>
      </c>
      <c r="BI163" s="23" t="s">
        <v>93</v>
      </c>
      <c r="BJ163" s="23" t="s">
        <v>93</v>
      </c>
      <c r="BK163" s="23" t="s">
        <v>93</v>
      </c>
      <c r="BL163" s="23" t="s">
        <v>93</v>
      </c>
      <c r="BM163" s="23" t="s">
        <v>93</v>
      </c>
      <c r="BN163" s="23" t="s">
        <v>1341</v>
      </c>
      <c r="BO163" s="23">
        <v>30</v>
      </c>
      <c r="BP163" s="23" t="s">
        <v>50</v>
      </c>
      <c r="BQ163" s="23">
        <v>4</v>
      </c>
      <c r="BR163" s="23">
        <v>0</v>
      </c>
      <c r="BS163" s="23">
        <v>0</v>
      </c>
      <c r="BT163" s="23">
        <v>0</v>
      </c>
      <c r="BU163" s="23">
        <v>0</v>
      </c>
      <c r="BV163" s="23">
        <v>0</v>
      </c>
      <c r="BW163" s="23">
        <v>0</v>
      </c>
      <c r="BX163" s="23">
        <v>3</v>
      </c>
      <c r="BY163" s="23" t="s">
        <v>394</v>
      </c>
      <c r="BZ163" s="23" t="s">
        <v>394</v>
      </c>
      <c r="CA163" s="23" t="s">
        <v>394</v>
      </c>
      <c r="CB163" s="23" t="s">
        <v>394</v>
      </c>
      <c r="CC163" s="23" t="s">
        <v>394</v>
      </c>
      <c r="CD163" s="23" t="s">
        <v>485</v>
      </c>
      <c r="CE163" s="23" t="s">
        <v>394</v>
      </c>
      <c r="CF163" s="23" t="s">
        <v>128</v>
      </c>
      <c r="CG163" s="35" t="s">
        <v>415</v>
      </c>
      <c r="CH163" s="23" t="s">
        <v>610</v>
      </c>
      <c r="CI163" s="23" t="s">
        <v>396</v>
      </c>
      <c r="CJ163" s="23" t="s">
        <v>394</v>
      </c>
      <c r="CK163" s="23" t="s">
        <v>394</v>
      </c>
      <c r="CL163" s="23" t="s">
        <v>394</v>
      </c>
      <c r="CM163" s="23" t="s">
        <v>405</v>
      </c>
      <c r="CN163" s="23" t="s">
        <v>428</v>
      </c>
      <c r="CO163" s="23" t="s">
        <v>1342</v>
      </c>
      <c r="CP163" s="23" t="s">
        <v>396</v>
      </c>
      <c r="CQ163" s="23" t="s">
        <v>394</v>
      </c>
      <c r="CR163" s="23" t="s">
        <v>394</v>
      </c>
      <c r="CS163" s="23" t="s">
        <v>394</v>
      </c>
      <c r="CT163" s="23" t="s">
        <v>411</v>
      </c>
      <c r="CU163" s="23" t="s">
        <v>405</v>
      </c>
      <c r="CV163" s="23" t="s">
        <v>411</v>
      </c>
      <c r="CW163" s="23" t="s">
        <v>46</v>
      </c>
      <c r="CX163" s="23" t="s">
        <v>1343</v>
      </c>
      <c r="CY163" s="23" t="s">
        <v>394</v>
      </c>
      <c r="CZ163" s="23" t="s">
        <v>405</v>
      </c>
      <c r="DB163" s="23" t="s">
        <v>394</v>
      </c>
      <c r="DC163" s="23" t="s">
        <v>394</v>
      </c>
      <c r="DD163" s="23" t="s">
        <v>394</v>
      </c>
      <c r="DE163" s="23" t="s">
        <v>394</v>
      </c>
      <c r="DF163" s="23" t="s">
        <v>394</v>
      </c>
      <c r="DG163" s="23" t="s">
        <v>394</v>
      </c>
      <c r="DH163" s="23" t="s">
        <v>394</v>
      </c>
      <c r="DI163" s="23" t="s">
        <v>394</v>
      </c>
      <c r="DJ163" s="23" t="s">
        <v>394</v>
      </c>
      <c r="DK163" s="23" t="s">
        <v>394</v>
      </c>
      <c r="DL163" s="23" t="s">
        <v>396</v>
      </c>
      <c r="DM163" s="23" t="s">
        <v>394</v>
      </c>
      <c r="DN163" s="23" t="s">
        <v>394</v>
      </c>
      <c r="DO163" s="23" t="s">
        <v>394</v>
      </c>
      <c r="DP163" s="23" t="s">
        <v>396</v>
      </c>
      <c r="DQ163" s="23" t="s">
        <v>396</v>
      </c>
      <c r="DR163" s="23" t="s">
        <v>396</v>
      </c>
    </row>
    <row r="164" spans="1:122" x14ac:dyDescent="0.15">
      <c r="A164" s="23" t="s">
        <v>341</v>
      </c>
      <c r="B164" s="23" t="s">
        <v>1344</v>
      </c>
      <c r="D164" s="23">
        <v>35.417619999999999</v>
      </c>
      <c r="E164" s="23">
        <v>45.605930000000001</v>
      </c>
      <c r="F164" s="23" t="s">
        <v>339</v>
      </c>
      <c r="G164" s="23" t="s">
        <v>194</v>
      </c>
      <c r="I164" s="23" t="s">
        <v>342</v>
      </c>
      <c r="J164" s="23" t="s">
        <v>342</v>
      </c>
      <c r="L164" s="23" t="s">
        <v>390</v>
      </c>
      <c r="M164" s="23" t="s">
        <v>1345</v>
      </c>
      <c r="N164" s="23" t="s">
        <v>1346</v>
      </c>
      <c r="O164" s="23" t="s">
        <v>1347</v>
      </c>
      <c r="P164" s="23" t="s">
        <v>394</v>
      </c>
      <c r="Q164" s="23" t="s">
        <v>394</v>
      </c>
      <c r="R164" s="23">
        <v>28</v>
      </c>
      <c r="S164" s="23">
        <v>2</v>
      </c>
      <c r="T164" s="23" t="s">
        <v>1348</v>
      </c>
      <c r="U164" s="23" t="s">
        <v>252</v>
      </c>
      <c r="V164" s="23">
        <v>2590</v>
      </c>
      <c r="W164" s="23">
        <v>40</v>
      </c>
      <c r="X164" s="23">
        <v>2630</v>
      </c>
      <c r="Y164" s="23" t="s">
        <v>394</v>
      </c>
      <c r="Z164" s="23" t="s">
        <v>396</v>
      </c>
      <c r="AA164" s="23">
        <v>2630</v>
      </c>
      <c r="AB164" s="23">
        <v>0</v>
      </c>
      <c r="AC164" s="23">
        <v>0</v>
      </c>
      <c r="AD164" s="23">
        <v>0</v>
      </c>
      <c r="AE164" s="23">
        <v>0</v>
      </c>
      <c r="AF164" s="23">
        <v>0</v>
      </c>
      <c r="AG164" s="23">
        <v>0</v>
      </c>
      <c r="AH164" s="23">
        <v>0</v>
      </c>
      <c r="AI164" s="23" t="s">
        <v>46</v>
      </c>
      <c r="AJ164" s="23">
        <v>2795</v>
      </c>
      <c r="AK164" s="23">
        <v>1017</v>
      </c>
      <c r="AL164" s="23">
        <v>973</v>
      </c>
      <c r="AM164" s="23">
        <v>2765</v>
      </c>
      <c r="AN164" s="23">
        <v>2649</v>
      </c>
      <c r="AO164" s="23">
        <v>2606</v>
      </c>
      <c r="AP164" s="23">
        <v>2928</v>
      </c>
      <c r="AQ164" s="23">
        <v>150</v>
      </c>
      <c r="AR164" s="23">
        <v>234</v>
      </c>
      <c r="AS164" s="23">
        <v>13322</v>
      </c>
      <c r="AT164" s="23" t="s">
        <v>394</v>
      </c>
      <c r="AU164" s="23">
        <v>517</v>
      </c>
      <c r="AV164" s="23">
        <v>29</v>
      </c>
      <c r="AW164" s="23">
        <v>672</v>
      </c>
      <c r="AX164" s="23">
        <v>477</v>
      </c>
      <c r="AY164" s="23">
        <v>7</v>
      </c>
      <c r="AZ164" s="23">
        <v>0</v>
      </c>
      <c r="BA164" s="23">
        <v>298</v>
      </c>
      <c r="BB164" s="23">
        <v>384</v>
      </c>
      <c r="BC164" s="23">
        <v>328</v>
      </c>
      <c r="BD164" s="23" t="s">
        <v>381</v>
      </c>
      <c r="BE164" s="23" t="s">
        <v>46</v>
      </c>
      <c r="BF164" s="23" t="s">
        <v>46</v>
      </c>
      <c r="BG164" s="23" t="s">
        <v>405</v>
      </c>
      <c r="BH164" s="23" t="s">
        <v>46</v>
      </c>
      <c r="BI164" s="23" t="s">
        <v>405</v>
      </c>
      <c r="BJ164" s="23" t="s">
        <v>46</v>
      </c>
      <c r="BK164" s="23" t="s">
        <v>405</v>
      </c>
      <c r="BL164" s="23" t="s">
        <v>46</v>
      </c>
      <c r="BM164" s="23" t="s">
        <v>46</v>
      </c>
      <c r="BO164" s="23">
        <v>47</v>
      </c>
      <c r="BP164" s="23" t="s">
        <v>601</v>
      </c>
      <c r="BQ164" s="23">
        <v>1326</v>
      </c>
      <c r="BR164" s="23">
        <v>2630</v>
      </c>
      <c r="BS164" s="23">
        <v>0</v>
      </c>
      <c r="BT164" s="23">
        <v>0</v>
      </c>
      <c r="BU164" s="23">
        <v>2629</v>
      </c>
      <c r="BV164" s="23">
        <v>0</v>
      </c>
      <c r="BW164" s="23">
        <v>0</v>
      </c>
      <c r="BX164" s="23">
        <v>0</v>
      </c>
      <c r="BY164" s="23" t="s">
        <v>394</v>
      </c>
      <c r="BZ164" s="23" t="s">
        <v>394</v>
      </c>
      <c r="CA164" s="23" t="s">
        <v>396</v>
      </c>
      <c r="CB164" s="23" t="s">
        <v>394</v>
      </c>
      <c r="CC164" s="23" t="s">
        <v>394</v>
      </c>
      <c r="CD164" s="23" t="s">
        <v>485</v>
      </c>
      <c r="CE164" s="23" t="s">
        <v>394</v>
      </c>
      <c r="CF164" s="23" t="s">
        <v>128</v>
      </c>
      <c r="CG164" s="35" t="s">
        <v>415</v>
      </c>
      <c r="CH164" s="23" t="s">
        <v>401</v>
      </c>
      <c r="CI164" s="23" t="s">
        <v>427</v>
      </c>
      <c r="CJ164" s="23" t="s">
        <v>394</v>
      </c>
      <c r="CK164" s="23" t="s">
        <v>394</v>
      </c>
      <c r="CL164" s="23" t="s">
        <v>394</v>
      </c>
      <c r="CM164" s="23" t="s">
        <v>46</v>
      </c>
      <c r="CN164" s="23" t="s">
        <v>428</v>
      </c>
      <c r="CO164" s="23" t="s">
        <v>1349</v>
      </c>
      <c r="CP164" s="23" t="s">
        <v>396</v>
      </c>
      <c r="CQ164" s="23" t="s">
        <v>394</v>
      </c>
      <c r="CR164" s="23" t="s">
        <v>394</v>
      </c>
      <c r="CS164" s="23" t="s">
        <v>394</v>
      </c>
      <c r="CT164" s="23" t="s">
        <v>411</v>
      </c>
      <c r="CU164" s="23" t="s">
        <v>411</v>
      </c>
      <c r="CV164" s="23" t="s">
        <v>411</v>
      </c>
      <c r="CW164" s="23" t="s">
        <v>405</v>
      </c>
      <c r="CX164" s="23" t="s">
        <v>481</v>
      </c>
      <c r="CY164" s="23" t="s">
        <v>394</v>
      </c>
      <c r="CZ164" s="23" t="s">
        <v>46</v>
      </c>
      <c r="DB164" s="23" t="s">
        <v>394</v>
      </c>
      <c r="DC164" s="23" t="s">
        <v>394</v>
      </c>
      <c r="DD164" s="23" t="s">
        <v>394</v>
      </c>
      <c r="DE164" s="23" t="s">
        <v>394</v>
      </c>
      <c r="DF164" s="23" t="s">
        <v>394</v>
      </c>
      <c r="DG164" s="23" t="s">
        <v>394</v>
      </c>
      <c r="DH164" s="23" t="s">
        <v>394</v>
      </c>
      <c r="DI164" s="23" t="s">
        <v>394</v>
      </c>
      <c r="DJ164" s="23" t="s">
        <v>394</v>
      </c>
      <c r="DK164" s="23" t="s">
        <v>394</v>
      </c>
      <c r="DL164" s="23" t="s">
        <v>396</v>
      </c>
      <c r="DM164" s="23" t="s">
        <v>394</v>
      </c>
      <c r="DN164" s="23" t="s">
        <v>394</v>
      </c>
      <c r="DO164" s="23" t="s">
        <v>394</v>
      </c>
      <c r="DP164" s="23" t="s">
        <v>394</v>
      </c>
      <c r="DQ164" s="23" t="s">
        <v>394</v>
      </c>
      <c r="DR164" s="23" t="s">
        <v>396</v>
      </c>
    </row>
    <row r="165" spans="1:122" x14ac:dyDescent="0.15">
      <c r="A165" s="23" t="s">
        <v>270</v>
      </c>
      <c r="B165" s="23" t="s">
        <v>498</v>
      </c>
      <c r="C165" s="23" t="s">
        <v>499</v>
      </c>
      <c r="D165" s="23">
        <v>33.140172</v>
      </c>
      <c r="E165" s="23">
        <v>43.854785999999997</v>
      </c>
      <c r="F165" s="23" t="s">
        <v>193</v>
      </c>
      <c r="G165" s="23" t="s">
        <v>194</v>
      </c>
      <c r="H165" s="23" t="s">
        <v>227</v>
      </c>
      <c r="I165" s="23" t="s">
        <v>271</v>
      </c>
      <c r="L165" s="23" t="s">
        <v>390</v>
      </c>
      <c r="M165" s="23" t="s">
        <v>401</v>
      </c>
      <c r="N165" s="23" t="s">
        <v>1350</v>
      </c>
      <c r="O165" s="23" t="s">
        <v>1351</v>
      </c>
      <c r="P165" s="23" t="s">
        <v>394</v>
      </c>
      <c r="Q165" s="23" t="s">
        <v>394</v>
      </c>
      <c r="R165" s="23">
        <v>3</v>
      </c>
      <c r="S165" s="23">
        <v>1</v>
      </c>
      <c r="T165" s="23" t="s">
        <v>1352</v>
      </c>
      <c r="U165" s="23" t="s">
        <v>222</v>
      </c>
      <c r="V165" s="23">
        <v>227</v>
      </c>
      <c r="W165" s="23">
        <v>22</v>
      </c>
      <c r="X165" s="23">
        <v>249</v>
      </c>
      <c r="Y165" s="23" t="s">
        <v>394</v>
      </c>
      <c r="Z165" s="23" t="s">
        <v>396</v>
      </c>
      <c r="AA165" s="23">
        <v>249</v>
      </c>
      <c r="AB165" s="23">
        <v>0</v>
      </c>
      <c r="AC165" s="23">
        <v>0</v>
      </c>
      <c r="AD165" s="23">
        <v>0</v>
      </c>
      <c r="AE165" s="23">
        <v>0</v>
      </c>
      <c r="AF165" s="23">
        <v>0</v>
      </c>
      <c r="AG165" s="23">
        <v>0</v>
      </c>
      <c r="AH165" s="23">
        <v>0</v>
      </c>
      <c r="AI165" s="23" t="s">
        <v>405</v>
      </c>
      <c r="AJ165" s="23">
        <v>200</v>
      </c>
      <c r="AK165" s="23">
        <v>102</v>
      </c>
      <c r="AL165" s="23">
        <v>109</v>
      </c>
      <c r="AM165" s="23">
        <v>235</v>
      </c>
      <c r="AN165" s="23">
        <v>234</v>
      </c>
      <c r="AO165" s="23">
        <v>268</v>
      </c>
      <c r="AP165" s="23">
        <v>313</v>
      </c>
      <c r="AQ165" s="23">
        <v>15</v>
      </c>
      <c r="AR165" s="23">
        <v>2</v>
      </c>
      <c r="AS165" s="23">
        <v>1278</v>
      </c>
      <c r="AT165" s="23" t="s">
        <v>394</v>
      </c>
      <c r="AU165" s="23">
        <v>61</v>
      </c>
      <c r="AV165" s="23">
        <v>0</v>
      </c>
      <c r="AW165" s="23">
        <v>62</v>
      </c>
      <c r="AX165" s="23">
        <v>15</v>
      </c>
      <c r="AY165" s="23">
        <v>2</v>
      </c>
      <c r="AZ165" s="23">
        <v>46</v>
      </c>
      <c r="BA165" s="23">
        <v>41</v>
      </c>
      <c r="BB165" s="23">
        <v>1</v>
      </c>
      <c r="BC165" s="23">
        <v>40</v>
      </c>
      <c r="BD165" s="23" t="s">
        <v>897</v>
      </c>
      <c r="BE165" s="23" t="s">
        <v>405</v>
      </c>
      <c r="BF165" s="23" t="s">
        <v>405</v>
      </c>
      <c r="BG165" s="23" t="s">
        <v>93</v>
      </c>
      <c r="BH165" s="23" t="s">
        <v>405</v>
      </c>
      <c r="BI165" s="23" t="s">
        <v>46</v>
      </c>
      <c r="BJ165" s="23" t="s">
        <v>405</v>
      </c>
      <c r="BK165" s="23" t="s">
        <v>46</v>
      </c>
      <c r="BL165" s="23" t="s">
        <v>46</v>
      </c>
      <c r="BM165" s="23" t="s">
        <v>93</v>
      </c>
      <c r="BN165" s="23" t="s">
        <v>504</v>
      </c>
      <c r="BO165" s="23">
        <v>35</v>
      </c>
      <c r="BP165" s="23" t="s">
        <v>230</v>
      </c>
      <c r="BQ165" s="23">
        <v>5</v>
      </c>
      <c r="BR165" s="23">
        <v>0</v>
      </c>
      <c r="BS165" s="23">
        <v>34</v>
      </c>
      <c r="BT165" s="23">
        <v>34</v>
      </c>
      <c r="BU165" s="23">
        <v>0</v>
      </c>
      <c r="BV165" s="23">
        <v>34</v>
      </c>
      <c r="BW165" s="23">
        <v>34</v>
      </c>
      <c r="BX165" s="23">
        <v>0</v>
      </c>
      <c r="BY165" s="23" t="s">
        <v>394</v>
      </c>
      <c r="BZ165" s="23" t="s">
        <v>394</v>
      </c>
      <c r="CA165" s="23" t="s">
        <v>394</v>
      </c>
      <c r="CB165" s="23" t="s">
        <v>394</v>
      </c>
      <c r="CC165" s="23" t="s">
        <v>394</v>
      </c>
      <c r="CD165" s="23" t="s">
        <v>447</v>
      </c>
      <c r="CE165" s="23" t="s">
        <v>394</v>
      </c>
      <c r="CF165" s="23" t="s">
        <v>128</v>
      </c>
      <c r="CG165" s="35" t="s">
        <v>415</v>
      </c>
      <c r="CH165" s="23" t="s">
        <v>505</v>
      </c>
      <c r="CI165" s="23" t="s">
        <v>427</v>
      </c>
      <c r="CJ165" s="23" t="s">
        <v>394</v>
      </c>
      <c r="CK165" s="23" t="s">
        <v>394</v>
      </c>
      <c r="CL165" s="23" t="s">
        <v>394</v>
      </c>
      <c r="CM165" s="23" t="s">
        <v>46</v>
      </c>
      <c r="CN165" s="23" t="s">
        <v>396</v>
      </c>
      <c r="CO165" s="23" t="s">
        <v>1353</v>
      </c>
      <c r="CP165" s="23" t="s">
        <v>396</v>
      </c>
      <c r="CQ165" s="23" t="s">
        <v>394</v>
      </c>
      <c r="CR165" s="23" t="s">
        <v>394</v>
      </c>
      <c r="CS165" s="23" t="s">
        <v>394</v>
      </c>
      <c r="CT165" s="23" t="s">
        <v>405</v>
      </c>
      <c r="CU165" s="23" t="s">
        <v>405</v>
      </c>
      <c r="CV165" s="23" t="s">
        <v>46</v>
      </c>
      <c r="CW165" s="23" t="s">
        <v>46</v>
      </c>
      <c r="CX165" s="23" t="s">
        <v>775</v>
      </c>
      <c r="CY165" s="23" t="s">
        <v>396</v>
      </c>
      <c r="CZ165" s="23" t="s">
        <v>46</v>
      </c>
      <c r="DA165" s="23" t="s">
        <v>46</v>
      </c>
      <c r="DB165" s="23" t="s">
        <v>394</v>
      </c>
      <c r="DC165" s="23" t="s">
        <v>394</v>
      </c>
      <c r="DD165" s="23" t="s">
        <v>396</v>
      </c>
      <c r="DE165" s="23" t="s">
        <v>394</v>
      </c>
      <c r="DF165" s="23" t="s">
        <v>396</v>
      </c>
      <c r="DG165" s="23" t="s">
        <v>394</v>
      </c>
      <c r="DH165" s="23" t="s">
        <v>394</v>
      </c>
      <c r="DI165" s="23" t="s">
        <v>394</v>
      </c>
      <c r="DJ165" s="23" t="s">
        <v>394</v>
      </c>
      <c r="DK165" s="23" t="s">
        <v>394</v>
      </c>
      <c r="DL165" s="23" t="s">
        <v>394</v>
      </c>
      <c r="DM165" s="23" t="s">
        <v>396</v>
      </c>
      <c r="DN165" s="23" t="s">
        <v>394</v>
      </c>
      <c r="DO165" s="23" t="s">
        <v>394</v>
      </c>
      <c r="DP165" s="23" t="s">
        <v>396</v>
      </c>
      <c r="DQ165" s="23" t="s">
        <v>396</v>
      </c>
      <c r="DR165" s="23" t="s">
        <v>396</v>
      </c>
    </row>
    <row r="166" spans="1:122" x14ac:dyDescent="0.15">
      <c r="A166" s="23" t="s">
        <v>268</v>
      </c>
      <c r="B166" s="23" t="s">
        <v>498</v>
      </c>
      <c r="C166" s="23" t="s">
        <v>499</v>
      </c>
      <c r="D166" s="23">
        <v>33.142128</v>
      </c>
      <c r="E166" s="23">
        <v>43.855296000000003</v>
      </c>
      <c r="F166" s="23" t="s">
        <v>193</v>
      </c>
      <c r="G166" s="23" t="s">
        <v>194</v>
      </c>
      <c r="H166" s="23" t="s">
        <v>227</v>
      </c>
      <c r="I166" s="23" t="s">
        <v>269</v>
      </c>
      <c r="L166" s="23" t="s">
        <v>390</v>
      </c>
      <c r="M166" s="23" t="s">
        <v>401</v>
      </c>
      <c r="N166" s="23" t="s">
        <v>1354</v>
      </c>
      <c r="O166" s="23" t="s">
        <v>1355</v>
      </c>
      <c r="P166" s="23" t="s">
        <v>394</v>
      </c>
      <c r="Q166" s="23" t="s">
        <v>394</v>
      </c>
      <c r="R166" s="23">
        <v>2</v>
      </c>
      <c r="S166" s="23">
        <v>0</v>
      </c>
      <c r="T166" s="23" t="s">
        <v>1356</v>
      </c>
      <c r="U166" s="23" t="s">
        <v>222</v>
      </c>
      <c r="V166" s="23">
        <v>243</v>
      </c>
      <c r="W166" s="23">
        <v>7</v>
      </c>
      <c r="X166" s="23">
        <v>250</v>
      </c>
      <c r="Y166" s="23" t="s">
        <v>394</v>
      </c>
      <c r="Z166" s="23" t="s">
        <v>396</v>
      </c>
      <c r="AA166" s="23">
        <v>250</v>
      </c>
      <c r="AB166" s="23">
        <v>0</v>
      </c>
      <c r="AC166" s="23">
        <v>0</v>
      </c>
      <c r="AD166" s="23">
        <v>0</v>
      </c>
      <c r="AE166" s="23">
        <v>0</v>
      </c>
      <c r="AF166" s="23">
        <v>0</v>
      </c>
      <c r="AG166" s="23">
        <v>0</v>
      </c>
      <c r="AH166" s="23">
        <v>0</v>
      </c>
      <c r="AI166" s="23" t="s">
        <v>411</v>
      </c>
      <c r="AJ166" s="23">
        <v>250</v>
      </c>
      <c r="AK166" s="23">
        <v>120</v>
      </c>
      <c r="AL166" s="23">
        <v>127</v>
      </c>
      <c r="AM166" s="23">
        <v>128</v>
      </c>
      <c r="AN166" s="23">
        <v>123</v>
      </c>
      <c r="AO166" s="23">
        <v>246</v>
      </c>
      <c r="AP166" s="23">
        <v>279</v>
      </c>
      <c r="AQ166" s="23">
        <v>13</v>
      </c>
      <c r="AR166" s="23">
        <v>19</v>
      </c>
      <c r="AS166" s="23">
        <v>1055</v>
      </c>
      <c r="AT166" s="23" t="s">
        <v>394</v>
      </c>
      <c r="AU166" s="23">
        <v>268</v>
      </c>
      <c r="AV166" s="23">
        <v>0</v>
      </c>
      <c r="AW166" s="23">
        <v>0</v>
      </c>
      <c r="AX166" s="23">
        <v>15</v>
      </c>
      <c r="AY166" s="23">
        <v>0</v>
      </c>
      <c r="AZ166" s="23">
        <v>70</v>
      </c>
      <c r="BA166" s="23">
        <v>3</v>
      </c>
      <c r="BB166" s="23">
        <v>0</v>
      </c>
      <c r="BC166" s="23">
        <v>60</v>
      </c>
      <c r="BD166" s="23" t="s">
        <v>1357</v>
      </c>
      <c r="BE166" s="23" t="s">
        <v>405</v>
      </c>
      <c r="BF166" s="23" t="s">
        <v>405</v>
      </c>
      <c r="BG166" s="23" t="s">
        <v>411</v>
      </c>
      <c r="BH166" s="23" t="s">
        <v>411</v>
      </c>
      <c r="BI166" s="23" t="s">
        <v>93</v>
      </c>
      <c r="BJ166" s="23" t="s">
        <v>405</v>
      </c>
      <c r="BK166" s="23" t="s">
        <v>46</v>
      </c>
      <c r="BL166" s="23" t="s">
        <v>46</v>
      </c>
      <c r="BM166" s="23" t="s">
        <v>93</v>
      </c>
      <c r="BN166" s="23" t="s">
        <v>504</v>
      </c>
      <c r="BO166" s="23">
        <v>35</v>
      </c>
      <c r="BP166" s="23" t="s">
        <v>230</v>
      </c>
      <c r="BQ166" s="23">
        <v>23</v>
      </c>
      <c r="BR166" s="23">
        <v>0</v>
      </c>
      <c r="BS166" s="23">
        <v>34</v>
      </c>
      <c r="BT166" s="23">
        <v>34</v>
      </c>
      <c r="BU166" s="23">
        <v>0</v>
      </c>
      <c r="BV166" s="23">
        <v>34</v>
      </c>
      <c r="BW166" s="23">
        <v>34</v>
      </c>
      <c r="BX166" s="23">
        <v>0</v>
      </c>
      <c r="BY166" s="23" t="s">
        <v>394</v>
      </c>
      <c r="BZ166" s="23" t="s">
        <v>394</v>
      </c>
      <c r="CA166" s="23" t="s">
        <v>394</v>
      </c>
      <c r="CB166" s="23" t="s">
        <v>394</v>
      </c>
      <c r="CC166" s="23" t="s">
        <v>394</v>
      </c>
      <c r="CD166" s="23" t="s">
        <v>399</v>
      </c>
      <c r="CE166" s="23" t="s">
        <v>394</v>
      </c>
      <c r="CF166" s="23" t="s">
        <v>128</v>
      </c>
      <c r="CG166" s="35" t="s">
        <v>415</v>
      </c>
      <c r="CH166" s="23" t="s">
        <v>505</v>
      </c>
      <c r="CI166" s="23" t="s">
        <v>427</v>
      </c>
      <c r="CJ166" s="23" t="s">
        <v>394</v>
      </c>
      <c r="CK166" s="23" t="s">
        <v>394</v>
      </c>
      <c r="CL166" s="23" t="s">
        <v>394</v>
      </c>
      <c r="CM166" s="23" t="s">
        <v>46</v>
      </c>
      <c r="CN166" s="23" t="s">
        <v>396</v>
      </c>
      <c r="CO166" s="23" t="s">
        <v>1353</v>
      </c>
      <c r="CP166" s="23" t="s">
        <v>396</v>
      </c>
      <c r="CQ166" s="23" t="s">
        <v>394</v>
      </c>
      <c r="CR166" s="23" t="s">
        <v>394</v>
      </c>
      <c r="CS166" s="23" t="s">
        <v>394</v>
      </c>
      <c r="CT166" s="23" t="s">
        <v>93</v>
      </c>
      <c r="CU166" s="23" t="s">
        <v>93</v>
      </c>
      <c r="CV166" s="23" t="s">
        <v>93</v>
      </c>
      <c r="CW166" s="23" t="s">
        <v>93</v>
      </c>
      <c r="CX166" s="23" t="s">
        <v>1358</v>
      </c>
      <c r="CY166" s="23" t="s">
        <v>396</v>
      </c>
      <c r="CZ166" s="23" t="s">
        <v>46</v>
      </c>
      <c r="DA166" s="23" t="s">
        <v>46</v>
      </c>
      <c r="DB166" s="23" t="s">
        <v>394</v>
      </c>
      <c r="DC166" s="23" t="s">
        <v>394</v>
      </c>
      <c r="DD166" s="23" t="s">
        <v>394</v>
      </c>
      <c r="DE166" s="23" t="s">
        <v>394</v>
      </c>
      <c r="DF166" s="23" t="s">
        <v>396</v>
      </c>
      <c r="DG166" s="23" t="s">
        <v>394</v>
      </c>
      <c r="DH166" s="23" t="s">
        <v>394</v>
      </c>
      <c r="DI166" s="23" t="s">
        <v>394</v>
      </c>
      <c r="DJ166" s="23" t="s">
        <v>394</v>
      </c>
      <c r="DK166" s="23" t="s">
        <v>394</v>
      </c>
      <c r="DL166" s="23" t="s">
        <v>394</v>
      </c>
      <c r="DM166" s="23" t="s">
        <v>396</v>
      </c>
      <c r="DN166" s="23" t="s">
        <v>394</v>
      </c>
      <c r="DO166" s="23" t="s">
        <v>394</v>
      </c>
      <c r="DP166" s="23" t="s">
        <v>396</v>
      </c>
      <c r="DQ166" s="23" t="s">
        <v>396</v>
      </c>
      <c r="DR166" s="23" t="s">
        <v>396</v>
      </c>
    </row>
    <row r="167" spans="1:122" x14ac:dyDescent="0.15">
      <c r="A167" s="23" t="s">
        <v>264</v>
      </c>
      <c r="B167" s="23" t="s">
        <v>1359</v>
      </c>
      <c r="C167" s="23" t="s">
        <v>1360</v>
      </c>
      <c r="D167" s="23">
        <v>33.140912999999998</v>
      </c>
      <c r="E167" s="23">
        <v>43.848953000000002</v>
      </c>
      <c r="F167" s="23" t="s">
        <v>193</v>
      </c>
      <c r="G167" s="23" t="s">
        <v>194</v>
      </c>
      <c r="H167" s="23" t="s">
        <v>227</v>
      </c>
      <c r="I167" s="23" t="s">
        <v>265</v>
      </c>
      <c r="L167" s="23" t="s">
        <v>390</v>
      </c>
      <c r="M167" s="23" t="s">
        <v>401</v>
      </c>
      <c r="N167" s="23" t="s">
        <v>1361</v>
      </c>
      <c r="O167" s="23" t="s">
        <v>1362</v>
      </c>
      <c r="P167" s="23" t="s">
        <v>394</v>
      </c>
      <c r="Q167" s="23" t="s">
        <v>394</v>
      </c>
      <c r="R167" s="23">
        <v>3</v>
      </c>
      <c r="S167" s="23">
        <v>0</v>
      </c>
      <c r="T167" s="23" t="s">
        <v>1352</v>
      </c>
      <c r="U167" s="23" t="s">
        <v>198</v>
      </c>
      <c r="V167" s="23">
        <v>150</v>
      </c>
      <c r="W167" s="23">
        <v>0</v>
      </c>
      <c r="X167" s="23">
        <v>150</v>
      </c>
      <c r="Y167" s="23" t="s">
        <v>394</v>
      </c>
      <c r="Z167" s="23" t="s">
        <v>396</v>
      </c>
      <c r="AA167" s="23">
        <v>0</v>
      </c>
      <c r="AB167" s="23">
        <v>150</v>
      </c>
      <c r="AC167" s="23">
        <v>0</v>
      </c>
      <c r="AD167" s="23">
        <v>0</v>
      </c>
      <c r="AE167" s="23">
        <v>0</v>
      </c>
      <c r="AF167" s="23">
        <v>0</v>
      </c>
      <c r="AG167" s="23">
        <v>0</v>
      </c>
      <c r="AH167" s="23">
        <v>0</v>
      </c>
      <c r="AI167" s="23" t="s">
        <v>46</v>
      </c>
      <c r="AJ167" s="23">
        <v>150</v>
      </c>
      <c r="AK167" s="23">
        <v>80</v>
      </c>
      <c r="AL167" s="23">
        <v>60</v>
      </c>
      <c r="AM167" s="23">
        <v>45</v>
      </c>
      <c r="AN167" s="23">
        <v>30</v>
      </c>
      <c r="AO167" s="23">
        <v>323</v>
      </c>
      <c r="AP167" s="23">
        <v>354</v>
      </c>
      <c r="AQ167" s="23">
        <v>6</v>
      </c>
      <c r="AR167" s="23">
        <v>17</v>
      </c>
      <c r="AS167" s="23">
        <v>915</v>
      </c>
      <c r="AT167" s="23" t="s">
        <v>394</v>
      </c>
      <c r="AU167" s="23">
        <v>215</v>
      </c>
      <c r="AV167" s="23">
        <v>0</v>
      </c>
      <c r="AW167" s="23">
        <v>26</v>
      </c>
      <c r="AX167" s="23">
        <v>23</v>
      </c>
      <c r="AY167" s="23">
        <v>0</v>
      </c>
      <c r="AZ167" s="23">
        <v>28</v>
      </c>
      <c r="BA167" s="23">
        <v>0</v>
      </c>
      <c r="BB167" s="23">
        <v>0</v>
      </c>
      <c r="BC167" s="23">
        <v>45</v>
      </c>
      <c r="BD167" s="23" t="s">
        <v>1363</v>
      </c>
      <c r="BE167" s="23" t="s">
        <v>405</v>
      </c>
      <c r="BF167" s="23" t="s">
        <v>405</v>
      </c>
      <c r="BG167" s="23" t="s">
        <v>46</v>
      </c>
      <c r="BH167" s="23" t="s">
        <v>46</v>
      </c>
      <c r="BI167" s="23" t="s">
        <v>46</v>
      </c>
      <c r="BJ167" s="23" t="s">
        <v>46</v>
      </c>
      <c r="BK167" s="23" t="s">
        <v>46</v>
      </c>
      <c r="BL167" s="23" t="s">
        <v>46</v>
      </c>
      <c r="BM167" s="23" t="s">
        <v>93</v>
      </c>
      <c r="BN167" s="23" t="s">
        <v>504</v>
      </c>
      <c r="BO167" s="23">
        <v>35</v>
      </c>
      <c r="BP167" s="23" t="s">
        <v>230</v>
      </c>
      <c r="BQ167" s="23">
        <v>8</v>
      </c>
      <c r="BR167" s="23">
        <v>0</v>
      </c>
      <c r="BS167" s="23">
        <v>43</v>
      </c>
      <c r="BT167" s="23">
        <v>43</v>
      </c>
      <c r="BU167" s="23">
        <v>0</v>
      </c>
      <c r="BV167" s="23">
        <v>12</v>
      </c>
      <c r="BW167" s="23">
        <v>12</v>
      </c>
      <c r="BX167" s="23">
        <v>0</v>
      </c>
      <c r="BY167" s="23" t="s">
        <v>396</v>
      </c>
      <c r="CA167" s="23" t="s">
        <v>394</v>
      </c>
      <c r="CB167" s="23" t="s">
        <v>394</v>
      </c>
      <c r="CC167" s="23" t="s">
        <v>394</v>
      </c>
      <c r="CD167" s="23" t="s">
        <v>1364</v>
      </c>
      <c r="CE167" s="23" t="s">
        <v>394</v>
      </c>
      <c r="CF167" s="23" t="s">
        <v>128</v>
      </c>
      <c r="CG167" s="35" t="s">
        <v>415</v>
      </c>
      <c r="CH167" s="23" t="s">
        <v>505</v>
      </c>
      <c r="CI167" s="23" t="s">
        <v>427</v>
      </c>
      <c r="CJ167" s="23" t="s">
        <v>394</v>
      </c>
      <c r="CK167" s="23" t="s">
        <v>394</v>
      </c>
      <c r="CL167" s="23" t="s">
        <v>394</v>
      </c>
      <c r="CM167" s="23" t="s">
        <v>46</v>
      </c>
      <c r="CN167" s="23" t="s">
        <v>396</v>
      </c>
      <c r="CO167" s="23" t="s">
        <v>1365</v>
      </c>
      <c r="CP167" s="23" t="s">
        <v>396</v>
      </c>
      <c r="CQ167" s="23" t="s">
        <v>394</v>
      </c>
      <c r="CR167" s="23" t="s">
        <v>394</v>
      </c>
      <c r="CS167" s="23" t="s">
        <v>394</v>
      </c>
      <c r="CT167" s="23" t="s">
        <v>46</v>
      </c>
      <c r="CU167" s="23" t="s">
        <v>46</v>
      </c>
      <c r="CV167" s="23" t="s">
        <v>46</v>
      </c>
      <c r="CW167" s="23" t="s">
        <v>46</v>
      </c>
      <c r="CX167" s="23" t="s">
        <v>1366</v>
      </c>
      <c r="CY167" s="23" t="s">
        <v>396</v>
      </c>
      <c r="CZ167" s="23" t="s">
        <v>46</v>
      </c>
      <c r="DB167" s="23" t="s">
        <v>394</v>
      </c>
      <c r="DC167" s="23" t="s">
        <v>394</v>
      </c>
      <c r="DD167" s="23" t="s">
        <v>396</v>
      </c>
      <c r="DE167" s="23" t="s">
        <v>394</v>
      </c>
      <c r="DF167" s="23" t="s">
        <v>396</v>
      </c>
      <c r="DG167" s="23" t="s">
        <v>394</v>
      </c>
      <c r="DH167" s="23" t="s">
        <v>394</v>
      </c>
      <c r="DI167" s="23" t="s">
        <v>396</v>
      </c>
      <c r="DJ167" s="23" t="s">
        <v>394</v>
      </c>
      <c r="DK167" s="23" t="s">
        <v>394</v>
      </c>
      <c r="DL167" s="23" t="s">
        <v>394</v>
      </c>
      <c r="DM167" s="23" t="s">
        <v>396</v>
      </c>
      <c r="DN167" s="23" t="s">
        <v>394</v>
      </c>
      <c r="DO167" s="23" t="s">
        <v>394</v>
      </c>
      <c r="DP167" s="23" t="s">
        <v>396</v>
      </c>
      <c r="DQ167" s="23" t="s">
        <v>396</v>
      </c>
      <c r="DR167" s="23" t="s">
        <v>396</v>
      </c>
    </row>
    <row r="168" spans="1:122" x14ac:dyDescent="0.15">
      <c r="A168" s="23" t="s">
        <v>1367</v>
      </c>
      <c r="B168" s="23" t="s">
        <v>1368</v>
      </c>
      <c r="C168" s="23" t="s">
        <v>391</v>
      </c>
      <c r="D168" s="23">
        <v>33.484130559999997</v>
      </c>
      <c r="E168" s="23">
        <v>44.18941667</v>
      </c>
      <c r="F168" s="23" t="s">
        <v>563</v>
      </c>
      <c r="G168" s="23" t="s">
        <v>194</v>
      </c>
      <c r="I168" s="23" t="s">
        <v>1369</v>
      </c>
      <c r="J168" s="23" t="s">
        <v>1369</v>
      </c>
      <c r="L168" s="23" t="s">
        <v>1370</v>
      </c>
      <c r="M168" s="23" t="s">
        <v>401</v>
      </c>
      <c r="N168" s="23" t="s">
        <v>1371</v>
      </c>
      <c r="O168" s="23" t="s">
        <v>1372</v>
      </c>
      <c r="P168" s="23" t="s">
        <v>394</v>
      </c>
      <c r="Q168" s="23" t="s">
        <v>394</v>
      </c>
      <c r="R168" s="23">
        <v>1</v>
      </c>
      <c r="S168" s="23">
        <v>1</v>
      </c>
      <c r="T168" s="23" t="s">
        <v>1373</v>
      </c>
      <c r="U168" s="23" t="s">
        <v>222</v>
      </c>
      <c r="V168" s="23">
        <v>98</v>
      </c>
      <c r="W168" s="23">
        <v>2</v>
      </c>
      <c r="X168" s="23">
        <v>100</v>
      </c>
      <c r="Y168" s="23" t="s">
        <v>394</v>
      </c>
      <c r="Z168" s="23" t="s">
        <v>396</v>
      </c>
      <c r="AA168" s="23">
        <v>0</v>
      </c>
      <c r="AB168" s="23">
        <v>0</v>
      </c>
      <c r="AC168" s="23">
        <v>100</v>
      </c>
      <c r="AD168" s="23">
        <v>0</v>
      </c>
      <c r="AE168" s="23">
        <v>0</v>
      </c>
      <c r="AF168" s="23">
        <v>0</v>
      </c>
      <c r="AG168" s="23">
        <v>0</v>
      </c>
      <c r="AH168" s="23">
        <v>0</v>
      </c>
      <c r="AI168" s="23" t="s">
        <v>46</v>
      </c>
      <c r="AJ168" s="23">
        <v>98</v>
      </c>
      <c r="AK168" s="23">
        <v>47</v>
      </c>
      <c r="AL168" s="23">
        <v>52</v>
      </c>
      <c r="AM168" s="23">
        <v>86</v>
      </c>
      <c r="AN168" s="23">
        <v>95</v>
      </c>
      <c r="AO168" s="23">
        <v>145</v>
      </c>
      <c r="AP168" s="23">
        <v>148</v>
      </c>
      <c r="AQ168" s="23">
        <v>3</v>
      </c>
      <c r="AR168" s="23">
        <v>5</v>
      </c>
      <c r="AS168" s="23">
        <v>581</v>
      </c>
      <c r="AT168" s="23" t="s">
        <v>394</v>
      </c>
      <c r="AU168" s="23">
        <v>23</v>
      </c>
      <c r="AV168" s="23">
        <v>0</v>
      </c>
      <c r="AW168" s="23">
        <v>0</v>
      </c>
      <c r="AX168" s="23">
        <v>6</v>
      </c>
      <c r="AY168" s="23">
        <v>0</v>
      </c>
      <c r="AZ168" s="23">
        <v>0</v>
      </c>
      <c r="BA168" s="23">
        <v>0</v>
      </c>
      <c r="BB168" s="23">
        <v>0</v>
      </c>
      <c r="BC168" s="23">
        <v>20</v>
      </c>
      <c r="BD168" s="23" t="s">
        <v>1374</v>
      </c>
      <c r="BE168" s="23" t="s">
        <v>46</v>
      </c>
      <c r="BF168" s="23" t="s">
        <v>46</v>
      </c>
      <c r="BG168" s="23" t="s">
        <v>46</v>
      </c>
      <c r="BH168" s="23" t="s">
        <v>46</v>
      </c>
      <c r="BI168" s="23" t="s">
        <v>46</v>
      </c>
      <c r="BJ168" s="23" t="s">
        <v>46</v>
      </c>
      <c r="BK168" s="23" t="s">
        <v>46</v>
      </c>
      <c r="BL168" s="23" t="s">
        <v>46</v>
      </c>
      <c r="BM168" s="23" t="s">
        <v>46</v>
      </c>
      <c r="BO168" s="23">
        <v>23240</v>
      </c>
      <c r="BP168" s="23" t="s">
        <v>230</v>
      </c>
      <c r="BQ168" s="23">
        <v>1</v>
      </c>
      <c r="BR168" s="23">
        <v>0</v>
      </c>
      <c r="BS168" s="23">
        <v>100</v>
      </c>
      <c r="BT168" s="23">
        <v>100</v>
      </c>
      <c r="BU168" s="23">
        <v>0</v>
      </c>
      <c r="BV168" s="23">
        <v>100</v>
      </c>
      <c r="BW168" s="23">
        <v>100</v>
      </c>
      <c r="BX168" s="23">
        <v>9</v>
      </c>
      <c r="BY168" s="23" t="s">
        <v>394</v>
      </c>
      <c r="BZ168" s="23" t="s">
        <v>394</v>
      </c>
      <c r="CA168" s="23" t="s">
        <v>396</v>
      </c>
      <c r="CB168" s="23" t="s">
        <v>394</v>
      </c>
      <c r="CC168" s="23" t="s">
        <v>394</v>
      </c>
      <c r="CD168" s="23" t="s">
        <v>526</v>
      </c>
      <c r="CE168" s="23" t="s">
        <v>394</v>
      </c>
      <c r="CF168" s="23" t="s">
        <v>128</v>
      </c>
      <c r="CG168" s="35" t="s">
        <v>415</v>
      </c>
      <c r="CH168" s="23" t="s">
        <v>401</v>
      </c>
      <c r="CI168" s="23" t="s">
        <v>427</v>
      </c>
      <c r="CJ168" s="23" t="s">
        <v>394</v>
      </c>
      <c r="CK168" s="23" t="s">
        <v>394</v>
      </c>
      <c r="CL168" s="23" t="s">
        <v>394</v>
      </c>
      <c r="CM168" s="23" t="s">
        <v>46</v>
      </c>
      <c r="CN168" s="23" t="s">
        <v>396</v>
      </c>
      <c r="CO168" s="23" t="s">
        <v>1111</v>
      </c>
      <c r="CP168" s="23" t="s">
        <v>396</v>
      </c>
      <c r="CQ168" s="23" t="s">
        <v>394</v>
      </c>
      <c r="CR168" s="23" t="s">
        <v>394</v>
      </c>
      <c r="CS168" s="23" t="s">
        <v>394</v>
      </c>
      <c r="CT168" s="23" t="s">
        <v>93</v>
      </c>
      <c r="CU168" s="23" t="s">
        <v>93</v>
      </c>
      <c r="CV168" s="23" t="s">
        <v>93</v>
      </c>
      <c r="CW168" s="23" t="s">
        <v>93</v>
      </c>
      <c r="CX168" s="23" t="s">
        <v>959</v>
      </c>
      <c r="CY168" s="23" t="s">
        <v>394</v>
      </c>
      <c r="CZ168" s="23" t="s">
        <v>93</v>
      </c>
      <c r="DB168" s="23" t="s">
        <v>396</v>
      </c>
      <c r="DC168" s="23" t="s">
        <v>396</v>
      </c>
      <c r="DD168" s="23" t="s">
        <v>396</v>
      </c>
      <c r="DE168" s="23" t="s">
        <v>394</v>
      </c>
      <c r="DF168" s="23" t="s">
        <v>396</v>
      </c>
      <c r="DG168" s="23" t="s">
        <v>394</v>
      </c>
      <c r="DH168" s="23" t="s">
        <v>394</v>
      </c>
      <c r="DI168" s="23" t="s">
        <v>394</v>
      </c>
      <c r="DJ168" s="23" t="s">
        <v>396</v>
      </c>
      <c r="DK168" s="23" t="s">
        <v>394</v>
      </c>
      <c r="DL168" s="23" t="s">
        <v>396</v>
      </c>
      <c r="DM168" s="23" t="s">
        <v>396</v>
      </c>
      <c r="DN168" s="23" t="s">
        <v>394</v>
      </c>
      <c r="DO168" s="23" t="s">
        <v>394</v>
      </c>
      <c r="DP168" s="23" t="s">
        <v>396</v>
      </c>
      <c r="DQ168" s="23" t="s">
        <v>396</v>
      </c>
      <c r="DR168" s="23" t="s">
        <v>396</v>
      </c>
    </row>
    <row r="169" spans="1:122" x14ac:dyDescent="0.15">
      <c r="A169" s="23" t="s">
        <v>1375</v>
      </c>
      <c r="B169" s="23" t="s">
        <v>1368</v>
      </c>
      <c r="D169" s="23">
        <v>33.304444439999997</v>
      </c>
      <c r="E169" s="23">
        <v>44.036388899999999</v>
      </c>
      <c r="F169" s="23" t="s">
        <v>563</v>
      </c>
      <c r="G169" s="23" t="s">
        <v>491</v>
      </c>
      <c r="I169" s="23" t="s">
        <v>1376</v>
      </c>
      <c r="J169" s="23" t="s">
        <v>1376</v>
      </c>
      <c r="K169" s="23" t="s">
        <v>1375</v>
      </c>
      <c r="L169" s="23" t="s">
        <v>390</v>
      </c>
      <c r="M169" s="23" t="s">
        <v>401</v>
      </c>
      <c r="N169" s="23" t="s">
        <v>1377</v>
      </c>
      <c r="O169" s="23" t="s">
        <v>1378</v>
      </c>
      <c r="P169" s="23" t="s">
        <v>394</v>
      </c>
      <c r="Q169" s="23" t="s">
        <v>394</v>
      </c>
      <c r="R169" s="23">
        <v>9</v>
      </c>
      <c r="S169" s="23">
        <v>0</v>
      </c>
      <c r="T169" s="23" t="s">
        <v>1379</v>
      </c>
      <c r="U169" s="23" t="s">
        <v>222</v>
      </c>
      <c r="V169" s="23">
        <v>320</v>
      </c>
      <c r="W169" s="23">
        <v>1280</v>
      </c>
      <c r="X169" s="23">
        <v>1600</v>
      </c>
      <c r="Y169" s="23" t="s">
        <v>394</v>
      </c>
      <c r="Z169" s="23" t="s">
        <v>396</v>
      </c>
      <c r="AA169" s="23">
        <v>0</v>
      </c>
      <c r="AB169" s="23">
        <v>0</v>
      </c>
      <c r="AC169" s="23">
        <v>0</v>
      </c>
      <c r="AD169" s="23">
        <v>1600</v>
      </c>
      <c r="AE169" s="23">
        <v>0</v>
      </c>
      <c r="AF169" s="23">
        <v>0</v>
      </c>
      <c r="AG169" s="23">
        <v>0</v>
      </c>
      <c r="AH169" s="23">
        <v>0</v>
      </c>
      <c r="AI169" s="23" t="s">
        <v>46</v>
      </c>
      <c r="AJ169" s="23">
        <v>330</v>
      </c>
      <c r="AK169" s="23">
        <v>152</v>
      </c>
      <c r="AL169" s="23">
        <v>165</v>
      </c>
      <c r="AM169" s="23">
        <v>275</v>
      </c>
      <c r="AN169" s="23">
        <v>297</v>
      </c>
      <c r="AO169" s="23">
        <v>548</v>
      </c>
      <c r="AP169" s="23">
        <v>551</v>
      </c>
      <c r="AQ169" s="23">
        <v>13</v>
      </c>
      <c r="AR169" s="23">
        <v>16</v>
      </c>
      <c r="AS169" s="23">
        <v>2017</v>
      </c>
      <c r="AT169" s="23" t="s">
        <v>394</v>
      </c>
      <c r="AU169" s="23">
        <v>33</v>
      </c>
      <c r="AV169" s="23">
        <v>0</v>
      </c>
      <c r="AW169" s="23">
        <v>0</v>
      </c>
      <c r="AX169" s="23">
        <v>2</v>
      </c>
      <c r="AY169" s="23">
        <v>0</v>
      </c>
      <c r="AZ169" s="23">
        <v>33</v>
      </c>
      <c r="BA169" s="23">
        <v>0</v>
      </c>
      <c r="BB169" s="23">
        <v>0</v>
      </c>
      <c r="BC169" s="23">
        <v>70</v>
      </c>
      <c r="BD169" s="23" t="s">
        <v>1380</v>
      </c>
      <c r="BE169" s="23" t="s">
        <v>46</v>
      </c>
      <c r="BF169" s="23" t="s">
        <v>46</v>
      </c>
      <c r="BG169" s="23" t="s">
        <v>46</v>
      </c>
      <c r="BH169" s="23" t="s">
        <v>46</v>
      </c>
      <c r="BI169" s="23" t="s">
        <v>46</v>
      </c>
      <c r="BJ169" s="23" t="s">
        <v>46</v>
      </c>
      <c r="BK169" s="23" t="s">
        <v>46</v>
      </c>
      <c r="BL169" s="23" t="s">
        <v>46</v>
      </c>
      <c r="BM169" s="23" t="s">
        <v>46</v>
      </c>
      <c r="BO169" s="23">
        <v>9900</v>
      </c>
      <c r="BP169" s="23" t="s">
        <v>653</v>
      </c>
      <c r="BQ169" s="23">
        <v>0</v>
      </c>
      <c r="BR169" s="23">
        <v>640</v>
      </c>
      <c r="BS169" s="23">
        <v>0</v>
      </c>
      <c r="BT169" s="23">
        <v>0</v>
      </c>
      <c r="BU169" s="23">
        <v>640</v>
      </c>
      <c r="BV169" s="23">
        <v>0</v>
      </c>
      <c r="BW169" s="23">
        <v>0</v>
      </c>
      <c r="BX169" s="23">
        <v>8</v>
      </c>
      <c r="BY169" s="23" t="s">
        <v>394</v>
      </c>
      <c r="BZ169" s="23" t="s">
        <v>394</v>
      </c>
      <c r="CA169" s="23" t="s">
        <v>396</v>
      </c>
      <c r="CB169" s="23" t="s">
        <v>396</v>
      </c>
      <c r="CC169" s="23" t="s">
        <v>394</v>
      </c>
      <c r="CD169" s="23" t="s">
        <v>526</v>
      </c>
      <c r="CE169" s="23" t="s">
        <v>394</v>
      </c>
      <c r="CF169" s="23" t="s">
        <v>127</v>
      </c>
      <c r="CG169" s="35" t="s">
        <v>415</v>
      </c>
      <c r="CH169" s="23" t="s">
        <v>401</v>
      </c>
      <c r="CI169" s="23" t="s">
        <v>427</v>
      </c>
      <c r="CJ169" s="23" t="s">
        <v>394</v>
      </c>
      <c r="CK169" s="23" t="s">
        <v>394</v>
      </c>
      <c r="CL169" s="23" t="s">
        <v>394</v>
      </c>
      <c r="CM169" s="23" t="s">
        <v>46</v>
      </c>
      <c r="CN169" s="23" t="s">
        <v>396</v>
      </c>
      <c r="CO169" s="23" t="s">
        <v>750</v>
      </c>
      <c r="CP169" s="23" t="s">
        <v>396</v>
      </c>
      <c r="CQ169" s="23" t="s">
        <v>394</v>
      </c>
      <c r="CR169" s="23" t="s">
        <v>394</v>
      </c>
      <c r="CS169" s="23" t="s">
        <v>394</v>
      </c>
      <c r="CT169" s="23" t="s">
        <v>93</v>
      </c>
      <c r="CU169" s="23" t="s">
        <v>93</v>
      </c>
      <c r="CV169" s="23" t="s">
        <v>93</v>
      </c>
      <c r="CW169" s="23" t="s">
        <v>93</v>
      </c>
      <c r="CX169" s="23" t="s">
        <v>959</v>
      </c>
      <c r="CY169" s="23" t="s">
        <v>394</v>
      </c>
      <c r="CZ169" s="23" t="s">
        <v>93</v>
      </c>
      <c r="DB169" s="23" t="s">
        <v>396</v>
      </c>
      <c r="DC169" s="23" t="s">
        <v>396</v>
      </c>
      <c r="DD169" s="23" t="s">
        <v>396</v>
      </c>
      <c r="DE169" s="23" t="s">
        <v>394</v>
      </c>
      <c r="DF169" s="23" t="s">
        <v>396</v>
      </c>
      <c r="DG169" s="23" t="s">
        <v>394</v>
      </c>
      <c r="DH169" s="23" t="s">
        <v>396</v>
      </c>
      <c r="DI169" s="23" t="s">
        <v>394</v>
      </c>
      <c r="DJ169" s="23" t="s">
        <v>396</v>
      </c>
      <c r="DK169" s="23" t="s">
        <v>394</v>
      </c>
      <c r="DL169" s="23" t="s">
        <v>396</v>
      </c>
      <c r="DM169" s="23" t="s">
        <v>396</v>
      </c>
      <c r="DN169" s="23" t="s">
        <v>394</v>
      </c>
      <c r="DO169" s="23" t="s">
        <v>394</v>
      </c>
      <c r="DP169" s="23" t="s">
        <v>396</v>
      </c>
      <c r="DQ169" s="23" t="s">
        <v>396</v>
      </c>
      <c r="DR169" s="23" t="s">
        <v>396</v>
      </c>
    </row>
    <row r="170" spans="1:122" x14ac:dyDescent="0.15">
      <c r="A170" s="23" t="s">
        <v>1381</v>
      </c>
      <c r="B170" s="23" t="s">
        <v>1382</v>
      </c>
      <c r="D170" s="23">
        <v>33.331052999999997</v>
      </c>
      <c r="E170" s="23">
        <v>44.273316999999999</v>
      </c>
      <c r="F170" s="23" t="s">
        <v>563</v>
      </c>
      <c r="G170" s="23" t="s">
        <v>491</v>
      </c>
      <c r="I170" s="23" t="s">
        <v>1383</v>
      </c>
      <c r="J170" s="23" t="s">
        <v>1383</v>
      </c>
      <c r="L170" s="23" t="s">
        <v>441</v>
      </c>
      <c r="M170" s="23" t="s">
        <v>401</v>
      </c>
      <c r="N170" s="23" t="s">
        <v>1384</v>
      </c>
      <c r="O170" s="23" t="s">
        <v>1385</v>
      </c>
      <c r="P170" s="23" t="s">
        <v>394</v>
      </c>
      <c r="Q170" s="23" t="s">
        <v>396</v>
      </c>
      <c r="R170" s="23">
        <v>1</v>
      </c>
      <c r="S170" s="23">
        <v>1</v>
      </c>
      <c r="T170" s="23" t="s">
        <v>1063</v>
      </c>
      <c r="U170" s="23" t="s">
        <v>222</v>
      </c>
      <c r="V170" s="23">
        <v>16</v>
      </c>
      <c r="W170" s="23">
        <v>0</v>
      </c>
      <c r="X170" s="23">
        <v>16</v>
      </c>
      <c r="Y170" s="23" t="s">
        <v>394</v>
      </c>
      <c r="Z170" s="23" t="s">
        <v>396</v>
      </c>
      <c r="AA170" s="23">
        <v>12</v>
      </c>
      <c r="AB170" s="23">
        <v>0</v>
      </c>
      <c r="AC170" s="23">
        <v>0</v>
      </c>
      <c r="AD170" s="23">
        <v>16</v>
      </c>
      <c r="AE170" s="23">
        <v>0</v>
      </c>
      <c r="AF170" s="23">
        <v>-12</v>
      </c>
      <c r="AG170" s="23">
        <v>0</v>
      </c>
      <c r="AH170" s="23">
        <v>0</v>
      </c>
      <c r="AI170" s="23" t="s">
        <v>93</v>
      </c>
      <c r="AJ170" s="23">
        <v>16</v>
      </c>
      <c r="AK170" s="23">
        <v>4</v>
      </c>
      <c r="AL170" s="23">
        <v>6</v>
      </c>
      <c r="AM170" s="23">
        <v>23</v>
      </c>
      <c r="AN170" s="23">
        <v>18</v>
      </c>
      <c r="AO170" s="23">
        <v>17</v>
      </c>
      <c r="AP170" s="23">
        <v>20</v>
      </c>
      <c r="AQ170" s="23">
        <v>0</v>
      </c>
      <c r="AR170" s="23">
        <v>1</v>
      </c>
      <c r="AS170" s="23">
        <v>89</v>
      </c>
      <c r="AT170" s="23" t="s">
        <v>394</v>
      </c>
      <c r="AU170" s="23">
        <v>1</v>
      </c>
      <c r="AV170" s="23">
        <v>0</v>
      </c>
      <c r="AW170" s="23">
        <v>0</v>
      </c>
      <c r="AX170" s="23">
        <v>0</v>
      </c>
      <c r="AY170" s="23">
        <v>0</v>
      </c>
      <c r="AZ170" s="23">
        <v>0</v>
      </c>
      <c r="BA170" s="23">
        <v>3</v>
      </c>
      <c r="BB170" s="23">
        <v>0</v>
      </c>
      <c r="BC170" s="23">
        <v>1</v>
      </c>
      <c r="BD170" s="23" t="s">
        <v>1386</v>
      </c>
      <c r="BE170" s="23" t="s">
        <v>93</v>
      </c>
      <c r="BF170" s="23" t="s">
        <v>93</v>
      </c>
      <c r="BG170" s="23" t="s">
        <v>93</v>
      </c>
      <c r="BH170" s="23" t="s">
        <v>93</v>
      </c>
      <c r="BI170" s="23" t="s">
        <v>93</v>
      </c>
      <c r="BJ170" s="23" t="s">
        <v>93</v>
      </c>
      <c r="BK170" s="23" t="s">
        <v>93</v>
      </c>
      <c r="BL170" s="23" t="s">
        <v>93</v>
      </c>
      <c r="BM170" s="23" t="s">
        <v>93</v>
      </c>
      <c r="BO170" s="23">
        <v>3560</v>
      </c>
      <c r="BP170" s="23" t="s">
        <v>653</v>
      </c>
      <c r="BQ170" s="23">
        <v>0</v>
      </c>
      <c r="BR170" s="23">
        <v>16</v>
      </c>
      <c r="BS170" s="23">
        <v>0</v>
      </c>
      <c r="BT170" s="23">
        <v>0</v>
      </c>
      <c r="BU170" s="23">
        <v>16</v>
      </c>
      <c r="BV170" s="23">
        <v>0</v>
      </c>
      <c r="BW170" s="23">
        <v>0</v>
      </c>
      <c r="BX170" s="23">
        <v>1</v>
      </c>
      <c r="BY170" s="23" t="s">
        <v>394</v>
      </c>
      <c r="BZ170" s="23" t="s">
        <v>394</v>
      </c>
      <c r="CA170" s="23" t="s">
        <v>394</v>
      </c>
      <c r="CB170" s="23" t="s">
        <v>394</v>
      </c>
      <c r="CC170" s="23" t="s">
        <v>396</v>
      </c>
      <c r="CD170" s="23" t="s">
        <v>702</v>
      </c>
      <c r="CE170" s="23" t="s">
        <v>394</v>
      </c>
      <c r="CF170" s="23" t="s">
        <v>129</v>
      </c>
      <c r="CG170" s="35" t="s">
        <v>415</v>
      </c>
      <c r="CH170" s="23" t="s">
        <v>401</v>
      </c>
      <c r="CI170" s="23" t="s">
        <v>427</v>
      </c>
      <c r="CJ170" s="23" t="s">
        <v>394</v>
      </c>
      <c r="CK170" s="23" t="s">
        <v>394</v>
      </c>
      <c r="CL170" s="23" t="s">
        <v>394</v>
      </c>
      <c r="CM170" s="23" t="s">
        <v>46</v>
      </c>
      <c r="CN170" s="23" t="s">
        <v>396</v>
      </c>
      <c r="CO170" s="23" t="s">
        <v>1387</v>
      </c>
      <c r="CP170" s="23" t="s">
        <v>396</v>
      </c>
      <c r="CQ170" s="23" t="s">
        <v>394</v>
      </c>
      <c r="CR170" s="23" t="s">
        <v>394</v>
      </c>
      <c r="CS170" s="23" t="s">
        <v>394</v>
      </c>
      <c r="CT170" s="23" t="s">
        <v>93</v>
      </c>
      <c r="CU170" s="23" t="s">
        <v>93</v>
      </c>
      <c r="CV170" s="23" t="s">
        <v>93</v>
      </c>
      <c r="CW170" s="23" t="s">
        <v>93</v>
      </c>
      <c r="CX170" s="23" t="s">
        <v>481</v>
      </c>
      <c r="CY170" s="23" t="s">
        <v>394</v>
      </c>
      <c r="CZ170" s="23" t="s">
        <v>93</v>
      </c>
      <c r="DB170" s="23" t="s">
        <v>394</v>
      </c>
      <c r="DC170" s="23" t="s">
        <v>396</v>
      </c>
      <c r="DD170" s="23" t="s">
        <v>396</v>
      </c>
      <c r="DE170" s="23" t="s">
        <v>394</v>
      </c>
      <c r="DF170" s="23" t="s">
        <v>394</v>
      </c>
      <c r="DG170" s="23" t="s">
        <v>394</v>
      </c>
      <c r="DH170" s="23" t="s">
        <v>394</v>
      </c>
      <c r="DI170" s="23" t="s">
        <v>394</v>
      </c>
      <c r="DJ170" s="23" t="s">
        <v>394</v>
      </c>
      <c r="DK170" s="23" t="s">
        <v>394</v>
      </c>
      <c r="DL170" s="23" t="s">
        <v>396</v>
      </c>
      <c r="DM170" s="23" t="s">
        <v>396</v>
      </c>
      <c r="DN170" s="23" t="s">
        <v>394</v>
      </c>
      <c r="DO170" s="23" t="s">
        <v>394</v>
      </c>
      <c r="DP170" s="23" t="s">
        <v>396</v>
      </c>
      <c r="DQ170" s="23" t="s">
        <v>394</v>
      </c>
      <c r="DR170" s="23" t="s">
        <v>396</v>
      </c>
    </row>
    <row r="171" spans="1:122" x14ac:dyDescent="0.15">
      <c r="A171" s="23" t="s">
        <v>1388</v>
      </c>
      <c r="B171" s="23" t="s">
        <v>1382</v>
      </c>
      <c r="D171" s="23">
        <v>33.341330999999997</v>
      </c>
      <c r="E171" s="23">
        <v>44.275519000000003</v>
      </c>
      <c r="F171" s="23" t="s">
        <v>563</v>
      </c>
      <c r="G171" s="23" t="s">
        <v>491</v>
      </c>
      <c r="I171" s="23" t="s">
        <v>1389</v>
      </c>
      <c r="J171" s="23" t="s">
        <v>1389</v>
      </c>
      <c r="L171" s="23" t="s">
        <v>441</v>
      </c>
      <c r="M171" s="23" t="s">
        <v>447</v>
      </c>
      <c r="N171" s="23" t="s">
        <v>1390</v>
      </c>
      <c r="O171" s="23" t="s">
        <v>1391</v>
      </c>
      <c r="P171" s="23" t="s">
        <v>394</v>
      </c>
      <c r="Q171" s="23" t="s">
        <v>396</v>
      </c>
      <c r="R171" s="23">
        <v>2</v>
      </c>
      <c r="S171" s="23">
        <v>0</v>
      </c>
      <c r="T171" s="23" t="s">
        <v>1063</v>
      </c>
      <c r="U171" s="23" t="s">
        <v>222</v>
      </c>
      <c r="V171" s="23">
        <v>28</v>
      </c>
      <c r="W171" s="23">
        <v>0</v>
      </c>
      <c r="X171" s="23">
        <v>28</v>
      </c>
      <c r="Y171" s="23" t="s">
        <v>394</v>
      </c>
      <c r="Z171" s="23" t="s">
        <v>396</v>
      </c>
      <c r="AA171" s="23">
        <v>0</v>
      </c>
      <c r="AB171" s="23">
        <v>0</v>
      </c>
      <c r="AC171" s="23">
        <v>0</v>
      </c>
      <c r="AD171" s="23">
        <v>0</v>
      </c>
      <c r="AE171" s="23">
        <v>12</v>
      </c>
      <c r="AF171" s="23">
        <v>16</v>
      </c>
      <c r="AG171" s="23">
        <v>0</v>
      </c>
      <c r="AH171" s="23">
        <v>0</v>
      </c>
      <c r="AI171" s="23" t="s">
        <v>46</v>
      </c>
      <c r="AJ171" s="23">
        <v>62</v>
      </c>
      <c r="AK171" s="23">
        <v>29</v>
      </c>
      <c r="AL171" s="23">
        <v>31</v>
      </c>
      <c r="AM171" s="23">
        <v>52</v>
      </c>
      <c r="AN171" s="23">
        <v>57</v>
      </c>
      <c r="AO171" s="23">
        <v>98</v>
      </c>
      <c r="AP171" s="23">
        <v>102</v>
      </c>
      <c r="AQ171" s="23">
        <v>1</v>
      </c>
      <c r="AR171" s="23">
        <v>2</v>
      </c>
      <c r="AS171" s="23">
        <v>372</v>
      </c>
      <c r="AT171" s="23" t="s">
        <v>394</v>
      </c>
      <c r="AU171" s="23">
        <v>7</v>
      </c>
      <c r="AV171" s="23">
        <v>0</v>
      </c>
      <c r="AW171" s="23">
        <v>0</v>
      </c>
      <c r="AX171" s="23">
        <v>6</v>
      </c>
      <c r="AY171" s="23">
        <v>1</v>
      </c>
      <c r="AZ171" s="23">
        <v>4</v>
      </c>
      <c r="BA171" s="23">
        <v>0</v>
      </c>
      <c r="BB171" s="23">
        <v>0</v>
      </c>
      <c r="BC171" s="23">
        <v>7</v>
      </c>
      <c r="BD171" s="23" t="s">
        <v>1392</v>
      </c>
      <c r="BE171" s="23" t="s">
        <v>93</v>
      </c>
      <c r="BF171" s="23" t="s">
        <v>93</v>
      </c>
      <c r="BG171" s="23" t="s">
        <v>93</v>
      </c>
      <c r="BH171" s="23" t="s">
        <v>93</v>
      </c>
      <c r="BI171" s="23" t="s">
        <v>93</v>
      </c>
      <c r="BJ171" s="23" t="s">
        <v>93</v>
      </c>
      <c r="BK171" s="23" t="s">
        <v>93</v>
      </c>
      <c r="BL171" s="23" t="s">
        <v>93</v>
      </c>
      <c r="BM171" s="23" t="s">
        <v>93</v>
      </c>
      <c r="BO171" s="23">
        <v>14880</v>
      </c>
      <c r="BP171" s="23" t="s">
        <v>653</v>
      </c>
      <c r="BQ171" s="23">
        <v>28</v>
      </c>
      <c r="BR171" s="23">
        <v>0</v>
      </c>
      <c r="BS171" s="23">
        <v>0</v>
      </c>
      <c r="BT171" s="23">
        <v>0</v>
      </c>
      <c r="BU171" s="23">
        <v>28</v>
      </c>
      <c r="BV171" s="23">
        <v>0</v>
      </c>
      <c r="BW171" s="23">
        <v>0</v>
      </c>
      <c r="BX171" s="23">
        <v>5</v>
      </c>
      <c r="BY171" s="23" t="s">
        <v>394</v>
      </c>
      <c r="BZ171" s="23" t="s">
        <v>394</v>
      </c>
      <c r="CA171" s="23" t="s">
        <v>394</v>
      </c>
      <c r="CB171" s="23" t="s">
        <v>394</v>
      </c>
      <c r="CC171" s="23" t="s">
        <v>396</v>
      </c>
      <c r="CD171" s="23" t="s">
        <v>702</v>
      </c>
      <c r="CE171" s="23" t="s">
        <v>394</v>
      </c>
      <c r="CF171" s="23" t="s">
        <v>129</v>
      </c>
      <c r="CG171" s="35" t="s">
        <v>415</v>
      </c>
      <c r="CH171" s="23" t="s">
        <v>401</v>
      </c>
      <c r="CI171" s="23" t="s">
        <v>427</v>
      </c>
      <c r="CJ171" s="23" t="s">
        <v>394</v>
      </c>
      <c r="CK171" s="23" t="s">
        <v>394</v>
      </c>
      <c r="CL171" s="23" t="s">
        <v>394</v>
      </c>
      <c r="CM171" s="23" t="s">
        <v>46</v>
      </c>
      <c r="CN171" s="23" t="s">
        <v>396</v>
      </c>
      <c r="CO171" s="23" t="s">
        <v>681</v>
      </c>
      <c r="CP171" s="23" t="s">
        <v>396</v>
      </c>
      <c r="CQ171" s="23" t="s">
        <v>396</v>
      </c>
      <c r="CR171" s="23" t="s">
        <v>394</v>
      </c>
      <c r="CS171" s="23" t="s">
        <v>394</v>
      </c>
      <c r="CT171" s="23" t="s">
        <v>93</v>
      </c>
      <c r="CU171" s="23" t="s">
        <v>93</v>
      </c>
      <c r="CV171" s="23" t="s">
        <v>93</v>
      </c>
      <c r="CW171" s="23" t="s">
        <v>93</v>
      </c>
      <c r="CX171" s="23" t="s">
        <v>481</v>
      </c>
      <c r="CY171" s="23" t="s">
        <v>394</v>
      </c>
      <c r="CZ171" s="23" t="s">
        <v>93</v>
      </c>
      <c r="DB171" s="23" t="s">
        <v>394</v>
      </c>
      <c r="DC171" s="23" t="s">
        <v>396</v>
      </c>
      <c r="DD171" s="23" t="s">
        <v>396</v>
      </c>
      <c r="DE171" s="23" t="s">
        <v>394</v>
      </c>
      <c r="DF171" s="23" t="s">
        <v>394</v>
      </c>
      <c r="DG171" s="23" t="s">
        <v>394</v>
      </c>
      <c r="DH171" s="23" t="s">
        <v>394</v>
      </c>
      <c r="DI171" s="23" t="s">
        <v>394</v>
      </c>
      <c r="DJ171" s="23" t="s">
        <v>394</v>
      </c>
      <c r="DK171" s="23" t="s">
        <v>394</v>
      </c>
      <c r="DL171" s="23" t="s">
        <v>396</v>
      </c>
      <c r="DM171" s="23" t="s">
        <v>396</v>
      </c>
      <c r="DN171" s="23" t="s">
        <v>394</v>
      </c>
      <c r="DO171" s="23" t="s">
        <v>394</v>
      </c>
      <c r="DP171" s="23" t="s">
        <v>396</v>
      </c>
      <c r="DQ171" s="23" t="s">
        <v>394</v>
      </c>
      <c r="DR171" s="23" t="s">
        <v>396</v>
      </c>
    </row>
    <row r="172" spans="1:122" x14ac:dyDescent="0.15">
      <c r="A172" s="23" t="s">
        <v>1393</v>
      </c>
      <c r="B172" s="23" t="s">
        <v>1368</v>
      </c>
      <c r="C172" s="23" t="s">
        <v>391</v>
      </c>
      <c r="D172" s="23">
        <v>33.331009000000002</v>
      </c>
      <c r="E172" s="23">
        <v>44.292915000000001</v>
      </c>
      <c r="F172" s="23" t="s">
        <v>563</v>
      </c>
      <c r="G172" s="23" t="s">
        <v>194</v>
      </c>
      <c r="I172" s="23" t="s">
        <v>1394</v>
      </c>
      <c r="J172" s="23" t="s">
        <v>1394</v>
      </c>
      <c r="L172" s="23" t="s">
        <v>1370</v>
      </c>
      <c r="M172" s="23" t="s">
        <v>551</v>
      </c>
      <c r="N172" s="23" t="s">
        <v>1395</v>
      </c>
      <c r="O172" s="23" t="s">
        <v>1396</v>
      </c>
      <c r="P172" s="23" t="s">
        <v>394</v>
      </c>
      <c r="Q172" s="23" t="s">
        <v>394</v>
      </c>
      <c r="R172" s="23">
        <v>18</v>
      </c>
      <c r="S172" s="23">
        <v>3</v>
      </c>
      <c r="T172" s="23" t="s">
        <v>1262</v>
      </c>
      <c r="U172" s="23" t="s">
        <v>222</v>
      </c>
      <c r="V172" s="23">
        <v>220</v>
      </c>
      <c r="W172" s="23">
        <v>30</v>
      </c>
      <c r="X172" s="23">
        <v>250</v>
      </c>
      <c r="Y172" s="23" t="s">
        <v>394</v>
      </c>
      <c r="Z172" s="23" t="s">
        <v>396</v>
      </c>
      <c r="AA172" s="23">
        <v>250</v>
      </c>
      <c r="AB172" s="23">
        <v>0</v>
      </c>
      <c r="AC172" s="23">
        <v>0</v>
      </c>
      <c r="AD172" s="23">
        <v>0</v>
      </c>
      <c r="AE172" s="23">
        <v>0</v>
      </c>
      <c r="AF172" s="23">
        <v>0</v>
      </c>
      <c r="AG172" s="23">
        <v>0</v>
      </c>
      <c r="AH172" s="23">
        <v>0</v>
      </c>
      <c r="AI172" s="23" t="s">
        <v>405</v>
      </c>
      <c r="AJ172" s="23">
        <v>163</v>
      </c>
      <c r="AK172" s="23">
        <v>80</v>
      </c>
      <c r="AL172" s="23">
        <v>86</v>
      </c>
      <c r="AM172" s="23">
        <v>158</v>
      </c>
      <c r="AN172" s="23">
        <v>163</v>
      </c>
      <c r="AO172" s="23">
        <v>336</v>
      </c>
      <c r="AP172" s="23">
        <v>356</v>
      </c>
      <c r="AQ172" s="23">
        <v>8</v>
      </c>
      <c r="AR172" s="23">
        <v>5</v>
      </c>
      <c r="AS172" s="23">
        <v>1192</v>
      </c>
      <c r="AT172" s="23" t="s">
        <v>394</v>
      </c>
      <c r="AU172" s="23">
        <v>23</v>
      </c>
      <c r="AV172" s="23">
        <v>0</v>
      </c>
      <c r="AW172" s="23">
        <v>0</v>
      </c>
      <c r="AX172" s="23">
        <v>5</v>
      </c>
      <c r="AY172" s="23">
        <v>3</v>
      </c>
      <c r="AZ172" s="23">
        <v>2</v>
      </c>
      <c r="BA172" s="23">
        <v>40</v>
      </c>
      <c r="BB172" s="23">
        <v>0</v>
      </c>
      <c r="BC172" s="23">
        <v>24</v>
      </c>
      <c r="BD172" s="23" t="s">
        <v>1374</v>
      </c>
      <c r="BE172" s="23" t="s">
        <v>46</v>
      </c>
      <c r="BF172" s="23" t="s">
        <v>46</v>
      </c>
      <c r="BG172" s="23" t="s">
        <v>46</v>
      </c>
      <c r="BH172" s="23" t="s">
        <v>46</v>
      </c>
      <c r="BI172" s="23" t="s">
        <v>46</v>
      </c>
      <c r="BJ172" s="23" t="s">
        <v>46</v>
      </c>
      <c r="BK172" s="23" t="s">
        <v>46</v>
      </c>
      <c r="BL172" s="23" t="s">
        <v>46</v>
      </c>
      <c r="BM172" s="23" t="s">
        <v>46</v>
      </c>
      <c r="BO172" s="23">
        <v>35760</v>
      </c>
      <c r="BP172" s="23" t="s">
        <v>230</v>
      </c>
      <c r="BQ172" s="23">
        <v>1</v>
      </c>
      <c r="BR172" s="23">
        <v>0</v>
      </c>
      <c r="BS172" s="23">
        <v>52</v>
      </c>
      <c r="BT172" s="23">
        <v>52</v>
      </c>
      <c r="BU172" s="23">
        <v>0</v>
      </c>
      <c r="BV172" s="23">
        <v>25</v>
      </c>
      <c r="BW172" s="23">
        <v>25</v>
      </c>
      <c r="BX172" s="23">
        <v>20</v>
      </c>
      <c r="BY172" s="23" t="s">
        <v>394</v>
      </c>
      <c r="BZ172" s="23" t="s">
        <v>394</v>
      </c>
      <c r="CA172" s="23" t="s">
        <v>396</v>
      </c>
      <c r="CB172" s="23" t="s">
        <v>394</v>
      </c>
      <c r="CC172" s="23" t="s">
        <v>394</v>
      </c>
      <c r="CD172" s="23" t="s">
        <v>702</v>
      </c>
      <c r="CE172" s="23" t="s">
        <v>394</v>
      </c>
      <c r="CF172" s="23" t="s">
        <v>128</v>
      </c>
      <c r="CG172" s="35" t="s">
        <v>516</v>
      </c>
      <c r="CH172" s="23" t="s">
        <v>401</v>
      </c>
      <c r="CI172" s="23" t="s">
        <v>427</v>
      </c>
      <c r="CJ172" s="23" t="s">
        <v>394</v>
      </c>
      <c r="CK172" s="23" t="s">
        <v>394</v>
      </c>
      <c r="CL172" s="23" t="s">
        <v>394</v>
      </c>
      <c r="CM172" s="23" t="s">
        <v>46</v>
      </c>
      <c r="CN172" s="23" t="s">
        <v>396</v>
      </c>
      <c r="CO172" s="23" t="s">
        <v>1111</v>
      </c>
      <c r="CP172" s="23" t="s">
        <v>396</v>
      </c>
      <c r="CQ172" s="23" t="s">
        <v>394</v>
      </c>
      <c r="CR172" s="23" t="s">
        <v>394</v>
      </c>
      <c r="CS172" s="23" t="s">
        <v>394</v>
      </c>
      <c r="CT172" s="23" t="s">
        <v>93</v>
      </c>
      <c r="CU172" s="23" t="s">
        <v>93</v>
      </c>
      <c r="CV172" s="23" t="s">
        <v>93</v>
      </c>
      <c r="CW172" s="23" t="s">
        <v>93</v>
      </c>
      <c r="CX172" s="23" t="s">
        <v>959</v>
      </c>
      <c r="CY172" s="23" t="s">
        <v>394</v>
      </c>
      <c r="CZ172" s="23" t="s">
        <v>93</v>
      </c>
      <c r="DB172" s="23" t="s">
        <v>396</v>
      </c>
      <c r="DC172" s="23" t="s">
        <v>396</v>
      </c>
      <c r="DD172" s="23" t="s">
        <v>396</v>
      </c>
      <c r="DE172" s="23" t="s">
        <v>394</v>
      </c>
      <c r="DF172" s="23" t="s">
        <v>396</v>
      </c>
      <c r="DG172" s="23" t="s">
        <v>394</v>
      </c>
      <c r="DH172" s="23" t="s">
        <v>394</v>
      </c>
      <c r="DI172" s="23" t="s">
        <v>394</v>
      </c>
      <c r="DJ172" s="23" t="s">
        <v>396</v>
      </c>
      <c r="DK172" s="23" t="s">
        <v>394</v>
      </c>
      <c r="DL172" s="23" t="s">
        <v>396</v>
      </c>
      <c r="DM172" s="23" t="s">
        <v>396</v>
      </c>
      <c r="DN172" s="23" t="s">
        <v>394</v>
      </c>
      <c r="DO172" s="23" t="s">
        <v>394</v>
      </c>
      <c r="DP172" s="23" t="s">
        <v>396</v>
      </c>
      <c r="DQ172" s="23" t="s">
        <v>396</v>
      </c>
      <c r="DR172" s="23" t="s">
        <v>396</v>
      </c>
    </row>
    <row r="173" spans="1:122" x14ac:dyDescent="0.15">
      <c r="A173" s="23" t="s">
        <v>1397</v>
      </c>
      <c r="B173" s="23" t="s">
        <v>1368</v>
      </c>
      <c r="C173" s="23" t="s">
        <v>391</v>
      </c>
      <c r="D173" s="23">
        <v>33.316856000000001</v>
      </c>
      <c r="E173" s="23">
        <v>44.290992000000003</v>
      </c>
      <c r="F173" s="23" t="s">
        <v>563</v>
      </c>
      <c r="G173" s="23" t="s">
        <v>194</v>
      </c>
      <c r="I173" s="23" t="s">
        <v>1398</v>
      </c>
      <c r="J173" s="23" t="s">
        <v>1398</v>
      </c>
      <c r="L173" s="23" t="s">
        <v>1370</v>
      </c>
      <c r="M173" s="23" t="s">
        <v>551</v>
      </c>
      <c r="N173" s="23" t="s">
        <v>1399</v>
      </c>
      <c r="O173" s="23" t="s">
        <v>1400</v>
      </c>
      <c r="P173" s="23" t="s">
        <v>394</v>
      </c>
      <c r="Q173" s="23" t="s">
        <v>394</v>
      </c>
      <c r="R173" s="23">
        <v>10</v>
      </c>
      <c r="S173" s="23">
        <v>1</v>
      </c>
      <c r="T173" s="23" t="s">
        <v>1401</v>
      </c>
      <c r="U173" s="23" t="s">
        <v>222</v>
      </c>
      <c r="V173" s="23">
        <v>103</v>
      </c>
      <c r="W173" s="23">
        <v>2</v>
      </c>
      <c r="X173" s="23">
        <v>105</v>
      </c>
      <c r="Y173" s="23" t="s">
        <v>394</v>
      </c>
      <c r="Z173" s="23" t="s">
        <v>396</v>
      </c>
      <c r="AA173" s="23">
        <v>0</v>
      </c>
      <c r="AB173" s="23">
        <v>0</v>
      </c>
      <c r="AC173" s="23">
        <v>0</v>
      </c>
      <c r="AD173" s="23">
        <v>105</v>
      </c>
      <c r="AE173" s="23">
        <v>0</v>
      </c>
      <c r="AF173" s="23">
        <v>0</v>
      </c>
      <c r="AG173" s="23">
        <v>0</v>
      </c>
      <c r="AH173" s="23">
        <v>0</v>
      </c>
      <c r="AI173" s="23" t="s">
        <v>405</v>
      </c>
      <c r="AJ173" s="23">
        <v>110</v>
      </c>
      <c r="AK173" s="23">
        <v>49</v>
      </c>
      <c r="AL173" s="23">
        <v>55</v>
      </c>
      <c r="AM173" s="23">
        <v>96</v>
      </c>
      <c r="AN173" s="23">
        <v>102</v>
      </c>
      <c r="AO173" s="23">
        <v>185</v>
      </c>
      <c r="AP173" s="23">
        <v>188</v>
      </c>
      <c r="AQ173" s="23">
        <v>8</v>
      </c>
      <c r="AR173" s="23">
        <v>6</v>
      </c>
      <c r="AS173" s="23">
        <v>689</v>
      </c>
      <c r="AT173" s="23" t="s">
        <v>394</v>
      </c>
      <c r="AU173" s="23">
        <v>24</v>
      </c>
      <c r="AV173" s="23">
        <v>0</v>
      </c>
      <c r="AW173" s="23">
        <v>0</v>
      </c>
      <c r="AX173" s="23">
        <v>10</v>
      </c>
      <c r="AY173" s="23">
        <v>2</v>
      </c>
      <c r="AZ173" s="23">
        <v>3</v>
      </c>
      <c r="BA173" s="23">
        <v>45</v>
      </c>
      <c r="BB173" s="23">
        <v>0</v>
      </c>
      <c r="BC173" s="23">
        <v>25</v>
      </c>
      <c r="BD173" s="23" t="s">
        <v>1402</v>
      </c>
      <c r="BE173" s="23" t="s">
        <v>46</v>
      </c>
      <c r="BF173" s="23" t="s">
        <v>46</v>
      </c>
      <c r="BG173" s="23" t="s">
        <v>46</v>
      </c>
      <c r="BH173" s="23" t="s">
        <v>46</v>
      </c>
      <c r="BI173" s="23" t="s">
        <v>46</v>
      </c>
      <c r="BJ173" s="23" t="s">
        <v>46</v>
      </c>
      <c r="BK173" s="23" t="s">
        <v>46</v>
      </c>
      <c r="BL173" s="23" t="s">
        <v>46</v>
      </c>
      <c r="BM173" s="23" t="s">
        <v>46</v>
      </c>
      <c r="BO173" s="23">
        <v>20670</v>
      </c>
      <c r="BP173" s="23" t="s">
        <v>230</v>
      </c>
      <c r="BQ173" s="23">
        <v>1</v>
      </c>
      <c r="BR173" s="23">
        <v>0</v>
      </c>
      <c r="BS173" s="23">
        <v>33</v>
      </c>
      <c r="BT173" s="23">
        <v>45</v>
      </c>
      <c r="BU173" s="23">
        <v>0</v>
      </c>
      <c r="BV173" s="23">
        <v>33</v>
      </c>
      <c r="BW173" s="23">
        <v>45</v>
      </c>
      <c r="BX173" s="23">
        <v>14</v>
      </c>
      <c r="BY173" s="23" t="s">
        <v>394</v>
      </c>
      <c r="BZ173" s="23" t="s">
        <v>394</v>
      </c>
      <c r="CA173" s="23" t="s">
        <v>396</v>
      </c>
      <c r="CB173" s="23" t="s">
        <v>394</v>
      </c>
      <c r="CC173" s="23" t="s">
        <v>394</v>
      </c>
      <c r="CD173" s="23" t="s">
        <v>625</v>
      </c>
      <c r="CE173" s="23" t="s">
        <v>394</v>
      </c>
      <c r="CF173" s="23" t="s">
        <v>128</v>
      </c>
      <c r="CG173" s="35" t="s">
        <v>415</v>
      </c>
      <c r="CH173" s="23" t="s">
        <v>401</v>
      </c>
      <c r="CI173" s="23" t="s">
        <v>427</v>
      </c>
      <c r="CJ173" s="23" t="s">
        <v>394</v>
      </c>
      <c r="CK173" s="23" t="s">
        <v>394</v>
      </c>
      <c r="CL173" s="23" t="s">
        <v>394</v>
      </c>
      <c r="CM173" s="23" t="s">
        <v>46</v>
      </c>
      <c r="CN173" s="23" t="s">
        <v>396</v>
      </c>
      <c r="CO173" s="23" t="s">
        <v>1111</v>
      </c>
      <c r="CP173" s="23" t="s">
        <v>396</v>
      </c>
      <c r="CQ173" s="23" t="s">
        <v>394</v>
      </c>
      <c r="CR173" s="23" t="s">
        <v>394</v>
      </c>
      <c r="CS173" s="23" t="s">
        <v>394</v>
      </c>
      <c r="CT173" s="23" t="s">
        <v>93</v>
      </c>
      <c r="CU173" s="23" t="s">
        <v>93</v>
      </c>
      <c r="CV173" s="23" t="s">
        <v>93</v>
      </c>
      <c r="CW173" s="23" t="s">
        <v>93</v>
      </c>
      <c r="CX173" s="23" t="s">
        <v>959</v>
      </c>
      <c r="CY173" s="23" t="s">
        <v>394</v>
      </c>
      <c r="CZ173" s="23" t="s">
        <v>93</v>
      </c>
      <c r="DB173" s="23" t="s">
        <v>396</v>
      </c>
      <c r="DC173" s="23" t="s">
        <v>396</v>
      </c>
      <c r="DD173" s="23" t="s">
        <v>396</v>
      </c>
      <c r="DE173" s="23" t="s">
        <v>394</v>
      </c>
      <c r="DF173" s="23" t="s">
        <v>396</v>
      </c>
      <c r="DG173" s="23" t="s">
        <v>394</v>
      </c>
      <c r="DH173" s="23" t="s">
        <v>394</v>
      </c>
      <c r="DI173" s="23" t="s">
        <v>394</v>
      </c>
      <c r="DJ173" s="23" t="s">
        <v>396</v>
      </c>
      <c r="DK173" s="23" t="s">
        <v>394</v>
      </c>
      <c r="DL173" s="23" t="s">
        <v>396</v>
      </c>
      <c r="DM173" s="23" t="s">
        <v>396</v>
      </c>
      <c r="DN173" s="23" t="s">
        <v>394</v>
      </c>
      <c r="DO173" s="23" t="s">
        <v>394</v>
      </c>
      <c r="DP173" s="23" t="s">
        <v>396</v>
      </c>
      <c r="DQ173" s="23" t="s">
        <v>396</v>
      </c>
      <c r="DR173" s="23" t="s">
        <v>396</v>
      </c>
    </row>
    <row r="174" spans="1:122" x14ac:dyDescent="0.15">
      <c r="A174" s="23" t="s">
        <v>1403</v>
      </c>
      <c r="B174" s="23" t="s">
        <v>1368</v>
      </c>
      <c r="C174" s="23" t="s">
        <v>391</v>
      </c>
      <c r="D174" s="23">
        <v>33.320647000000001</v>
      </c>
      <c r="E174" s="23">
        <v>44.256512999999998</v>
      </c>
      <c r="F174" s="23" t="s">
        <v>563</v>
      </c>
      <c r="G174" s="23" t="s">
        <v>194</v>
      </c>
      <c r="I174" s="23" t="s">
        <v>1404</v>
      </c>
      <c r="J174" s="23" t="s">
        <v>1404</v>
      </c>
      <c r="K174" s="23" t="s">
        <v>1405</v>
      </c>
      <c r="L174" s="23" t="s">
        <v>1370</v>
      </c>
      <c r="M174" s="23" t="s">
        <v>401</v>
      </c>
      <c r="N174" s="23" t="s">
        <v>1406</v>
      </c>
      <c r="O174" s="23" t="s">
        <v>1407</v>
      </c>
      <c r="P174" s="23" t="s">
        <v>394</v>
      </c>
      <c r="Q174" s="23" t="s">
        <v>394</v>
      </c>
      <c r="R174" s="23">
        <v>6</v>
      </c>
      <c r="S174" s="23">
        <v>0</v>
      </c>
      <c r="T174" s="23" t="s">
        <v>1352</v>
      </c>
      <c r="U174" s="23" t="s">
        <v>222</v>
      </c>
      <c r="V174" s="23">
        <v>100</v>
      </c>
      <c r="W174" s="23">
        <v>0</v>
      </c>
      <c r="X174" s="23">
        <v>100</v>
      </c>
      <c r="Y174" s="23" t="s">
        <v>394</v>
      </c>
      <c r="Z174" s="23" t="s">
        <v>396</v>
      </c>
      <c r="AA174" s="23">
        <v>0</v>
      </c>
      <c r="AB174" s="23">
        <v>0</v>
      </c>
      <c r="AC174" s="23">
        <v>100</v>
      </c>
      <c r="AD174" s="23">
        <v>0</v>
      </c>
      <c r="AE174" s="23">
        <v>0</v>
      </c>
      <c r="AF174" s="23">
        <v>0</v>
      </c>
      <c r="AG174" s="23">
        <v>0</v>
      </c>
      <c r="AH174" s="23">
        <v>0</v>
      </c>
      <c r="AI174" s="23" t="s">
        <v>405</v>
      </c>
      <c r="AJ174" s="23">
        <v>100</v>
      </c>
      <c r="AK174" s="23">
        <v>53</v>
      </c>
      <c r="AL174" s="23">
        <v>59</v>
      </c>
      <c r="AM174" s="23">
        <v>98</v>
      </c>
      <c r="AN174" s="23">
        <v>95</v>
      </c>
      <c r="AO174" s="23">
        <v>191</v>
      </c>
      <c r="AP174" s="23">
        <v>214</v>
      </c>
      <c r="AQ174" s="23">
        <v>6</v>
      </c>
      <c r="AR174" s="23">
        <v>8</v>
      </c>
      <c r="AS174" s="23">
        <v>724</v>
      </c>
      <c r="AT174" s="23" t="s">
        <v>394</v>
      </c>
      <c r="AU174" s="23">
        <v>18</v>
      </c>
      <c r="AV174" s="23">
        <v>0</v>
      </c>
      <c r="AW174" s="23">
        <v>0</v>
      </c>
      <c r="AX174" s="23">
        <v>3</v>
      </c>
      <c r="AY174" s="23">
        <v>4</v>
      </c>
      <c r="AZ174" s="23">
        <v>6</v>
      </c>
      <c r="BA174" s="23">
        <v>20</v>
      </c>
      <c r="BB174" s="23">
        <v>0</v>
      </c>
      <c r="BC174" s="23">
        <v>18</v>
      </c>
      <c r="BD174" s="23" t="s">
        <v>1374</v>
      </c>
      <c r="BE174" s="23" t="s">
        <v>46</v>
      </c>
      <c r="BF174" s="23" t="s">
        <v>46</v>
      </c>
      <c r="BG174" s="23" t="s">
        <v>46</v>
      </c>
      <c r="BH174" s="23" t="s">
        <v>46</v>
      </c>
      <c r="BI174" s="23" t="s">
        <v>46</v>
      </c>
      <c r="BJ174" s="23" t="s">
        <v>46</v>
      </c>
      <c r="BK174" s="23" t="s">
        <v>46</v>
      </c>
      <c r="BL174" s="23" t="s">
        <v>46</v>
      </c>
      <c r="BM174" s="23" t="s">
        <v>46</v>
      </c>
      <c r="BO174" s="23">
        <v>36200</v>
      </c>
      <c r="BP174" s="23" t="s">
        <v>230</v>
      </c>
      <c r="BQ174" s="23">
        <v>1</v>
      </c>
      <c r="BR174" s="23">
        <v>0</v>
      </c>
      <c r="BS174" s="23">
        <v>20</v>
      </c>
      <c r="BT174" s="23">
        <v>20</v>
      </c>
      <c r="BU174" s="23">
        <v>0</v>
      </c>
      <c r="BV174" s="23">
        <v>15</v>
      </c>
      <c r="BW174" s="23">
        <v>15</v>
      </c>
      <c r="BX174" s="23">
        <v>20</v>
      </c>
      <c r="BY174" s="23" t="s">
        <v>394</v>
      </c>
      <c r="BZ174" s="23" t="s">
        <v>394</v>
      </c>
      <c r="CA174" s="23" t="s">
        <v>396</v>
      </c>
      <c r="CB174" s="23" t="s">
        <v>394</v>
      </c>
      <c r="CC174" s="23" t="s">
        <v>394</v>
      </c>
      <c r="CD174" s="23" t="s">
        <v>526</v>
      </c>
      <c r="CE174" s="23" t="s">
        <v>394</v>
      </c>
      <c r="CF174" s="23" t="s">
        <v>128</v>
      </c>
      <c r="CG174" s="35" t="s">
        <v>415</v>
      </c>
      <c r="CH174" s="23" t="s">
        <v>401</v>
      </c>
      <c r="CI174" s="23" t="s">
        <v>427</v>
      </c>
      <c r="CJ174" s="23" t="s">
        <v>394</v>
      </c>
      <c r="CK174" s="23" t="s">
        <v>394</v>
      </c>
      <c r="CL174" s="23" t="s">
        <v>394</v>
      </c>
      <c r="CM174" s="23" t="s">
        <v>46</v>
      </c>
      <c r="CN174" s="23" t="s">
        <v>396</v>
      </c>
      <c r="CO174" s="23" t="s">
        <v>1111</v>
      </c>
      <c r="CP174" s="23" t="s">
        <v>396</v>
      </c>
      <c r="CQ174" s="23" t="s">
        <v>394</v>
      </c>
      <c r="CR174" s="23" t="s">
        <v>394</v>
      </c>
      <c r="CS174" s="23" t="s">
        <v>394</v>
      </c>
      <c r="CT174" s="23" t="s">
        <v>93</v>
      </c>
      <c r="CU174" s="23" t="s">
        <v>93</v>
      </c>
      <c r="CV174" s="23" t="s">
        <v>93</v>
      </c>
      <c r="CW174" s="23" t="s">
        <v>93</v>
      </c>
      <c r="CX174" s="23" t="s">
        <v>959</v>
      </c>
      <c r="CY174" s="23" t="s">
        <v>394</v>
      </c>
      <c r="CZ174" s="23" t="s">
        <v>93</v>
      </c>
      <c r="DB174" s="23" t="s">
        <v>396</v>
      </c>
      <c r="DC174" s="23" t="s">
        <v>396</v>
      </c>
      <c r="DD174" s="23" t="s">
        <v>396</v>
      </c>
      <c r="DE174" s="23" t="s">
        <v>394</v>
      </c>
      <c r="DF174" s="23" t="s">
        <v>396</v>
      </c>
      <c r="DG174" s="23" t="s">
        <v>394</v>
      </c>
      <c r="DH174" s="23" t="s">
        <v>394</v>
      </c>
      <c r="DI174" s="23" t="s">
        <v>394</v>
      </c>
      <c r="DJ174" s="23" t="s">
        <v>396</v>
      </c>
      <c r="DK174" s="23" t="s">
        <v>394</v>
      </c>
      <c r="DL174" s="23" t="s">
        <v>396</v>
      </c>
      <c r="DM174" s="23" t="s">
        <v>396</v>
      </c>
      <c r="DN174" s="23" t="s">
        <v>394</v>
      </c>
      <c r="DO174" s="23" t="s">
        <v>394</v>
      </c>
      <c r="DP174" s="23" t="s">
        <v>396</v>
      </c>
      <c r="DQ174" s="23" t="s">
        <v>396</v>
      </c>
      <c r="DR174" s="23" t="s">
        <v>396</v>
      </c>
    </row>
    <row r="175" spans="1:122" x14ac:dyDescent="0.15">
      <c r="A175" s="23" t="s">
        <v>1408</v>
      </c>
      <c r="B175" s="23" t="s">
        <v>1368</v>
      </c>
      <c r="C175" s="23" t="s">
        <v>391</v>
      </c>
      <c r="D175" s="23">
        <v>33.311138999999997</v>
      </c>
      <c r="E175" s="23">
        <v>44.315427999999997</v>
      </c>
      <c r="F175" s="23" t="s">
        <v>563</v>
      </c>
      <c r="G175" s="23" t="s">
        <v>194</v>
      </c>
      <c r="I175" s="23" t="s">
        <v>1409</v>
      </c>
      <c r="J175" s="23" t="s">
        <v>1409</v>
      </c>
      <c r="L175" s="23" t="s">
        <v>1370</v>
      </c>
      <c r="M175" s="23" t="s">
        <v>401</v>
      </c>
      <c r="N175" s="23" t="s">
        <v>1410</v>
      </c>
      <c r="O175" s="23" t="s">
        <v>1411</v>
      </c>
      <c r="P175" s="23" t="s">
        <v>394</v>
      </c>
      <c r="Q175" s="23" t="s">
        <v>394</v>
      </c>
      <c r="R175" s="23">
        <v>4</v>
      </c>
      <c r="S175" s="23">
        <v>1</v>
      </c>
      <c r="T175" s="23" t="s">
        <v>1401</v>
      </c>
      <c r="U175" s="23" t="s">
        <v>222</v>
      </c>
      <c r="V175" s="23">
        <v>90</v>
      </c>
      <c r="W175" s="23">
        <v>8</v>
      </c>
      <c r="X175" s="23">
        <v>98</v>
      </c>
      <c r="Y175" s="23" t="s">
        <v>394</v>
      </c>
      <c r="Z175" s="23" t="s">
        <v>396</v>
      </c>
      <c r="AA175" s="23">
        <v>0</v>
      </c>
      <c r="AB175" s="23">
        <v>0</v>
      </c>
      <c r="AC175" s="23">
        <v>98</v>
      </c>
      <c r="AD175" s="23">
        <v>0</v>
      </c>
      <c r="AE175" s="23">
        <v>0</v>
      </c>
      <c r="AF175" s="23">
        <v>0</v>
      </c>
      <c r="AG175" s="23">
        <v>0</v>
      </c>
      <c r="AH175" s="23">
        <v>0</v>
      </c>
      <c r="AI175" s="23" t="s">
        <v>405</v>
      </c>
      <c r="AJ175" s="23">
        <v>88</v>
      </c>
      <c r="AK175" s="23">
        <v>35</v>
      </c>
      <c r="AL175" s="23">
        <v>42</v>
      </c>
      <c r="AM175" s="23">
        <v>66</v>
      </c>
      <c r="AN175" s="23">
        <v>72</v>
      </c>
      <c r="AO175" s="23">
        <v>127</v>
      </c>
      <c r="AP175" s="23">
        <v>127</v>
      </c>
      <c r="AQ175" s="23">
        <v>2</v>
      </c>
      <c r="AR175" s="23">
        <v>1</v>
      </c>
      <c r="AS175" s="23">
        <v>472</v>
      </c>
      <c r="AT175" s="23" t="s">
        <v>394</v>
      </c>
      <c r="AU175" s="23">
        <v>2</v>
      </c>
      <c r="AV175" s="23">
        <v>0</v>
      </c>
      <c r="AW175" s="23">
        <v>0</v>
      </c>
      <c r="AX175" s="23">
        <v>5</v>
      </c>
      <c r="AY175" s="23">
        <v>0</v>
      </c>
      <c r="AZ175" s="23">
        <v>7</v>
      </c>
      <c r="BA175" s="23">
        <v>0</v>
      </c>
      <c r="BB175" s="23">
        <v>0</v>
      </c>
      <c r="BC175" s="23">
        <v>6</v>
      </c>
      <c r="BD175" s="23" t="s">
        <v>1374</v>
      </c>
      <c r="BE175" s="23" t="s">
        <v>46</v>
      </c>
      <c r="BF175" s="23" t="s">
        <v>46</v>
      </c>
      <c r="BG175" s="23" t="s">
        <v>46</v>
      </c>
      <c r="BH175" s="23" t="s">
        <v>46</v>
      </c>
      <c r="BI175" s="23" t="s">
        <v>46</v>
      </c>
      <c r="BJ175" s="23" t="s">
        <v>46</v>
      </c>
      <c r="BK175" s="23" t="s">
        <v>46</v>
      </c>
      <c r="BL175" s="23" t="s">
        <v>46</v>
      </c>
      <c r="BM175" s="23" t="s">
        <v>46</v>
      </c>
      <c r="BO175" s="23">
        <v>18880</v>
      </c>
      <c r="BP175" s="23" t="s">
        <v>230</v>
      </c>
      <c r="BQ175" s="23">
        <v>1</v>
      </c>
      <c r="BR175" s="23">
        <v>0</v>
      </c>
      <c r="BS175" s="23">
        <v>17</v>
      </c>
      <c r="BT175" s="23">
        <v>18</v>
      </c>
      <c r="BU175" s="23">
        <v>0</v>
      </c>
      <c r="BV175" s="23">
        <v>17</v>
      </c>
      <c r="BW175" s="23">
        <v>18</v>
      </c>
      <c r="BX175" s="23">
        <v>4</v>
      </c>
      <c r="BY175" s="23" t="s">
        <v>394</v>
      </c>
      <c r="BZ175" s="23" t="s">
        <v>394</v>
      </c>
      <c r="CA175" s="23" t="s">
        <v>396</v>
      </c>
      <c r="CB175" s="23" t="s">
        <v>394</v>
      </c>
      <c r="CC175" s="23" t="s">
        <v>394</v>
      </c>
      <c r="CD175" s="23" t="s">
        <v>526</v>
      </c>
      <c r="CE175" s="23" t="s">
        <v>394</v>
      </c>
      <c r="CF175" s="23" t="s">
        <v>128</v>
      </c>
      <c r="CG175" s="35" t="s">
        <v>415</v>
      </c>
      <c r="CH175" s="23" t="s">
        <v>401</v>
      </c>
      <c r="CI175" s="23" t="s">
        <v>427</v>
      </c>
      <c r="CJ175" s="23" t="s">
        <v>394</v>
      </c>
      <c r="CK175" s="23" t="s">
        <v>394</v>
      </c>
      <c r="CL175" s="23" t="s">
        <v>394</v>
      </c>
      <c r="CM175" s="23" t="s">
        <v>46</v>
      </c>
      <c r="CN175" s="23" t="s">
        <v>396</v>
      </c>
      <c r="CO175" s="23" t="s">
        <v>1111</v>
      </c>
      <c r="CP175" s="23" t="s">
        <v>396</v>
      </c>
      <c r="CQ175" s="23" t="s">
        <v>394</v>
      </c>
      <c r="CR175" s="23" t="s">
        <v>394</v>
      </c>
      <c r="CS175" s="23" t="s">
        <v>394</v>
      </c>
      <c r="CT175" s="23" t="s">
        <v>93</v>
      </c>
      <c r="CU175" s="23" t="s">
        <v>93</v>
      </c>
      <c r="CV175" s="23" t="s">
        <v>93</v>
      </c>
      <c r="CW175" s="23" t="s">
        <v>93</v>
      </c>
      <c r="CX175" s="23" t="s">
        <v>959</v>
      </c>
      <c r="CY175" s="23" t="s">
        <v>394</v>
      </c>
      <c r="CZ175" s="23" t="s">
        <v>93</v>
      </c>
      <c r="DB175" s="23" t="s">
        <v>396</v>
      </c>
      <c r="DC175" s="23" t="s">
        <v>396</v>
      </c>
      <c r="DD175" s="23" t="s">
        <v>396</v>
      </c>
      <c r="DE175" s="23" t="s">
        <v>394</v>
      </c>
      <c r="DF175" s="23" t="s">
        <v>396</v>
      </c>
      <c r="DG175" s="23" t="s">
        <v>394</v>
      </c>
      <c r="DH175" s="23" t="s">
        <v>394</v>
      </c>
      <c r="DI175" s="23" t="s">
        <v>394</v>
      </c>
      <c r="DJ175" s="23" t="s">
        <v>396</v>
      </c>
      <c r="DK175" s="23" t="s">
        <v>394</v>
      </c>
      <c r="DL175" s="23" t="s">
        <v>396</v>
      </c>
      <c r="DM175" s="23" t="s">
        <v>396</v>
      </c>
      <c r="DN175" s="23" t="s">
        <v>394</v>
      </c>
      <c r="DO175" s="23" t="s">
        <v>394</v>
      </c>
      <c r="DP175" s="23" t="s">
        <v>396</v>
      </c>
      <c r="DQ175" s="23" t="s">
        <v>396</v>
      </c>
      <c r="DR175" s="23" t="s">
        <v>396</v>
      </c>
    </row>
    <row r="176" spans="1:122" x14ac:dyDescent="0.15">
      <c r="A176" s="23" t="s">
        <v>1412</v>
      </c>
      <c r="B176" s="23" t="s">
        <v>1368</v>
      </c>
      <c r="C176" s="23" t="s">
        <v>391</v>
      </c>
      <c r="D176" s="23">
        <v>33.292969999999997</v>
      </c>
      <c r="E176" s="23">
        <v>44.021672000000002</v>
      </c>
      <c r="F176" s="23" t="s">
        <v>563</v>
      </c>
      <c r="G176" s="23" t="s">
        <v>194</v>
      </c>
      <c r="I176" s="23" t="s">
        <v>1413</v>
      </c>
      <c r="J176" s="23" t="s">
        <v>1413</v>
      </c>
      <c r="L176" s="23" t="s">
        <v>1370</v>
      </c>
      <c r="M176" s="23" t="s">
        <v>401</v>
      </c>
      <c r="N176" s="23" t="s">
        <v>1414</v>
      </c>
      <c r="O176" s="23" t="s">
        <v>1372</v>
      </c>
      <c r="P176" s="23" t="s">
        <v>394</v>
      </c>
      <c r="Q176" s="23" t="s">
        <v>394</v>
      </c>
      <c r="R176" s="23">
        <v>2</v>
      </c>
      <c r="S176" s="23">
        <v>0</v>
      </c>
      <c r="T176" s="23" t="s">
        <v>1373</v>
      </c>
      <c r="U176" s="23" t="s">
        <v>222</v>
      </c>
      <c r="V176" s="23">
        <v>90</v>
      </c>
      <c r="W176" s="23">
        <v>38</v>
      </c>
      <c r="X176" s="23">
        <v>128</v>
      </c>
      <c r="Y176" s="23" t="s">
        <v>394</v>
      </c>
      <c r="Z176" s="23" t="s">
        <v>396</v>
      </c>
      <c r="AA176" s="23">
        <v>0</v>
      </c>
      <c r="AB176" s="23">
        <v>0</v>
      </c>
      <c r="AC176" s="23">
        <v>0</v>
      </c>
      <c r="AD176" s="23">
        <v>128</v>
      </c>
      <c r="AE176" s="23">
        <v>0</v>
      </c>
      <c r="AF176" s="23">
        <v>0</v>
      </c>
      <c r="AG176" s="23">
        <v>0</v>
      </c>
      <c r="AH176" s="23">
        <v>0</v>
      </c>
      <c r="AI176" s="23" t="s">
        <v>405</v>
      </c>
      <c r="AJ176" s="23">
        <v>90</v>
      </c>
      <c r="AK176" s="23">
        <v>35</v>
      </c>
      <c r="AL176" s="23">
        <v>42</v>
      </c>
      <c r="AM176" s="23">
        <v>66</v>
      </c>
      <c r="AN176" s="23">
        <v>72</v>
      </c>
      <c r="AO176" s="23">
        <v>127</v>
      </c>
      <c r="AP176" s="23">
        <v>127</v>
      </c>
      <c r="AQ176" s="23">
        <v>2</v>
      </c>
      <c r="AR176" s="23">
        <v>4</v>
      </c>
      <c r="AS176" s="23">
        <v>475</v>
      </c>
      <c r="AT176" s="23" t="s">
        <v>394</v>
      </c>
      <c r="AU176" s="23">
        <v>20</v>
      </c>
      <c r="AV176" s="23">
        <v>0</v>
      </c>
      <c r="AW176" s="23">
        <v>0</v>
      </c>
      <c r="AX176" s="23">
        <v>0</v>
      </c>
      <c r="AY176" s="23">
        <v>4</v>
      </c>
      <c r="AZ176" s="23">
        <v>2</v>
      </c>
      <c r="BA176" s="23">
        <v>50</v>
      </c>
      <c r="BB176" s="23">
        <v>0</v>
      </c>
      <c r="BC176" s="23">
        <v>14</v>
      </c>
      <c r="BD176" s="23" t="s">
        <v>1374</v>
      </c>
      <c r="BE176" s="23" t="s">
        <v>46</v>
      </c>
      <c r="BF176" s="23" t="s">
        <v>46</v>
      </c>
      <c r="BG176" s="23" t="s">
        <v>46</v>
      </c>
      <c r="BH176" s="23" t="s">
        <v>46</v>
      </c>
      <c r="BI176" s="23" t="s">
        <v>46</v>
      </c>
      <c r="BJ176" s="23" t="s">
        <v>46</v>
      </c>
      <c r="BK176" s="23" t="s">
        <v>46</v>
      </c>
      <c r="BL176" s="23" t="s">
        <v>46</v>
      </c>
      <c r="BM176" s="23" t="s">
        <v>46</v>
      </c>
      <c r="BO176" s="23">
        <v>19000</v>
      </c>
      <c r="BP176" s="23" t="s">
        <v>230</v>
      </c>
      <c r="BQ176" s="23">
        <v>1</v>
      </c>
      <c r="BR176" s="23">
        <v>0</v>
      </c>
      <c r="BS176" s="23">
        <v>30</v>
      </c>
      <c r="BT176" s="23">
        <v>34</v>
      </c>
      <c r="BU176" s="23">
        <v>0</v>
      </c>
      <c r="BV176" s="23">
        <v>30</v>
      </c>
      <c r="BW176" s="23">
        <v>34</v>
      </c>
      <c r="BX176" s="23">
        <v>18</v>
      </c>
      <c r="BY176" s="23" t="s">
        <v>394</v>
      </c>
      <c r="BZ176" s="23" t="s">
        <v>394</v>
      </c>
      <c r="CA176" s="23" t="s">
        <v>396</v>
      </c>
      <c r="CB176" s="23" t="s">
        <v>394</v>
      </c>
      <c r="CC176" s="23" t="s">
        <v>394</v>
      </c>
      <c r="CD176" s="23" t="s">
        <v>526</v>
      </c>
      <c r="CE176" s="23" t="s">
        <v>394</v>
      </c>
      <c r="CF176" s="23" t="s">
        <v>128</v>
      </c>
      <c r="CG176" s="35" t="s">
        <v>415</v>
      </c>
      <c r="CH176" s="23" t="s">
        <v>401</v>
      </c>
      <c r="CI176" s="23" t="s">
        <v>427</v>
      </c>
      <c r="CJ176" s="23" t="s">
        <v>394</v>
      </c>
      <c r="CK176" s="23" t="s">
        <v>394</v>
      </c>
      <c r="CL176" s="23" t="s">
        <v>394</v>
      </c>
      <c r="CM176" s="23" t="s">
        <v>46</v>
      </c>
      <c r="CN176" s="23" t="s">
        <v>396</v>
      </c>
      <c r="CO176" s="23" t="s">
        <v>1111</v>
      </c>
      <c r="CP176" s="23" t="s">
        <v>396</v>
      </c>
      <c r="CQ176" s="23" t="s">
        <v>394</v>
      </c>
      <c r="CR176" s="23" t="s">
        <v>394</v>
      </c>
      <c r="CS176" s="23" t="s">
        <v>394</v>
      </c>
      <c r="CT176" s="23" t="s">
        <v>93</v>
      </c>
      <c r="CU176" s="23" t="s">
        <v>93</v>
      </c>
      <c r="CV176" s="23" t="s">
        <v>93</v>
      </c>
      <c r="CW176" s="23" t="s">
        <v>93</v>
      </c>
      <c r="CX176" s="23" t="s">
        <v>959</v>
      </c>
      <c r="CY176" s="23" t="s">
        <v>394</v>
      </c>
      <c r="CZ176" s="23" t="s">
        <v>93</v>
      </c>
      <c r="DB176" s="23" t="s">
        <v>396</v>
      </c>
      <c r="DC176" s="23" t="s">
        <v>396</v>
      </c>
      <c r="DD176" s="23" t="s">
        <v>396</v>
      </c>
      <c r="DE176" s="23" t="s">
        <v>394</v>
      </c>
      <c r="DF176" s="23" t="s">
        <v>396</v>
      </c>
      <c r="DG176" s="23" t="s">
        <v>394</v>
      </c>
      <c r="DH176" s="23" t="s">
        <v>394</v>
      </c>
      <c r="DI176" s="23" t="s">
        <v>394</v>
      </c>
      <c r="DJ176" s="23" t="s">
        <v>396</v>
      </c>
      <c r="DK176" s="23" t="s">
        <v>394</v>
      </c>
      <c r="DL176" s="23" t="s">
        <v>396</v>
      </c>
      <c r="DM176" s="23" t="s">
        <v>396</v>
      </c>
      <c r="DN176" s="23" t="s">
        <v>394</v>
      </c>
      <c r="DO176" s="23" t="s">
        <v>394</v>
      </c>
      <c r="DP176" s="23" t="s">
        <v>396</v>
      </c>
      <c r="DQ176" s="23" t="s">
        <v>396</v>
      </c>
      <c r="DR176" s="23" t="s">
        <v>396</v>
      </c>
    </row>
    <row r="177" spans="1:122" x14ac:dyDescent="0.15">
      <c r="A177" s="23" t="s">
        <v>1415</v>
      </c>
      <c r="B177" s="23" t="s">
        <v>1368</v>
      </c>
      <c r="C177" s="23" t="s">
        <v>391</v>
      </c>
      <c r="D177" s="23">
        <v>33.315989000000002</v>
      </c>
      <c r="E177" s="23">
        <v>44.174813999999998</v>
      </c>
      <c r="F177" s="23" t="s">
        <v>563</v>
      </c>
      <c r="G177" s="23" t="s">
        <v>491</v>
      </c>
      <c r="I177" s="23" t="s">
        <v>1416</v>
      </c>
      <c r="J177" s="23" t="s">
        <v>1416</v>
      </c>
      <c r="L177" s="23" t="s">
        <v>1370</v>
      </c>
      <c r="M177" s="23" t="s">
        <v>401</v>
      </c>
      <c r="N177" s="23" t="s">
        <v>1417</v>
      </c>
      <c r="O177" s="23" t="s">
        <v>1378</v>
      </c>
      <c r="P177" s="23" t="s">
        <v>394</v>
      </c>
      <c r="Q177" s="23" t="s">
        <v>394</v>
      </c>
      <c r="R177" s="23">
        <v>9</v>
      </c>
      <c r="S177" s="23">
        <v>0</v>
      </c>
      <c r="T177" s="23" t="s">
        <v>717</v>
      </c>
      <c r="U177" s="23" t="s">
        <v>222</v>
      </c>
      <c r="V177" s="23">
        <v>320</v>
      </c>
      <c r="W177" s="23">
        <v>1280</v>
      </c>
      <c r="X177" s="23">
        <v>1600</v>
      </c>
      <c r="Y177" s="23" t="s">
        <v>394</v>
      </c>
      <c r="Z177" s="23" t="s">
        <v>396</v>
      </c>
      <c r="AA177" s="23">
        <v>0</v>
      </c>
      <c r="AB177" s="23">
        <v>0</v>
      </c>
      <c r="AC177" s="23">
        <v>0</v>
      </c>
      <c r="AD177" s="23">
        <v>1600</v>
      </c>
      <c r="AE177" s="23">
        <v>0</v>
      </c>
      <c r="AF177" s="23">
        <v>0</v>
      </c>
      <c r="AG177" s="23">
        <v>0</v>
      </c>
      <c r="AH177" s="23">
        <v>0</v>
      </c>
      <c r="AI177" s="23" t="s">
        <v>405</v>
      </c>
      <c r="AJ177" s="23">
        <v>371</v>
      </c>
      <c r="AK177" s="23">
        <v>168</v>
      </c>
      <c r="AL177" s="23">
        <v>182</v>
      </c>
      <c r="AM177" s="23">
        <v>319</v>
      </c>
      <c r="AN177" s="23">
        <v>311</v>
      </c>
      <c r="AO177" s="23">
        <v>588</v>
      </c>
      <c r="AP177" s="23">
        <v>625</v>
      </c>
      <c r="AQ177" s="23">
        <v>12</v>
      </c>
      <c r="AR177" s="23">
        <v>19</v>
      </c>
      <c r="AS177" s="23">
        <v>2224</v>
      </c>
      <c r="AT177" s="23" t="s">
        <v>394</v>
      </c>
      <c r="AU177" s="23">
        <v>100</v>
      </c>
      <c r="AV177" s="23">
        <v>0</v>
      </c>
      <c r="AW177" s="23">
        <v>0</v>
      </c>
      <c r="AX177" s="23">
        <v>7</v>
      </c>
      <c r="AY177" s="23">
        <v>0</v>
      </c>
      <c r="AZ177" s="23">
        <v>40</v>
      </c>
      <c r="BA177" s="23">
        <v>0</v>
      </c>
      <c r="BB177" s="23">
        <v>0</v>
      </c>
      <c r="BC177" s="23">
        <v>100</v>
      </c>
      <c r="BD177" s="23" t="s">
        <v>1418</v>
      </c>
      <c r="BE177" s="23" t="s">
        <v>46</v>
      </c>
      <c r="BF177" s="23" t="s">
        <v>46</v>
      </c>
      <c r="BG177" s="23" t="s">
        <v>46</v>
      </c>
      <c r="BH177" s="23" t="s">
        <v>46</v>
      </c>
      <c r="BI177" s="23" t="s">
        <v>46</v>
      </c>
      <c r="BJ177" s="23" t="s">
        <v>46</v>
      </c>
      <c r="BK177" s="23" t="s">
        <v>46</v>
      </c>
      <c r="BL177" s="23" t="s">
        <v>46</v>
      </c>
      <c r="BM177" s="23" t="s">
        <v>46</v>
      </c>
      <c r="BO177" s="23">
        <v>66720</v>
      </c>
      <c r="BP177" s="23" t="s">
        <v>230</v>
      </c>
      <c r="BQ177" s="23">
        <v>1</v>
      </c>
      <c r="BR177" s="23">
        <v>640</v>
      </c>
      <c r="BS177" s="23">
        <v>0</v>
      </c>
      <c r="BT177" s="23">
        <v>0</v>
      </c>
      <c r="BU177" s="23">
        <v>320</v>
      </c>
      <c r="BV177" s="23">
        <v>0</v>
      </c>
      <c r="BW177" s="23">
        <v>0</v>
      </c>
      <c r="BX177" s="23">
        <v>8</v>
      </c>
      <c r="BY177" s="23" t="s">
        <v>394</v>
      </c>
      <c r="BZ177" s="23" t="s">
        <v>396</v>
      </c>
      <c r="CA177" s="23" t="s">
        <v>396</v>
      </c>
      <c r="CB177" s="23" t="s">
        <v>394</v>
      </c>
      <c r="CC177" s="23" t="s">
        <v>394</v>
      </c>
      <c r="CD177" s="23" t="s">
        <v>526</v>
      </c>
      <c r="CE177" s="23" t="s">
        <v>394</v>
      </c>
      <c r="CF177" s="23" t="s">
        <v>128</v>
      </c>
      <c r="CG177" s="35" t="s">
        <v>415</v>
      </c>
      <c r="CH177" s="23" t="s">
        <v>401</v>
      </c>
      <c r="CI177" s="23" t="s">
        <v>427</v>
      </c>
      <c r="CJ177" s="23" t="s">
        <v>394</v>
      </c>
      <c r="CK177" s="23" t="s">
        <v>394</v>
      </c>
      <c r="CL177" s="23" t="s">
        <v>394</v>
      </c>
      <c r="CM177" s="23" t="s">
        <v>46</v>
      </c>
      <c r="CN177" s="23" t="s">
        <v>396</v>
      </c>
      <c r="CO177" s="23" t="s">
        <v>1111</v>
      </c>
      <c r="CP177" s="23" t="s">
        <v>396</v>
      </c>
      <c r="CQ177" s="23" t="s">
        <v>394</v>
      </c>
      <c r="CR177" s="23" t="s">
        <v>394</v>
      </c>
      <c r="CS177" s="23" t="s">
        <v>394</v>
      </c>
      <c r="CT177" s="23" t="s">
        <v>93</v>
      </c>
      <c r="CU177" s="23" t="s">
        <v>93</v>
      </c>
      <c r="CV177" s="23" t="s">
        <v>93</v>
      </c>
      <c r="CW177" s="23" t="s">
        <v>93</v>
      </c>
      <c r="CX177" s="23" t="s">
        <v>959</v>
      </c>
      <c r="CY177" s="23" t="s">
        <v>394</v>
      </c>
      <c r="CZ177" s="23" t="s">
        <v>93</v>
      </c>
      <c r="DB177" s="23" t="s">
        <v>396</v>
      </c>
      <c r="DC177" s="23" t="s">
        <v>396</v>
      </c>
      <c r="DD177" s="23" t="s">
        <v>396</v>
      </c>
      <c r="DE177" s="23" t="s">
        <v>394</v>
      </c>
      <c r="DF177" s="23" t="s">
        <v>396</v>
      </c>
      <c r="DG177" s="23" t="s">
        <v>394</v>
      </c>
      <c r="DH177" s="23" t="s">
        <v>394</v>
      </c>
      <c r="DI177" s="23" t="s">
        <v>394</v>
      </c>
      <c r="DJ177" s="23" t="s">
        <v>396</v>
      </c>
      <c r="DK177" s="23" t="s">
        <v>394</v>
      </c>
      <c r="DL177" s="23" t="s">
        <v>396</v>
      </c>
      <c r="DM177" s="23" t="s">
        <v>396</v>
      </c>
      <c r="DN177" s="23" t="s">
        <v>394</v>
      </c>
      <c r="DO177" s="23" t="s">
        <v>394</v>
      </c>
      <c r="DP177" s="23" t="s">
        <v>396</v>
      </c>
      <c r="DQ177" s="23" t="s">
        <v>396</v>
      </c>
      <c r="DR177" s="23" t="s">
        <v>396</v>
      </c>
    </row>
    <row r="178" spans="1:122" x14ac:dyDescent="0.15">
      <c r="A178" s="23" t="s">
        <v>1419</v>
      </c>
      <c r="B178" s="23" t="s">
        <v>666</v>
      </c>
      <c r="C178" s="23" t="s">
        <v>667</v>
      </c>
      <c r="D178" s="23">
        <v>33.225831999999997</v>
      </c>
      <c r="E178" s="23">
        <v>44.367669999999997</v>
      </c>
      <c r="F178" s="23" t="s">
        <v>563</v>
      </c>
      <c r="G178" s="23" t="s">
        <v>194</v>
      </c>
      <c r="I178" s="23" t="s">
        <v>1420</v>
      </c>
      <c r="J178" s="23" t="s">
        <v>1420</v>
      </c>
      <c r="L178" s="23" t="s">
        <v>390</v>
      </c>
      <c r="M178" s="23" t="s">
        <v>447</v>
      </c>
      <c r="N178" s="23" t="s">
        <v>1421</v>
      </c>
      <c r="O178" s="23" t="s">
        <v>1422</v>
      </c>
      <c r="P178" s="23" t="s">
        <v>394</v>
      </c>
      <c r="Q178" s="23" t="s">
        <v>394</v>
      </c>
      <c r="R178" s="23">
        <v>8</v>
      </c>
      <c r="S178" s="23">
        <v>0</v>
      </c>
      <c r="T178" s="23" t="s">
        <v>1373</v>
      </c>
      <c r="U178" s="23" t="s">
        <v>198</v>
      </c>
      <c r="V178" s="23">
        <v>495</v>
      </c>
      <c r="W178" s="23">
        <v>0</v>
      </c>
      <c r="X178" s="23">
        <v>495</v>
      </c>
      <c r="Y178" s="23" t="s">
        <v>394</v>
      </c>
      <c r="Z178" s="23" t="s">
        <v>396</v>
      </c>
      <c r="AA178" s="23">
        <v>50</v>
      </c>
      <c r="AB178" s="23">
        <v>73</v>
      </c>
      <c r="AC178" s="23">
        <v>96</v>
      </c>
      <c r="AD178" s="23">
        <v>0</v>
      </c>
      <c r="AE178" s="23">
        <v>8</v>
      </c>
      <c r="AF178" s="23">
        <v>2</v>
      </c>
      <c r="AG178" s="23">
        <v>4</v>
      </c>
      <c r="AH178" s="23">
        <v>0</v>
      </c>
      <c r="AI178" s="23" t="s">
        <v>46</v>
      </c>
      <c r="AJ178" s="23">
        <v>477</v>
      </c>
      <c r="AK178" s="23">
        <v>201</v>
      </c>
      <c r="AL178" s="23">
        <v>175</v>
      </c>
      <c r="AM178" s="23">
        <v>472</v>
      </c>
      <c r="AN178" s="23">
        <v>398</v>
      </c>
      <c r="AO178" s="23">
        <v>481</v>
      </c>
      <c r="AP178" s="23">
        <v>491</v>
      </c>
      <c r="AQ178" s="23">
        <v>25</v>
      </c>
      <c r="AR178" s="23">
        <v>29</v>
      </c>
      <c r="AS178" s="23">
        <v>2272</v>
      </c>
      <c r="AT178" s="23" t="s">
        <v>394</v>
      </c>
      <c r="AU178" s="23">
        <v>88</v>
      </c>
      <c r="AV178" s="23">
        <v>0</v>
      </c>
      <c r="AW178" s="23">
        <v>4</v>
      </c>
      <c r="AX178" s="23">
        <v>20</v>
      </c>
      <c r="AY178" s="23">
        <v>11</v>
      </c>
      <c r="AZ178" s="23">
        <v>35</v>
      </c>
      <c r="BA178" s="23">
        <v>70</v>
      </c>
      <c r="BB178" s="23">
        <v>11</v>
      </c>
      <c r="BC178" s="23">
        <v>88</v>
      </c>
      <c r="BD178" s="23" t="s">
        <v>861</v>
      </c>
      <c r="BE178" s="23" t="s">
        <v>46</v>
      </c>
      <c r="BF178" s="23" t="s">
        <v>46</v>
      </c>
      <c r="BG178" s="23" t="s">
        <v>46</v>
      </c>
      <c r="BH178" s="23" t="s">
        <v>46</v>
      </c>
      <c r="BI178" s="23" t="s">
        <v>46</v>
      </c>
      <c r="BJ178" s="23" t="s">
        <v>46</v>
      </c>
      <c r="BK178" s="23" t="s">
        <v>46</v>
      </c>
      <c r="BL178" s="23" t="s">
        <v>46</v>
      </c>
      <c r="BM178" s="23" t="s">
        <v>46</v>
      </c>
      <c r="BO178" s="23">
        <v>20</v>
      </c>
      <c r="BP178" s="23" t="s">
        <v>601</v>
      </c>
      <c r="BQ178" s="23">
        <v>2</v>
      </c>
      <c r="BR178" s="23">
        <v>32</v>
      </c>
      <c r="BS178" s="23">
        <v>32</v>
      </c>
      <c r="BT178" s="23">
        <v>30</v>
      </c>
      <c r="BU178" s="23">
        <v>30</v>
      </c>
      <c r="BV178" s="23">
        <v>30</v>
      </c>
      <c r="BW178" s="23">
        <v>30</v>
      </c>
      <c r="BX178" s="23">
        <v>100</v>
      </c>
      <c r="BY178" s="23" t="s">
        <v>396</v>
      </c>
      <c r="CA178" s="23" t="s">
        <v>396</v>
      </c>
      <c r="CB178" s="23" t="s">
        <v>394</v>
      </c>
      <c r="CC178" s="23" t="s">
        <v>396</v>
      </c>
      <c r="CD178" s="23" t="s">
        <v>1043</v>
      </c>
      <c r="CE178" s="23" t="s">
        <v>394</v>
      </c>
      <c r="CF178" s="23" t="s">
        <v>128</v>
      </c>
      <c r="CG178" s="35" t="s">
        <v>415</v>
      </c>
      <c r="CH178" s="23" t="s">
        <v>401</v>
      </c>
      <c r="CI178" s="23" t="s">
        <v>427</v>
      </c>
      <c r="CJ178" s="23" t="s">
        <v>394</v>
      </c>
      <c r="CK178" s="23" t="s">
        <v>394</v>
      </c>
      <c r="CL178" s="23" t="s">
        <v>394</v>
      </c>
      <c r="CM178" s="23" t="s">
        <v>46</v>
      </c>
      <c r="CN178" s="23" t="s">
        <v>396</v>
      </c>
      <c r="CO178" s="23" t="s">
        <v>1423</v>
      </c>
      <c r="CP178" s="23" t="s">
        <v>394</v>
      </c>
      <c r="CQ178" s="23" t="s">
        <v>394</v>
      </c>
      <c r="CR178" s="23" t="s">
        <v>394</v>
      </c>
      <c r="CS178" s="23" t="s">
        <v>394</v>
      </c>
      <c r="CT178" s="23" t="s">
        <v>411</v>
      </c>
      <c r="CU178" s="23" t="s">
        <v>411</v>
      </c>
      <c r="CV178" s="23" t="s">
        <v>411</v>
      </c>
      <c r="CW178" s="23" t="s">
        <v>411</v>
      </c>
      <c r="CX178" s="23" t="s">
        <v>731</v>
      </c>
      <c r="CY178" s="23" t="s">
        <v>394</v>
      </c>
      <c r="CZ178" s="23" t="s">
        <v>46</v>
      </c>
      <c r="DB178" s="23" t="s">
        <v>394</v>
      </c>
      <c r="DC178" s="23" t="s">
        <v>394</v>
      </c>
      <c r="DD178" s="23" t="s">
        <v>394</v>
      </c>
      <c r="DE178" s="23" t="s">
        <v>394</v>
      </c>
      <c r="DF178" s="23" t="s">
        <v>394</v>
      </c>
      <c r="DG178" s="23" t="s">
        <v>394</v>
      </c>
      <c r="DH178" s="23" t="s">
        <v>394</v>
      </c>
      <c r="DI178" s="23" t="s">
        <v>394</v>
      </c>
      <c r="DJ178" s="23" t="s">
        <v>394</v>
      </c>
      <c r="DK178" s="23" t="s">
        <v>394</v>
      </c>
      <c r="DL178" s="23" t="s">
        <v>394</v>
      </c>
      <c r="DM178" s="23" t="s">
        <v>396</v>
      </c>
      <c r="DN178" s="23" t="s">
        <v>394</v>
      </c>
      <c r="DO178" s="23" t="s">
        <v>394</v>
      </c>
      <c r="DP178" s="23" t="s">
        <v>394</v>
      </c>
      <c r="DQ178" s="23" t="s">
        <v>394</v>
      </c>
      <c r="DR178" s="23" t="s">
        <v>394</v>
      </c>
    </row>
    <row r="179" spans="1:122" x14ac:dyDescent="0.15">
      <c r="A179" s="23" t="s">
        <v>329</v>
      </c>
      <c r="B179" s="23" t="s">
        <v>284</v>
      </c>
      <c r="C179" s="23">
        <v>20</v>
      </c>
      <c r="D179" s="23">
        <v>33.385567000000002</v>
      </c>
      <c r="E179" s="23">
        <v>43.524194000000001</v>
      </c>
      <c r="F179" s="23" t="s">
        <v>193</v>
      </c>
      <c r="G179" s="23" t="s">
        <v>194</v>
      </c>
      <c r="I179" s="23" t="s">
        <v>330</v>
      </c>
      <c r="J179" s="23" t="s">
        <v>330</v>
      </c>
      <c r="L179" s="23" t="s">
        <v>482</v>
      </c>
      <c r="M179" s="23" t="s">
        <v>311</v>
      </c>
      <c r="N179" s="23" t="s">
        <v>1287</v>
      </c>
      <c r="O179" s="23">
        <v>7816476563</v>
      </c>
      <c r="P179" s="23" t="s">
        <v>394</v>
      </c>
      <c r="Q179" s="23" t="s">
        <v>396</v>
      </c>
      <c r="R179" s="23">
        <v>0</v>
      </c>
      <c r="S179" s="23">
        <v>0</v>
      </c>
      <c r="T179" s="23" t="s">
        <v>1205</v>
      </c>
      <c r="U179" s="23" t="s">
        <v>198</v>
      </c>
      <c r="V179" s="23">
        <v>250</v>
      </c>
      <c r="W179" s="23">
        <v>0</v>
      </c>
      <c r="X179" s="23">
        <v>250</v>
      </c>
      <c r="Y179" s="23" t="s">
        <v>394</v>
      </c>
      <c r="Z179" s="23" t="s">
        <v>396</v>
      </c>
      <c r="AA179" s="23">
        <v>250</v>
      </c>
      <c r="AB179" s="23">
        <v>0</v>
      </c>
      <c r="AC179" s="23">
        <v>0</v>
      </c>
      <c r="AD179" s="23">
        <v>0</v>
      </c>
      <c r="AE179" s="23">
        <v>0</v>
      </c>
      <c r="AF179" s="23">
        <v>0</v>
      </c>
      <c r="AG179" s="23">
        <v>0</v>
      </c>
      <c r="AH179" s="23">
        <v>0</v>
      </c>
      <c r="AI179" s="23" t="s">
        <v>405</v>
      </c>
      <c r="AJ179" s="23">
        <v>244</v>
      </c>
      <c r="AK179" s="23">
        <v>200</v>
      </c>
      <c r="AL179" s="23">
        <v>170</v>
      </c>
      <c r="AM179" s="23">
        <v>130</v>
      </c>
      <c r="AN179" s="23">
        <v>300</v>
      </c>
      <c r="AO179" s="23">
        <v>138</v>
      </c>
      <c r="AP179" s="23">
        <v>162</v>
      </c>
      <c r="AQ179" s="23">
        <v>40</v>
      </c>
      <c r="AR179" s="23">
        <v>50</v>
      </c>
      <c r="AS179" s="23">
        <v>1190</v>
      </c>
      <c r="AT179" s="23" t="s">
        <v>394</v>
      </c>
      <c r="AU179" s="23">
        <v>50</v>
      </c>
      <c r="AV179" s="23">
        <v>0</v>
      </c>
      <c r="AW179" s="23">
        <v>0</v>
      </c>
      <c r="AX179" s="23">
        <v>15</v>
      </c>
      <c r="AY179" s="23">
        <v>0</v>
      </c>
      <c r="AZ179" s="23">
        <v>70</v>
      </c>
      <c r="BA179" s="23">
        <v>20</v>
      </c>
      <c r="BB179" s="23">
        <v>0</v>
      </c>
      <c r="BC179" s="23">
        <v>50</v>
      </c>
      <c r="BD179" s="23" t="s">
        <v>1424</v>
      </c>
      <c r="BE179" s="23" t="s">
        <v>405</v>
      </c>
      <c r="BF179" s="23" t="s">
        <v>46</v>
      </c>
      <c r="BG179" s="23" t="s">
        <v>46</v>
      </c>
      <c r="BH179" s="23" t="s">
        <v>411</v>
      </c>
      <c r="BI179" s="23" t="s">
        <v>46</v>
      </c>
      <c r="BJ179" s="23" t="s">
        <v>46</v>
      </c>
      <c r="BK179" s="23" t="s">
        <v>46</v>
      </c>
      <c r="BL179" s="23" t="s">
        <v>46</v>
      </c>
      <c r="BM179" s="23" t="s">
        <v>46</v>
      </c>
      <c r="BO179" s="23">
        <v>20</v>
      </c>
      <c r="BP179" s="23" t="s">
        <v>653</v>
      </c>
      <c r="BQ179" s="23">
        <v>68</v>
      </c>
      <c r="BR179" s="23">
        <v>0</v>
      </c>
      <c r="BS179" s="23">
        <v>34</v>
      </c>
      <c r="BT179" s="23">
        <v>34</v>
      </c>
      <c r="BU179" s="23">
        <v>0</v>
      </c>
      <c r="BV179" s="23">
        <v>34</v>
      </c>
      <c r="BW179" s="23">
        <v>34</v>
      </c>
      <c r="BX179" s="23">
        <v>0</v>
      </c>
      <c r="BY179" s="23" t="s">
        <v>394</v>
      </c>
      <c r="BZ179" s="23" t="s">
        <v>396</v>
      </c>
      <c r="CA179" s="23" t="s">
        <v>396</v>
      </c>
      <c r="CB179" s="23" t="s">
        <v>394</v>
      </c>
      <c r="CC179" s="23" t="s">
        <v>394</v>
      </c>
      <c r="CD179" s="23" t="s">
        <v>1425</v>
      </c>
      <c r="CE179" s="23" t="s">
        <v>396</v>
      </c>
      <c r="CF179" s="23" t="s">
        <v>129</v>
      </c>
      <c r="CG179" s="35" t="s">
        <v>415</v>
      </c>
      <c r="CH179" s="23" t="s">
        <v>401</v>
      </c>
      <c r="CI179" s="23" t="s">
        <v>427</v>
      </c>
      <c r="CJ179" s="23" t="s">
        <v>394</v>
      </c>
      <c r="CK179" s="23" t="s">
        <v>394</v>
      </c>
      <c r="CL179" s="23" t="s">
        <v>394</v>
      </c>
      <c r="CM179" s="23" t="s">
        <v>405</v>
      </c>
      <c r="CN179" s="23" t="s">
        <v>396</v>
      </c>
      <c r="CO179" s="23" t="s">
        <v>444</v>
      </c>
      <c r="CP179" s="23" t="s">
        <v>396</v>
      </c>
      <c r="CQ179" s="23" t="s">
        <v>394</v>
      </c>
      <c r="CR179" s="23" t="s">
        <v>394</v>
      </c>
      <c r="CS179" s="23" t="s">
        <v>394</v>
      </c>
      <c r="CT179" s="23" t="s">
        <v>46</v>
      </c>
      <c r="CU179" s="23" t="s">
        <v>46</v>
      </c>
      <c r="CV179" s="23" t="s">
        <v>46</v>
      </c>
      <c r="CW179" s="23" t="s">
        <v>46</v>
      </c>
      <c r="CX179" s="23" t="s">
        <v>1426</v>
      </c>
      <c r="CY179" s="23" t="s">
        <v>396</v>
      </c>
      <c r="CZ179" s="23" t="s">
        <v>46</v>
      </c>
      <c r="DB179" s="23" t="s">
        <v>396</v>
      </c>
      <c r="DC179" s="23" t="s">
        <v>396</v>
      </c>
      <c r="DD179" s="23" t="s">
        <v>396</v>
      </c>
      <c r="DE179" s="23" t="s">
        <v>394</v>
      </c>
      <c r="DF179" s="23" t="s">
        <v>394</v>
      </c>
      <c r="DG179" s="23" t="s">
        <v>394</v>
      </c>
      <c r="DH179" s="23" t="s">
        <v>394</v>
      </c>
      <c r="DI179" s="23" t="s">
        <v>394</v>
      </c>
      <c r="DJ179" s="23" t="s">
        <v>394</v>
      </c>
      <c r="DK179" s="23" t="s">
        <v>394</v>
      </c>
      <c r="DL179" s="23" t="s">
        <v>394</v>
      </c>
      <c r="DM179" s="23" t="s">
        <v>396</v>
      </c>
      <c r="DN179" s="23" t="s">
        <v>394</v>
      </c>
      <c r="DO179" s="23" t="s">
        <v>394</v>
      </c>
      <c r="DP179" s="23" t="s">
        <v>396</v>
      </c>
      <c r="DQ179" s="23" t="s">
        <v>396</v>
      </c>
      <c r="DR179" s="23" t="s">
        <v>396</v>
      </c>
    </row>
    <row r="180" spans="1:122" x14ac:dyDescent="0.15">
      <c r="A180" s="23" t="s">
        <v>206</v>
      </c>
      <c r="B180" s="23" t="s">
        <v>207</v>
      </c>
      <c r="C180" s="23" t="s">
        <v>208</v>
      </c>
      <c r="D180" s="23">
        <v>33.245097999999999</v>
      </c>
      <c r="E180" s="23">
        <v>43.572251999999999</v>
      </c>
      <c r="F180" s="23" t="s">
        <v>193</v>
      </c>
      <c r="G180" s="23" t="s">
        <v>194</v>
      </c>
      <c r="H180" s="23" t="s">
        <v>195</v>
      </c>
      <c r="I180" s="23" t="s">
        <v>209</v>
      </c>
      <c r="J180" s="23" t="s">
        <v>197</v>
      </c>
      <c r="L180" s="23" t="s">
        <v>612</v>
      </c>
      <c r="M180" s="23" t="s">
        <v>1203</v>
      </c>
      <c r="N180" s="23" t="s">
        <v>1427</v>
      </c>
      <c r="O180" s="23">
        <v>7906516663</v>
      </c>
      <c r="P180" s="23" t="s">
        <v>394</v>
      </c>
      <c r="Q180" s="23" t="s">
        <v>396</v>
      </c>
      <c r="R180" s="23">
        <v>1</v>
      </c>
      <c r="S180" s="23">
        <v>0</v>
      </c>
      <c r="T180" s="23" t="s">
        <v>1063</v>
      </c>
      <c r="U180" s="23" t="s">
        <v>198</v>
      </c>
      <c r="V180" s="23">
        <v>23</v>
      </c>
      <c r="W180" s="23">
        <v>0</v>
      </c>
      <c r="X180" s="23">
        <v>23</v>
      </c>
      <c r="Y180" s="23" t="s">
        <v>394</v>
      </c>
      <c r="Z180" s="23" t="s">
        <v>396</v>
      </c>
      <c r="AA180" s="23">
        <v>0</v>
      </c>
      <c r="AB180" s="23">
        <v>20</v>
      </c>
      <c r="AC180" s="23">
        <v>3</v>
      </c>
      <c r="AD180" s="23">
        <v>0</v>
      </c>
      <c r="AE180" s="23">
        <v>0</v>
      </c>
      <c r="AF180" s="23">
        <v>0</v>
      </c>
      <c r="AG180" s="23">
        <v>0</v>
      </c>
      <c r="AH180" s="23">
        <v>0</v>
      </c>
      <c r="AI180" s="23" t="s">
        <v>46</v>
      </c>
      <c r="AJ180" s="23">
        <v>28</v>
      </c>
      <c r="AK180" s="23">
        <v>11</v>
      </c>
      <c r="AL180" s="23">
        <v>7</v>
      </c>
      <c r="AM180" s="23">
        <v>15</v>
      </c>
      <c r="AN180" s="23">
        <v>18</v>
      </c>
      <c r="AO180" s="23">
        <v>53</v>
      </c>
      <c r="AP180" s="23">
        <v>61</v>
      </c>
      <c r="AQ180" s="23">
        <v>2</v>
      </c>
      <c r="AR180" s="23">
        <v>1</v>
      </c>
      <c r="AS180" s="23">
        <v>168</v>
      </c>
      <c r="AT180" s="23" t="s">
        <v>394</v>
      </c>
      <c r="AU180" s="23">
        <v>26</v>
      </c>
      <c r="AV180" s="23">
        <v>0</v>
      </c>
      <c r="AW180" s="23">
        <v>0</v>
      </c>
      <c r="AX180" s="23">
        <v>5</v>
      </c>
      <c r="AY180" s="23">
        <v>7</v>
      </c>
      <c r="AZ180" s="23">
        <v>7</v>
      </c>
      <c r="BA180" s="23">
        <v>16</v>
      </c>
      <c r="BB180" s="23">
        <v>3</v>
      </c>
      <c r="BC180" s="23">
        <v>3</v>
      </c>
      <c r="BD180" s="23" t="s">
        <v>484</v>
      </c>
      <c r="BE180" s="23" t="s">
        <v>405</v>
      </c>
      <c r="BF180" s="23" t="s">
        <v>405</v>
      </c>
      <c r="BG180" s="23" t="s">
        <v>46</v>
      </c>
      <c r="BH180" s="23" t="s">
        <v>405</v>
      </c>
      <c r="BI180" s="23" t="s">
        <v>46</v>
      </c>
      <c r="BJ180" s="23" t="s">
        <v>411</v>
      </c>
      <c r="BK180" s="23" t="s">
        <v>405</v>
      </c>
      <c r="BL180" s="23" t="s">
        <v>46</v>
      </c>
      <c r="BM180" s="23" t="s">
        <v>46</v>
      </c>
      <c r="BO180" s="23">
        <v>10</v>
      </c>
      <c r="BP180" s="23" t="s">
        <v>557</v>
      </c>
      <c r="BQ180" s="23">
        <v>0</v>
      </c>
      <c r="BR180" s="23">
        <v>0</v>
      </c>
      <c r="BS180" s="23">
        <v>4</v>
      </c>
      <c r="BT180" s="23">
        <v>4</v>
      </c>
      <c r="BU180" s="23">
        <v>0</v>
      </c>
      <c r="BV180" s="23">
        <v>4</v>
      </c>
      <c r="BW180" s="23">
        <v>4</v>
      </c>
      <c r="BX180" s="23">
        <v>1</v>
      </c>
      <c r="BY180" s="23" t="s">
        <v>396</v>
      </c>
      <c r="CA180" s="23" t="s">
        <v>394</v>
      </c>
      <c r="CB180" s="23" t="s">
        <v>396</v>
      </c>
      <c r="CC180" s="23" t="s">
        <v>396</v>
      </c>
      <c r="CD180" s="23" t="s">
        <v>526</v>
      </c>
      <c r="CE180" s="23" t="s">
        <v>396</v>
      </c>
      <c r="CF180" s="23" t="s">
        <v>129</v>
      </c>
      <c r="CG180" s="35" t="s">
        <v>415</v>
      </c>
      <c r="CH180" s="23" t="s">
        <v>792</v>
      </c>
      <c r="CI180" s="23" t="s">
        <v>402</v>
      </c>
      <c r="CJ180" s="23" t="s">
        <v>394</v>
      </c>
      <c r="CK180" s="23" t="s">
        <v>394</v>
      </c>
      <c r="CL180" s="23" t="s">
        <v>394</v>
      </c>
      <c r="CM180" s="23" t="s">
        <v>46</v>
      </c>
      <c r="CN180" s="23" t="s">
        <v>394</v>
      </c>
      <c r="CO180" s="23" t="s">
        <v>978</v>
      </c>
      <c r="CP180" s="23" t="s">
        <v>394</v>
      </c>
      <c r="CQ180" s="23" t="s">
        <v>394</v>
      </c>
      <c r="CR180" s="23" t="s">
        <v>394</v>
      </c>
      <c r="CS180" s="23" t="s">
        <v>394</v>
      </c>
      <c r="CT180" s="23" t="s">
        <v>411</v>
      </c>
      <c r="CU180" s="23" t="s">
        <v>405</v>
      </c>
      <c r="CV180" s="23" t="s">
        <v>411</v>
      </c>
      <c r="CW180" s="23" t="s">
        <v>405</v>
      </c>
      <c r="CX180" s="23" t="s">
        <v>1428</v>
      </c>
      <c r="CY180" s="23" t="s">
        <v>396</v>
      </c>
      <c r="CZ180" s="23" t="s">
        <v>46</v>
      </c>
      <c r="DA180" s="23" t="s">
        <v>46</v>
      </c>
      <c r="DB180" s="23" t="s">
        <v>396</v>
      </c>
      <c r="DC180" s="23" t="s">
        <v>396</v>
      </c>
      <c r="DD180" s="23" t="s">
        <v>394</v>
      </c>
      <c r="DE180" s="23" t="s">
        <v>394</v>
      </c>
      <c r="DF180" s="23" t="s">
        <v>394</v>
      </c>
      <c r="DG180" s="23" t="s">
        <v>394</v>
      </c>
      <c r="DH180" s="23" t="s">
        <v>394</v>
      </c>
      <c r="DI180" s="23" t="s">
        <v>394</v>
      </c>
      <c r="DJ180" s="23" t="s">
        <v>396</v>
      </c>
      <c r="DK180" s="23" t="s">
        <v>394</v>
      </c>
      <c r="DL180" s="23" t="s">
        <v>396</v>
      </c>
      <c r="DM180" s="23" t="s">
        <v>396</v>
      </c>
      <c r="DN180" s="23" t="s">
        <v>394</v>
      </c>
      <c r="DO180" s="23" t="s">
        <v>394</v>
      </c>
      <c r="DP180" s="23" t="s">
        <v>396</v>
      </c>
      <c r="DQ180" s="23" t="s">
        <v>396</v>
      </c>
      <c r="DR180" s="23" t="s">
        <v>396</v>
      </c>
    </row>
    <row r="181" spans="1:122" x14ac:dyDescent="0.15">
      <c r="A181" s="23" t="s">
        <v>307</v>
      </c>
      <c r="B181" s="23" t="s">
        <v>1429</v>
      </c>
      <c r="D181" s="23">
        <v>36.786299999999997</v>
      </c>
      <c r="E181" s="23">
        <v>42.854900000000001</v>
      </c>
      <c r="F181" s="23" t="s">
        <v>308</v>
      </c>
      <c r="G181" s="23" t="s">
        <v>194</v>
      </c>
      <c r="I181" s="23" t="s">
        <v>309</v>
      </c>
      <c r="J181" s="23" t="s">
        <v>309</v>
      </c>
      <c r="L181" s="23" t="s">
        <v>441</v>
      </c>
      <c r="M181" s="23" t="s">
        <v>79</v>
      </c>
      <c r="N181" s="23" t="s">
        <v>1430</v>
      </c>
      <c r="O181" s="23" t="s">
        <v>1431</v>
      </c>
      <c r="P181" s="23" t="s">
        <v>394</v>
      </c>
      <c r="Q181" s="23" t="s">
        <v>394</v>
      </c>
      <c r="R181" s="23">
        <v>7</v>
      </c>
      <c r="S181" s="23">
        <v>2</v>
      </c>
      <c r="T181" s="23" t="s">
        <v>1432</v>
      </c>
      <c r="U181" s="23" t="s">
        <v>310</v>
      </c>
      <c r="V181" s="23">
        <v>3000</v>
      </c>
      <c r="W181" s="23">
        <v>0</v>
      </c>
      <c r="X181" s="23">
        <v>3000</v>
      </c>
      <c r="Y181" s="23" t="s">
        <v>394</v>
      </c>
      <c r="Z181" s="23" t="s">
        <v>394</v>
      </c>
      <c r="AA181" s="23">
        <v>3000</v>
      </c>
      <c r="AB181" s="23">
        <v>0</v>
      </c>
      <c r="AC181" s="23">
        <v>0</v>
      </c>
      <c r="AD181" s="23">
        <v>0</v>
      </c>
      <c r="AE181" s="23">
        <v>0</v>
      </c>
      <c r="AF181" s="23">
        <v>2</v>
      </c>
      <c r="AG181" s="23">
        <v>2</v>
      </c>
      <c r="AH181" s="23">
        <v>0</v>
      </c>
      <c r="AI181" s="23" t="s">
        <v>405</v>
      </c>
      <c r="AJ181" s="23">
        <v>2480</v>
      </c>
      <c r="AK181" s="23">
        <v>586</v>
      </c>
      <c r="AL181" s="23">
        <v>586</v>
      </c>
      <c r="AM181" s="23">
        <v>2639</v>
      </c>
      <c r="AN181" s="23">
        <v>2506</v>
      </c>
      <c r="AO181" s="23">
        <v>3344</v>
      </c>
      <c r="AP181" s="23">
        <v>3530</v>
      </c>
      <c r="AQ181" s="23">
        <v>261</v>
      </c>
      <c r="AR181" s="23">
        <v>331</v>
      </c>
      <c r="AS181" s="23">
        <v>13783</v>
      </c>
      <c r="AT181" s="23" t="s">
        <v>394</v>
      </c>
      <c r="AU181" s="23">
        <v>698</v>
      </c>
      <c r="AV181" s="23">
        <v>21</v>
      </c>
      <c r="AW181" s="23">
        <v>27</v>
      </c>
      <c r="AX181" s="23">
        <v>218</v>
      </c>
      <c r="AY181" s="23">
        <v>40</v>
      </c>
      <c r="AZ181" s="23">
        <v>290</v>
      </c>
      <c r="BA181" s="23">
        <v>378</v>
      </c>
      <c r="BB181" s="23">
        <v>0</v>
      </c>
      <c r="BC181" s="23">
        <v>229</v>
      </c>
      <c r="BD181" s="23" t="s">
        <v>1433</v>
      </c>
      <c r="BE181" s="23" t="s">
        <v>93</v>
      </c>
      <c r="BF181" s="23" t="s">
        <v>405</v>
      </c>
      <c r="BG181" s="23" t="s">
        <v>405</v>
      </c>
      <c r="BH181" s="23" t="s">
        <v>411</v>
      </c>
      <c r="BI181" s="23" t="s">
        <v>411</v>
      </c>
      <c r="BJ181" s="23" t="s">
        <v>411</v>
      </c>
      <c r="BK181" s="23" t="s">
        <v>411</v>
      </c>
      <c r="BL181" s="23" t="s">
        <v>411</v>
      </c>
      <c r="BM181" s="23" t="s">
        <v>405</v>
      </c>
      <c r="BO181" s="23">
        <v>25</v>
      </c>
      <c r="BP181" s="23" t="s">
        <v>653</v>
      </c>
      <c r="BQ181" s="23">
        <v>8</v>
      </c>
      <c r="BR181" s="23">
        <v>3000</v>
      </c>
      <c r="BS181" s="23">
        <v>0</v>
      </c>
      <c r="BT181" s="23">
        <v>0</v>
      </c>
      <c r="BU181" s="23">
        <v>3000</v>
      </c>
      <c r="BV181" s="23">
        <v>0</v>
      </c>
      <c r="BW181" s="23">
        <v>0</v>
      </c>
      <c r="BX181" s="23">
        <v>300</v>
      </c>
      <c r="BY181" s="23" t="s">
        <v>394</v>
      </c>
      <c r="BZ181" s="23" t="s">
        <v>394</v>
      </c>
      <c r="CA181" s="23" t="s">
        <v>394</v>
      </c>
      <c r="CB181" s="23" t="s">
        <v>394</v>
      </c>
      <c r="CC181" s="23" t="s">
        <v>394</v>
      </c>
      <c r="CD181" s="23" t="s">
        <v>447</v>
      </c>
      <c r="CE181" s="23" t="s">
        <v>394</v>
      </c>
      <c r="CF181" s="23" t="s">
        <v>128</v>
      </c>
      <c r="CG181" s="35" t="s">
        <v>415</v>
      </c>
      <c r="CH181" s="23" t="s">
        <v>401</v>
      </c>
      <c r="CI181" s="23" t="s">
        <v>427</v>
      </c>
      <c r="CJ181" s="23" t="s">
        <v>394</v>
      </c>
      <c r="CK181" s="23" t="s">
        <v>394</v>
      </c>
      <c r="CL181" s="23" t="s">
        <v>394</v>
      </c>
      <c r="CM181" s="23" t="s">
        <v>405</v>
      </c>
      <c r="CN181" s="23" t="s">
        <v>396</v>
      </c>
      <c r="CO181" s="23" t="s">
        <v>1434</v>
      </c>
      <c r="CP181" s="23" t="s">
        <v>396</v>
      </c>
      <c r="CQ181" s="23" t="s">
        <v>394</v>
      </c>
      <c r="CR181" s="23" t="s">
        <v>394</v>
      </c>
      <c r="CS181" s="23" t="s">
        <v>394</v>
      </c>
      <c r="CT181" s="23" t="s">
        <v>411</v>
      </c>
      <c r="CU181" s="23" t="s">
        <v>411</v>
      </c>
      <c r="CV181" s="23" t="s">
        <v>411</v>
      </c>
      <c r="CW181" s="23" t="s">
        <v>411</v>
      </c>
      <c r="CX181" s="23" t="s">
        <v>1435</v>
      </c>
      <c r="CY181" s="23" t="s">
        <v>394</v>
      </c>
      <c r="CZ181" s="23" t="s">
        <v>405</v>
      </c>
      <c r="DB181" s="23" t="s">
        <v>394</v>
      </c>
      <c r="DC181" s="23" t="s">
        <v>394</v>
      </c>
      <c r="DD181" s="23" t="s">
        <v>394</v>
      </c>
      <c r="DE181" s="23" t="s">
        <v>394</v>
      </c>
      <c r="DF181" s="23" t="s">
        <v>394</v>
      </c>
      <c r="DG181" s="23" t="s">
        <v>394</v>
      </c>
      <c r="DH181" s="23" t="s">
        <v>394</v>
      </c>
      <c r="DI181" s="23" t="s">
        <v>394</v>
      </c>
      <c r="DJ181" s="23" t="s">
        <v>394</v>
      </c>
      <c r="DK181" s="23" t="s">
        <v>394</v>
      </c>
      <c r="DL181" s="23" t="s">
        <v>394</v>
      </c>
      <c r="DM181" s="23" t="s">
        <v>394</v>
      </c>
      <c r="DN181" s="23" t="s">
        <v>394</v>
      </c>
      <c r="DO181" s="23" t="s">
        <v>394</v>
      </c>
      <c r="DP181" s="23" t="s">
        <v>394</v>
      </c>
      <c r="DQ181" s="23" t="s">
        <v>394</v>
      </c>
      <c r="DR181" s="23" t="s">
        <v>394</v>
      </c>
    </row>
    <row r="182" spans="1:122" x14ac:dyDescent="0.15">
      <c r="A182" s="23" t="s">
        <v>1436</v>
      </c>
      <c r="B182" s="23" t="s">
        <v>1437</v>
      </c>
      <c r="C182" s="23" t="s">
        <v>356</v>
      </c>
      <c r="D182" s="23">
        <v>36.792990000000003</v>
      </c>
      <c r="E182" s="23">
        <v>42.858330000000002</v>
      </c>
      <c r="F182" s="23" t="s">
        <v>308</v>
      </c>
      <c r="G182" s="23" t="s">
        <v>194</v>
      </c>
      <c r="I182" s="23" t="s">
        <v>1438</v>
      </c>
      <c r="J182" s="23" t="s">
        <v>1438</v>
      </c>
      <c r="L182" s="23" t="s">
        <v>441</v>
      </c>
      <c r="M182" s="23" t="s">
        <v>79</v>
      </c>
      <c r="N182" s="23" t="s">
        <v>1439</v>
      </c>
      <c r="O182" s="23" t="s">
        <v>1440</v>
      </c>
      <c r="P182" s="23" t="s">
        <v>394</v>
      </c>
      <c r="Q182" s="23" t="s">
        <v>394</v>
      </c>
      <c r="R182" s="23">
        <v>8</v>
      </c>
      <c r="S182" s="23">
        <v>2</v>
      </c>
      <c r="T182" s="23" t="s">
        <v>1441</v>
      </c>
      <c r="U182" s="23" t="s">
        <v>310</v>
      </c>
      <c r="V182" s="23">
        <v>3000</v>
      </c>
      <c r="W182" s="23">
        <v>0</v>
      </c>
      <c r="X182" s="23">
        <v>3000</v>
      </c>
      <c r="Y182" s="23" t="s">
        <v>394</v>
      </c>
      <c r="Z182" s="23" t="s">
        <v>396</v>
      </c>
      <c r="AA182" s="23">
        <v>3000</v>
      </c>
      <c r="AB182" s="23">
        <v>0</v>
      </c>
      <c r="AC182" s="23">
        <v>0</v>
      </c>
      <c r="AD182" s="23">
        <v>0</v>
      </c>
      <c r="AE182" s="23">
        <v>0</v>
      </c>
      <c r="AF182" s="23">
        <v>0</v>
      </c>
      <c r="AG182" s="23">
        <v>0</v>
      </c>
      <c r="AH182" s="23">
        <v>0</v>
      </c>
      <c r="AI182" s="23" t="s">
        <v>46</v>
      </c>
      <c r="AJ182" s="23">
        <v>2514</v>
      </c>
      <c r="AK182" s="23">
        <v>896</v>
      </c>
      <c r="AL182" s="23">
        <v>909</v>
      </c>
      <c r="AM182" s="23">
        <v>2401</v>
      </c>
      <c r="AN182" s="23">
        <v>2449</v>
      </c>
      <c r="AO182" s="23">
        <v>3126</v>
      </c>
      <c r="AP182" s="23">
        <v>3312</v>
      </c>
      <c r="AQ182" s="23">
        <v>307</v>
      </c>
      <c r="AR182" s="23">
        <v>347</v>
      </c>
      <c r="AS182" s="23">
        <v>13747</v>
      </c>
      <c r="AT182" s="23" t="s">
        <v>394</v>
      </c>
      <c r="AU182" s="23">
        <v>563</v>
      </c>
      <c r="AV182" s="23">
        <v>36</v>
      </c>
      <c r="AW182" s="23">
        <v>37</v>
      </c>
      <c r="AX182" s="23">
        <v>208</v>
      </c>
      <c r="AY182" s="23">
        <v>109</v>
      </c>
      <c r="AZ182" s="23">
        <v>625</v>
      </c>
      <c r="BA182" s="23">
        <v>376</v>
      </c>
      <c r="BB182" s="23">
        <v>0</v>
      </c>
      <c r="BC182" s="23">
        <v>119</v>
      </c>
      <c r="BD182" s="23" t="s">
        <v>1442</v>
      </c>
      <c r="BE182" s="23" t="s">
        <v>46</v>
      </c>
      <c r="BF182" s="23" t="s">
        <v>46</v>
      </c>
      <c r="BG182" s="23" t="s">
        <v>46</v>
      </c>
      <c r="BH182" s="23" t="s">
        <v>46</v>
      </c>
      <c r="BI182" s="23" t="s">
        <v>46</v>
      </c>
      <c r="BJ182" s="23" t="s">
        <v>46</v>
      </c>
      <c r="BK182" s="23" t="s">
        <v>46</v>
      </c>
      <c r="BL182" s="23" t="s">
        <v>46</v>
      </c>
      <c r="BM182" s="23" t="s">
        <v>46</v>
      </c>
      <c r="BO182" s="23">
        <v>65</v>
      </c>
      <c r="BP182" s="23" t="s">
        <v>653</v>
      </c>
      <c r="BQ182" s="23">
        <v>1</v>
      </c>
      <c r="BR182" s="23">
        <v>3000</v>
      </c>
      <c r="BS182" s="23">
        <v>0</v>
      </c>
      <c r="BT182" s="23">
        <v>0</v>
      </c>
      <c r="BU182" s="23">
        <v>3000</v>
      </c>
      <c r="BV182" s="23">
        <v>0</v>
      </c>
      <c r="BW182" s="23">
        <v>0</v>
      </c>
      <c r="BX182" s="23">
        <v>350</v>
      </c>
      <c r="BY182" s="23" t="s">
        <v>394</v>
      </c>
      <c r="BZ182" s="23" t="s">
        <v>394</v>
      </c>
      <c r="CA182" s="23" t="s">
        <v>396</v>
      </c>
      <c r="CB182" s="23" t="s">
        <v>394</v>
      </c>
      <c r="CC182" s="23" t="s">
        <v>394</v>
      </c>
      <c r="CD182" s="23" t="s">
        <v>485</v>
      </c>
      <c r="CE182" s="23" t="s">
        <v>394</v>
      </c>
      <c r="CF182" s="23" t="s">
        <v>128</v>
      </c>
      <c r="CG182" s="35" t="s">
        <v>415</v>
      </c>
      <c r="CH182" s="23" t="s">
        <v>401</v>
      </c>
      <c r="CI182" s="23" t="s">
        <v>427</v>
      </c>
      <c r="CJ182" s="23" t="s">
        <v>394</v>
      </c>
      <c r="CK182" s="23" t="s">
        <v>394</v>
      </c>
      <c r="CL182" s="23" t="s">
        <v>394</v>
      </c>
      <c r="CM182" s="23" t="s">
        <v>46</v>
      </c>
      <c r="CN182" s="23" t="s">
        <v>396</v>
      </c>
      <c r="CO182" s="23" t="s">
        <v>621</v>
      </c>
      <c r="CP182" s="23" t="s">
        <v>396</v>
      </c>
      <c r="CQ182" s="23" t="s">
        <v>394</v>
      </c>
      <c r="CR182" s="23" t="s">
        <v>394</v>
      </c>
      <c r="CS182" s="23" t="s">
        <v>394</v>
      </c>
      <c r="CT182" s="23" t="s">
        <v>411</v>
      </c>
      <c r="CU182" s="23" t="s">
        <v>411</v>
      </c>
      <c r="CV182" s="23" t="s">
        <v>411</v>
      </c>
      <c r="CW182" s="23" t="s">
        <v>411</v>
      </c>
      <c r="CX182" s="23" t="s">
        <v>1144</v>
      </c>
      <c r="CY182" s="23" t="s">
        <v>396</v>
      </c>
      <c r="CZ182" s="23" t="s">
        <v>46</v>
      </c>
      <c r="DA182" s="23" t="s">
        <v>46</v>
      </c>
      <c r="DB182" s="23" t="s">
        <v>394</v>
      </c>
      <c r="DC182" s="23" t="s">
        <v>394</v>
      </c>
      <c r="DD182" s="23" t="s">
        <v>394</v>
      </c>
      <c r="DE182" s="23" t="s">
        <v>394</v>
      </c>
      <c r="DF182" s="23" t="s">
        <v>394</v>
      </c>
      <c r="DG182" s="23" t="s">
        <v>394</v>
      </c>
      <c r="DH182" s="23" t="s">
        <v>394</v>
      </c>
      <c r="DI182" s="23" t="s">
        <v>394</v>
      </c>
      <c r="DJ182" s="23" t="s">
        <v>394</v>
      </c>
      <c r="DK182" s="23" t="s">
        <v>394</v>
      </c>
      <c r="DL182" s="23" t="s">
        <v>396</v>
      </c>
      <c r="DM182" s="23" t="s">
        <v>394</v>
      </c>
      <c r="DN182" s="23" t="s">
        <v>394</v>
      </c>
      <c r="DO182" s="23" t="s">
        <v>394</v>
      </c>
      <c r="DP182" s="23" t="s">
        <v>394</v>
      </c>
      <c r="DQ182" s="23" t="s">
        <v>396</v>
      </c>
      <c r="DR182" s="23" t="s">
        <v>396</v>
      </c>
    </row>
    <row r="183" spans="1:122" x14ac:dyDescent="0.15">
      <c r="A183" s="23" t="s">
        <v>352</v>
      </c>
      <c r="B183" s="23" t="s">
        <v>1443</v>
      </c>
      <c r="C183" s="23" t="s">
        <v>389</v>
      </c>
      <c r="D183" s="23">
        <v>37.093331999999997</v>
      </c>
      <c r="E183" s="23">
        <v>43.229452999999999</v>
      </c>
      <c r="F183" s="23" t="s">
        <v>308</v>
      </c>
      <c r="G183" s="23" t="s">
        <v>194</v>
      </c>
      <c r="I183" s="23" t="s">
        <v>353</v>
      </c>
      <c r="J183" s="23" t="s">
        <v>353</v>
      </c>
      <c r="L183" s="23" t="s">
        <v>390</v>
      </c>
      <c r="M183" s="23" t="s">
        <v>79</v>
      </c>
      <c r="N183" s="23" t="s">
        <v>1444</v>
      </c>
      <c r="O183" s="23" t="s">
        <v>1445</v>
      </c>
      <c r="P183" s="23" t="s">
        <v>394</v>
      </c>
      <c r="Q183" s="23" t="s">
        <v>394</v>
      </c>
      <c r="R183" s="23">
        <v>6</v>
      </c>
      <c r="S183" s="23">
        <v>2</v>
      </c>
      <c r="T183" s="23" t="s">
        <v>434</v>
      </c>
      <c r="U183" s="23" t="s">
        <v>310</v>
      </c>
      <c r="V183" s="23">
        <v>900</v>
      </c>
      <c r="W183" s="23">
        <v>900</v>
      </c>
      <c r="X183" s="23">
        <v>1800</v>
      </c>
      <c r="Y183" s="23" t="s">
        <v>394</v>
      </c>
      <c r="Z183" s="23" t="s">
        <v>396</v>
      </c>
      <c r="AA183" s="23">
        <v>0</v>
      </c>
      <c r="AB183" s="23">
        <v>0</v>
      </c>
      <c r="AC183" s="23">
        <v>900</v>
      </c>
      <c r="AD183" s="23">
        <v>0</v>
      </c>
      <c r="AE183" s="23">
        <v>0</v>
      </c>
      <c r="AF183" s="23">
        <v>0</v>
      </c>
      <c r="AG183" s="23">
        <v>0</v>
      </c>
      <c r="AH183" s="23">
        <v>0</v>
      </c>
      <c r="AI183" s="23" t="s">
        <v>46</v>
      </c>
      <c r="AJ183" s="23">
        <v>727</v>
      </c>
      <c r="AK183" s="23">
        <v>259</v>
      </c>
      <c r="AL183" s="23">
        <v>274</v>
      </c>
      <c r="AM183" s="23">
        <v>731</v>
      </c>
      <c r="AN183" s="23">
        <v>723</v>
      </c>
      <c r="AO183" s="23">
        <v>826</v>
      </c>
      <c r="AP183" s="23">
        <v>892</v>
      </c>
      <c r="AQ183" s="23">
        <v>76</v>
      </c>
      <c r="AR183" s="23">
        <v>107</v>
      </c>
      <c r="AS183" s="23">
        <v>3888</v>
      </c>
      <c r="AT183" s="23" t="s">
        <v>394</v>
      </c>
      <c r="AU183" s="23">
        <v>275</v>
      </c>
      <c r="AV183" s="23">
        <v>7</v>
      </c>
      <c r="AW183" s="23">
        <v>12</v>
      </c>
      <c r="AX183" s="23">
        <v>158</v>
      </c>
      <c r="AY183" s="23">
        <v>26</v>
      </c>
      <c r="AZ183" s="23">
        <v>250</v>
      </c>
      <c r="BA183" s="23">
        <v>117</v>
      </c>
      <c r="BB183" s="23">
        <v>59</v>
      </c>
      <c r="BC183" s="23">
        <v>76</v>
      </c>
      <c r="BD183" s="23" t="s">
        <v>1446</v>
      </c>
      <c r="BE183" s="23" t="s">
        <v>93</v>
      </c>
      <c r="BF183" s="23" t="s">
        <v>93</v>
      </c>
      <c r="BG183" s="23" t="s">
        <v>93</v>
      </c>
      <c r="BH183" s="23" t="s">
        <v>93</v>
      </c>
      <c r="BI183" s="23" t="s">
        <v>93</v>
      </c>
      <c r="BJ183" s="23" t="s">
        <v>93</v>
      </c>
      <c r="BK183" s="23" t="s">
        <v>405</v>
      </c>
      <c r="BL183" s="23" t="s">
        <v>46</v>
      </c>
      <c r="BM183" s="23" t="s">
        <v>46</v>
      </c>
      <c r="BO183" s="23">
        <v>70</v>
      </c>
      <c r="BP183" s="23" t="s">
        <v>50</v>
      </c>
      <c r="BQ183" s="23">
        <v>5</v>
      </c>
      <c r="BR183" s="23">
        <v>900</v>
      </c>
      <c r="BS183" s="23">
        <v>0</v>
      </c>
      <c r="BT183" s="23">
        <v>0</v>
      </c>
      <c r="BU183" s="23">
        <v>0</v>
      </c>
      <c r="BV183" s="23">
        <v>0</v>
      </c>
      <c r="BW183" s="23">
        <v>0</v>
      </c>
      <c r="BX183" s="23">
        <v>45</v>
      </c>
      <c r="BY183" s="23" t="s">
        <v>394</v>
      </c>
      <c r="BZ183" s="23" t="s">
        <v>394</v>
      </c>
      <c r="CA183" s="23" t="s">
        <v>396</v>
      </c>
      <c r="CB183" s="23" t="s">
        <v>394</v>
      </c>
      <c r="CC183" s="23" t="s">
        <v>394</v>
      </c>
      <c r="CD183" s="23" t="s">
        <v>1447</v>
      </c>
      <c r="CE183" s="23" t="s">
        <v>394</v>
      </c>
      <c r="CF183" s="23" t="s">
        <v>128</v>
      </c>
      <c r="CG183" s="35" t="s">
        <v>415</v>
      </c>
      <c r="CH183" s="23" t="s">
        <v>505</v>
      </c>
      <c r="CI183" s="23" t="s">
        <v>427</v>
      </c>
      <c r="CJ183" s="23" t="s">
        <v>394</v>
      </c>
      <c r="CK183" s="23" t="s">
        <v>394</v>
      </c>
      <c r="CL183" s="23" t="s">
        <v>394</v>
      </c>
      <c r="CM183" s="23" t="s">
        <v>46</v>
      </c>
      <c r="CN183" s="23" t="s">
        <v>394</v>
      </c>
      <c r="CO183" s="23" t="s">
        <v>1448</v>
      </c>
      <c r="CP183" s="23" t="s">
        <v>394</v>
      </c>
      <c r="CQ183" s="23" t="s">
        <v>394</v>
      </c>
      <c r="CR183" s="23" t="s">
        <v>394</v>
      </c>
      <c r="CS183" s="23" t="s">
        <v>394</v>
      </c>
      <c r="CT183" s="23" t="s">
        <v>411</v>
      </c>
      <c r="CU183" s="23" t="s">
        <v>411</v>
      </c>
      <c r="CV183" s="23" t="s">
        <v>411</v>
      </c>
      <c r="CW183" s="23" t="s">
        <v>411</v>
      </c>
      <c r="CX183" s="23" t="s">
        <v>1449</v>
      </c>
      <c r="CY183" s="23" t="s">
        <v>394</v>
      </c>
      <c r="CZ183" s="23" t="s">
        <v>411</v>
      </c>
      <c r="DB183" s="23" t="s">
        <v>394</v>
      </c>
      <c r="DC183" s="23" t="s">
        <v>396</v>
      </c>
      <c r="DD183" s="23" t="s">
        <v>394</v>
      </c>
      <c r="DE183" s="23" t="s">
        <v>394</v>
      </c>
      <c r="DF183" s="23" t="s">
        <v>394</v>
      </c>
      <c r="DG183" s="23" t="s">
        <v>394</v>
      </c>
      <c r="DH183" s="23" t="s">
        <v>394</v>
      </c>
      <c r="DI183" s="23" t="s">
        <v>394</v>
      </c>
      <c r="DJ183" s="23" t="s">
        <v>394</v>
      </c>
      <c r="DK183" s="23" t="s">
        <v>394</v>
      </c>
      <c r="DL183" s="23" t="s">
        <v>396</v>
      </c>
      <c r="DM183" s="23" t="s">
        <v>394</v>
      </c>
      <c r="DN183" s="23" t="s">
        <v>394</v>
      </c>
      <c r="DO183" s="23" t="s">
        <v>394</v>
      </c>
      <c r="DP183" s="23" t="s">
        <v>394</v>
      </c>
      <c r="DQ183" s="23" t="s">
        <v>394</v>
      </c>
      <c r="DR183" s="23" t="s">
        <v>394</v>
      </c>
    </row>
    <row r="184" spans="1:122" x14ac:dyDescent="0.15">
      <c r="A184" s="23" t="s">
        <v>1450</v>
      </c>
      <c r="B184" s="23" t="s">
        <v>1451</v>
      </c>
      <c r="C184" s="23" t="s">
        <v>356</v>
      </c>
      <c r="D184" s="23">
        <v>37.060299999999998</v>
      </c>
      <c r="E184" s="23">
        <v>42.618682999999997</v>
      </c>
      <c r="F184" s="23" t="s">
        <v>308</v>
      </c>
      <c r="G184" s="23" t="s">
        <v>194</v>
      </c>
      <c r="I184" s="23" t="s">
        <v>1452</v>
      </c>
      <c r="J184" s="23" t="s">
        <v>1452</v>
      </c>
      <c r="L184" s="23" t="s">
        <v>390</v>
      </c>
      <c r="M184" s="23" t="s">
        <v>79</v>
      </c>
      <c r="N184" s="23" t="s">
        <v>1453</v>
      </c>
      <c r="O184" s="23" t="s">
        <v>1454</v>
      </c>
      <c r="P184" s="23" t="s">
        <v>394</v>
      </c>
      <c r="Q184" s="23" t="s">
        <v>394</v>
      </c>
      <c r="R184" s="23">
        <v>7</v>
      </c>
      <c r="S184" s="23">
        <v>4</v>
      </c>
      <c r="T184" s="23" t="s">
        <v>608</v>
      </c>
      <c r="U184" s="23" t="s">
        <v>310</v>
      </c>
      <c r="V184" s="23">
        <v>3003</v>
      </c>
      <c r="W184" s="23">
        <v>1</v>
      </c>
      <c r="X184" s="23">
        <v>3004</v>
      </c>
      <c r="Y184" s="23" t="s">
        <v>394</v>
      </c>
      <c r="Z184" s="23" t="s">
        <v>396</v>
      </c>
      <c r="AA184" s="23">
        <v>0</v>
      </c>
      <c r="AB184" s="23">
        <v>0</v>
      </c>
      <c r="AC184" s="23">
        <v>3004</v>
      </c>
      <c r="AD184" s="23">
        <v>0</v>
      </c>
      <c r="AE184" s="23">
        <v>0</v>
      </c>
      <c r="AF184" s="23">
        <v>0</v>
      </c>
      <c r="AG184" s="23">
        <v>0</v>
      </c>
      <c r="AH184" s="23">
        <v>0</v>
      </c>
      <c r="AI184" s="23" t="s">
        <v>405</v>
      </c>
      <c r="AJ184" s="23">
        <v>2751</v>
      </c>
      <c r="AK184" s="23">
        <v>743</v>
      </c>
      <c r="AL184" s="23">
        <v>812</v>
      </c>
      <c r="AM184" s="23">
        <v>1304</v>
      </c>
      <c r="AN184" s="23">
        <v>1404</v>
      </c>
      <c r="AO184" s="23">
        <v>3506</v>
      </c>
      <c r="AP184" s="23">
        <v>3828</v>
      </c>
      <c r="AQ184" s="23">
        <v>324</v>
      </c>
      <c r="AR184" s="23">
        <v>384</v>
      </c>
      <c r="AS184" s="23">
        <v>12305</v>
      </c>
      <c r="AT184" s="23" t="s">
        <v>394</v>
      </c>
      <c r="AU184" s="23">
        <v>305</v>
      </c>
      <c r="AV184" s="23">
        <v>28</v>
      </c>
      <c r="AW184" s="23">
        <v>18</v>
      </c>
      <c r="AX184" s="23">
        <v>503</v>
      </c>
      <c r="AY184" s="23">
        <v>250</v>
      </c>
      <c r="AZ184" s="23">
        <v>210</v>
      </c>
      <c r="BA184" s="23">
        <v>255</v>
      </c>
      <c r="BB184" s="23">
        <v>0</v>
      </c>
      <c r="BC184" s="23">
        <v>200</v>
      </c>
      <c r="BD184" s="23" t="s">
        <v>729</v>
      </c>
      <c r="BE184" s="23" t="s">
        <v>405</v>
      </c>
      <c r="BF184" s="23" t="s">
        <v>405</v>
      </c>
      <c r="BG184" s="23" t="s">
        <v>411</v>
      </c>
      <c r="BH184" s="23" t="s">
        <v>411</v>
      </c>
      <c r="BI184" s="23" t="s">
        <v>405</v>
      </c>
      <c r="BJ184" s="23" t="s">
        <v>405</v>
      </c>
      <c r="BK184" s="23" t="s">
        <v>405</v>
      </c>
      <c r="BL184" s="23" t="s">
        <v>405</v>
      </c>
      <c r="BM184" s="23" t="s">
        <v>405</v>
      </c>
      <c r="BN184" s="23" t="s">
        <v>1455</v>
      </c>
      <c r="BO184" s="23">
        <v>8</v>
      </c>
      <c r="BP184" s="23" t="s">
        <v>50</v>
      </c>
      <c r="BQ184" s="23">
        <v>10</v>
      </c>
      <c r="BR184" s="23">
        <v>3004</v>
      </c>
      <c r="BS184" s="23">
        <v>3004</v>
      </c>
      <c r="BT184" s="23">
        <v>3004</v>
      </c>
      <c r="BU184" s="23">
        <v>3004</v>
      </c>
      <c r="BV184" s="23">
        <v>3004</v>
      </c>
      <c r="BW184" s="23">
        <v>3004</v>
      </c>
      <c r="BX184" s="23">
        <v>3020</v>
      </c>
      <c r="BY184" s="23" t="s">
        <v>394</v>
      </c>
      <c r="BZ184" s="23" t="s">
        <v>394</v>
      </c>
      <c r="CA184" s="23" t="s">
        <v>396</v>
      </c>
      <c r="CB184" s="23" t="s">
        <v>396</v>
      </c>
      <c r="CC184" s="23" t="s">
        <v>394</v>
      </c>
      <c r="CD184" s="23" t="s">
        <v>447</v>
      </c>
      <c r="CE184" s="23" t="s">
        <v>394</v>
      </c>
      <c r="CF184" s="23" t="s">
        <v>128</v>
      </c>
      <c r="CG184" s="35" t="s">
        <v>415</v>
      </c>
      <c r="CH184" s="23" t="s">
        <v>401</v>
      </c>
      <c r="CI184" s="23" t="s">
        <v>427</v>
      </c>
      <c r="CJ184" s="23" t="s">
        <v>394</v>
      </c>
      <c r="CK184" s="23" t="s">
        <v>394</v>
      </c>
      <c r="CL184" s="23" t="s">
        <v>394</v>
      </c>
      <c r="CM184" s="23" t="s">
        <v>46</v>
      </c>
      <c r="CN184" s="23" t="s">
        <v>428</v>
      </c>
      <c r="CO184" s="23" t="s">
        <v>1221</v>
      </c>
      <c r="CP184" s="23" t="s">
        <v>394</v>
      </c>
      <c r="CQ184" s="23" t="s">
        <v>394</v>
      </c>
      <c r="CR184" s="23" t="s">
        <v>394</v>
      </c>
      <c r="CS184" s="23" t="s">
        <v>394</v>
      </c>
      <c r="CT184" s="23" t="s">
        <v>405</v>
      </c>
      <c r="CU184" s="23" t="s">
        <v>405</v>
      </c>
      <c r="CV184" s="23" t="s">
        <v>405</v>
      </c>
      <c r="CW184" s="23" t="s">
        <v>405</v>
      </c>
      <c r="CX184" s="23" t="s">
        <v>1456</v>
      </c>
      <c r="CY184" s="23" t="s">
        <v>396</v>
      </c>
      <c r="CZ184" s="23" t="s">
        <v>46</v>
      </c>
      <c r="DB184" s="23" t="s">
        <v>394</v>
      </c>
      <c r="DC184" s="23" t="s">
        <v>396</v>
      </c>
      <c r="DD184" s="23" t="s">
        <v>396</v>
      </c>
      <c r="DE184" s="23" t="s">
        <v>394</v>
      </c>
      <c r="DF184" s="23" t="s">
        <v>394</v>
      </c>
      <c r="DG184" s="23" t="s">
        <v>394</v>
      </c>
      <c r="DH184" s="23" t="s">
        <v>394</v>
      </c>
      <c r="DI184" s="23" t="s">
        <v>394</v>
      </c>
      <c r="DJ184" s="23" t="s">
        <v>394</v>
      </c>
      <c r="DK184" s="23" t="s">
        <v>396</v>
      </c>
      <c r="DL184" s="23" t="s">
        <v>394</v>
      </c>
      <c r="DM184" s="23" t="s">
        <v>396</v>
      </c>
      <c r="DN184" s="23" t="s">
        <v>394</v>
      </c>
      <c r="DO184" s="23" t="s">
        <v>394</v>
      </c>
      <c r="DP184" s="23" t="s">
        <v>396</v>
      </c>
      <c r="DQ184" s="23" t="s">
        <v>394</v>
      </c>
      <c r="DR184" s="23" t="s">
        <v>396</v>
      </c>
    </row>
  </sheetData>
  <mergeCells count="13">
    <mergeCell ref="DB5:DR6"/>
    <mergeCell ref="AJ5:AT6"/>
    <mergeCell ref="AU5:BC6"/>
    <mergeCell ref="BD5:BD6"/>
    <mergeCell ref="BE5:BN6"/>
    <mergeCell ref="BO5:BX6"/>
    <mergeCell ref="BY5:CD6"/>
    <mergeCell ref="CR5:DA6"/>
    <mergeCell ref="A5:L6"/>
    <mergeCell ref="M5:U6"/>
    <mergeCell ref="V5:AI6"/>
    <mergeCell ref="CE5:CG6"/>
    <mergeCell ref="CH5:CQ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BX111"/>
  <sheetViews>
    <sheetView showGridLines="0" tabSelected="1" zoomScale="75" zoomScaleNormal="75" zoomScalePageLayoutView="75" workbookViewId="0">
      <selection activeCell="Y5" sqref="Y5"/>
    </sheetView>
  </sheetViews>
  <sheetFormatPr baseColWidth="10" defaultColWidth="8" defaultRowHeight="12.75" customHeight="1" x14ac:dyDescent="0.15"/>
  <cols>
    <col min="1" max="1" width="2.5" style="62" customWidth="1"/>
    <col min="2" max="2" width="1.1640625" style="62" customWidth="1"/>
    <col min="3" max="3" width="6.83203125" style="62" customWidth="1"/>
    <col min="4" max="4" width="21.1640625" style="62" customWidth="1"/>
    <col min="5" max="5" width="7.1640625" style="62" customWidth="1"/>
    <col min="6" max="6" width="14.33203125" style="62" customWidth="1"/>
    <col min="7" max="7" width="7.6640625" style="62" customWidth="1"/>
    <col min="8" max="8" width="7.33203125" style="128" customWidth="1"/>
    <col min="9" max="9" width="10" style="62" customWidth="1"/>
    <col min="10" max="10" width="9.6640625" style="62" customWidth="1"/>
    <col min="11" max="11" width="11.5" style="62" customWidth="1"/>
    <col min="12" max="12" width="5.1640625" style="62" customWidth="1"/>
    <col min="13" max="13" width="5.5" style="62" customWidth="1"/>
    <col min="14" max="14" width="8.6640625" style="346" customWidth="1"/>
    <col min="15" max="15" width="7.5" style="346" customWidth="1"/>
    <col min="16" max="16" width="5.5" style="62" customWidth="1"/>
    <col min="17" max="18" width="9" style="62" customWidth="1"/>
    <col min="19" max="19" width="18.6640625" style="62" customWidth="1"/>
    <col min="20" max="20" width="12.5" style="62" customWidth="1"/>
    <col min="21" max="21" width="8.83203125" style="62" customWidth="1"/>
    <col min="22" max="22" width="15.5" style="62" customWidth="1"/>
    <col min="23" max="23" width="1.83203125" style="62" customWidth="1"/>
    <col min="24" max="24" width="4.1640625" style="59" customWidth="1"/>
    <col min="25" max="25" width="29.6640625" style="59" customWidth="1"/>
    <col min="26" max="26" width="31.5" style="60" customWidth="1"/>
    <col min="27" max="27" width="22.5" style="61" customWidth="1"/>
    <col min="28" max="28" width="13.33203125" style="62" customWidth="1"/>
    <col min="29" max="29" width="7.5" style="59" customWidth="1"/>
    <col min="30" max="31" width="6.1640625" style="59" customWidth="1"/>
    <col min="32" max="32" width="41.5" style="59" customWidth="1"/>
    <col min="33" max="33" width="10.5" style="64" customWidth="1"/>
    <col min="34" max="36" width="6.1640625" style="59" customWidth="1"/>
    <col min="37" max="37" width="41.5" style="59" customWidth="1"/>
    <col min="38" max="38" width="5.6640625" style="64" customWidth="1"/>
    <col min="39" max="40" width="6.1640625" style="59" customWidth="1"/>
    <col min="41" max="41" width="49.33203125" style="59" bestFit="1" customWidth="1"/>
    <col min="42" max="42" width="19.5" style="63" customWidth="1"/>
    <col min="43" max="43" width="9.5" style="59" customWidth="1"/>
    <col min="44" max="44" width="6.1640625" style="59" customWidth="1"/>
    <col min="45" max="45" width="49.6640625" style="59" customWidth="1"/>
    <col min="46" max="46" width="17.6640625" style="63" customWidth="1"/>
    <col min="47" max="47" width="6.1640625" style="59" customWidth="1"/>
    <col min="48" max="48" width="11" style="59" customWidth="1"/>
    <col min="49" max="51" width="6.1640625" style="59" customWidth="1"/>
    <col min="52" max="52" width="14.5" style="59" customWidth="1"/>
    <col min="53" max="55" width="6.1640625" style="59" customWidth="1"/>
    <col min="56" max="56" width="7" style="59" customWidth="1"/>
    <col min="57" max="57" width="6.1640625" style="59" customWidth="1"/>
    <col min="58" max="63" width="8" style="62" customWidth="1"/>
    <col min="64" max="16384" width="8" style="62"/>
  </cols>
  <sheetData>
    <row r="1" spans="2:76" ht="13" customHeight="1" x14ac:dyDescent="0.15">
      <c r="B1" s="390"/>
      <c r="C1" s="391"/>
      <c r="D1" s="392"/>
      <c r="E1" s="392"/>
      <c r="F1" s="392"/>
      <c r="G1" s="392"/>
      <c r="H1" s="393"/>
      <c r="I1" s="391"/>
      <c r="J1" s="391"/>
      <c r="K1" s="394"/>
      <c r="L1" s="394"/>
      <c r="M1" s="394"/>
      <c r="N1" s="395"/>
      <c r="O1" s="395"/>
      <c r="P1" s="394"/>
      <c r="Q1" s="394"/>
      <c r="R1" s="394"/>
      <c r="S1" s="394"/>
      <c r="T1" s="394"/>
      <c r="U1" s="394"/>
      <c r="V1" s="394"/>
      <c r="W1" s="396"/>
      <c r="X1" s="58"/>
    </row>
    <row r="2" spans="2:76" ht="13" customHeight="1" x14ac:dyDescent="0.25">
      <c r="B2" s="397"/>
      <c r="C2" s="398"/>
      <c r="D2" s="399"/>
      <c r="E2" s="399"/>
      <c r="F2" s="399"/>
      <c r="G2" s="399"/>
      <c r="H2" s="400"/>
      <c r="I2" s="401"/>
      <c r="J2" s="402"/>
      <c r="K2" s="401"/>
      <c r="L2" s="401"/>
      <c r="M2" s="403"/>
      <c r="N2" s="403"/>
      <c r="O2" s="403"/>
      <c r="P2" s="403"/>
      <c r="Q2" s="403"/>
      <c r="R2" s="403"/>
      <c r="S2" s="404"/>
      <c r="T2" s="404"/>
      <c r="U2" s="405"/>
      <c r="V2" s="405"/>
      <c r="W2" s="406"/>
      <c r="X2" s="58"/>
    </row>
    <row r="3" spans="2:76" ht="36" customHeight="1" x14ac:dyDescent="0.15">
      <c r="B3" s="397"/>
      <c r="C3" s="398"/>
      <c r="D3" s="399"/>
      <c r="E3" s="399"/>
      <c r="F3" s="399"/>
      <c r="G3" s="399"/>
      <c r="H3" s="407"/>
      <c r="I3" s="477" t="s">
        <v>87</v>
      </c>
      <c r="J3" s="477"/>
      <c r="K3" s="477"/>
      <c r="L3" s="425" t="str">
        <f>Y5</f>
        <v>Baharka</v>
      </c>
      <c r="M3" s="408"/>
      <c r="N3" s="408"/>
      <c r="O3" s="403"/>
      <c r="P3" s="403"/>
      <c r="Q3" s="403"/>
      <c r="R3" s="403"/>
      <c r="S3" s="404"/>
      <c r="T3" s="404"/>
      <c r="U3" s="405"/>
      <c r="V3" s="405"/>
      <c r="W3" s="406"/>
      <c r="X3" s="58"/>
      <c r="Y3" s="478" t="s">
        <v>82</v>
      </c>
    </row>
    <row r="4" spans="2:76" ht="13" customHeight="1" x14ac:dyDescent="0.2">
      <c r="B4" s="397"/>
      <c r="C4" s="398"/>
      <c r="D4" s="399"/>
      <c r="E4" s="399"/>
      <c r="F4" s="399"/>
      <c r="G4" s="399"/>
      <c r="H4" s="409"/>
      <c r="I4" s="409"/>
      <c r="J4" s="409"/>
      <c r="K4" s="409"/>
      <c r="L4" s="409"/>
      <c r="M4" s="409"/>
      <c r="N4" s="409"/>
      <c r="O4" s="409"/>
      <c r="P4" s="409"/>
      <c r="Q4" s="401"/>
      <c r="R4" s="410"/>
      <c r="S4" s="404"/>
      <c r="T4" s="411" t="str">
        <f>Data!L1</f>
        <v>Date of Update:</v>
      </c>
      <c r="U4" s="412" t="str">
        <f>Data!L2</f>
        <v>February</v>
      </c>
      <c r="V4" s="412"/>
      <c r="W4" s="413"/>
      <c r="X4" s="58"/>
      <c r="Y4" s="478"/>
    </row>
    <row r="5" spans="2:76" ht="16.5" customHeight="1" x14ac:dyDescent="0.2">
      <c r="B5" s="397"/>
      <c r="C5" s="398"/>
      <c r="D5" s="399"/>
      <c r="E5" s="399"/>
      <c r="F5" s="399"/>
      <c r="G5" s="399"/>
      <c r="H5" s="414"/>
      <c r="I5" s="469" t="s">
        <v>132</v>
      </c>
      <c r="J5" s="469"/>
      <c r="K5" s="469"/>
      <c r="L5" s="469"/>
      <c r="M5" s="469"/>
      <c r="N5" s="469"/>
      <c r="O5" s="414"/>
      <c r="P5" s="414"/>
      <c r="Q5" s="415"/>
      <c r="R5" s="414"/>
      <c r="S5" s="414"/>
      <c r="T5" s="414"/>
      <c r="U5" s="414"/>
      <c r="V5" s="414"/>
      <c r="W5" s="413"/>
      <c r="X5" s="58"/>
      <c r="Y5" s="389" t="s">
        <v>458</v>
      </c>
      <c r="BB5" s="65"/>
      <c r="BC5" s="65"/>
      <c r="BD5" s="65"/>
      <c r="BE5" s="65"/>
      <c r="BF5" s="65"/>
      <c r="BG5" s="65"/>
      <c r="BH5" s="65"/>
      <c r="BI5" s="65"/>
      <c r="BJ5" s="65"/>
      <c r="BK5" s="65"/>
      <c r="BL5" s="65"/>
      <c r="BM5" s="65"/>
    </row>
    <row r="6" spans="2:76" ht="13" customHeight="1" x14ac:dyDescent="0.2">
      <c r="B6" s="397"/>
      <c r="C6" s="398"/>
      <c r="D6" s="416"/>
      <c r="E6" s="416"/>
      <c r="F6" s="416"/>
      <c r="G6" s="416"/>
      <c r="H6" s="417"/>
      <c r="I6" s="469"/>
      <c r="J6" s="469"/>
      <c r="K6" s="469"/>
      <c r="L6" s="469"/>
      <c r="M6" s="469"/>
      <c r="N6" s="469"/>
      <c r="O6" s="418"/>
      <c r="P6" s="416"/>
      <c r="Q6" s="401"/>
      <c r="R6" s="414" t="str">
        <f>Z13</f>
        <v>Latitude:</v>
      </c>
      <c r="S6" s="419">
        <f>AA13</f>
        <v>36.294348999999997</v>
      </c>
      <c r="T6" s="420" t="str">
        <f>Z14</f>
        <v>Longitude:</v>
      </c>
      <c r="U6" s="420">
        <f>AA14</f>
        <v>43.991999999999997</v>
      </c>
      <c r="V6" s="420"/>
      <c r="W6" s="413"/>
      <c r="X6" s="58"/>
      <c r="Y6" s="66"/>
      <c r="Z6" s="67"/>
      <c r="AA6" s="68"/>
      <c r="AB6" s="69"/>
      <c r="AC6" s="66"/>
      <c r="AD6" s="66"/>
      <c r="AE6" s="66"/>
      <c r="AF6" s="66"/>
      <c r="AG6" s="355"/>
      <c r="AH6" s="66"/>
      <c r="AI6" s="66"/>
      <c r="AJ6" s="66"/>
      <c r="AK6" s="66"/>
      <c r="AL6" s="70"/>
      <c r="AM6" s="71"/>
      <c r="AN6" s="71"/>
      <c r="AO6" s="71"/>
      <c r="AP6" s="72"/>
      <c r="BA6" s="71"/>
      <c r="BB6" s="71"/>
      <c r="BC6" s="71"/>
      <c r="BD6" s="73"/>
      <c r="BE6" s="73"/>
      <c r="BF6" s="73"/>
      <c r="BG6" s="73"/>
      <c r="BH6" s="73"/>
      <c r="BI6" s="73"/>
      <c r="BJ6" s="71"/>
      <c r="BK6" s="71"/>
      <c r="BL6" s="71"/>
      <c r="BM6" s="65"/>
    </row>
    <row r="7" spans="2:76" ht="13" customHeight="1" x14ac:dyDescent="0.15">
      <c r="B7" s="397"/>
      <c r="C7" s="398"/>
      <c r="D7" s="416"/>
      <c r="E7" s="416"/>
      <c r="F7" s="416"/>
      <c r="G7" s="416"/>
      <c r="H7" s="421"/>
      <c r="I7" s="416"/>
      <c r="J7" s="416"/>
      <c r="K7" s="416"/>
      <c r="L7" s="416"/>
      <c r="M7" s="416"/>
      <c r="N7" s="422"/>
      <c r="O7" s="422"/>
      <c r="P7" s="416"/>
      <c r="Q7" s="423"/>
      <c r="R7" s="424"/>
      <c r="S7" s="424"/>
      <c r="T7" s="424"/>
      <c r="U7" s="424"/>
      <c r="V7" s="424"/>
      <c r="W7" s="413"/>
      <c r="X7" s="58"/>
      <c r="Y7" s="58"/>
      <c r="AL7" s="70"/>
      <c r="AM7" s="71"/>
      <c r="AN7" s="71"/>
      <c r="AO7" s="71"/>
      <c r="AP7" s="72"/>
      <c r="BA7" s="71"/>
      <c r="BB7" s="71"/>
      <c r="BC7" s="71"/>
      <c r="BD7" s="73"/>
      <c r="BE7" s="73"/>
      <c r="BF7" s="73"/>
      <c r="BG7" s="73"/>
      <c r="BH7" s="73"/>
      <c r="BI7" s="73"/>
      <c r="BJ7" s="71"/>
      <c r="BK7" s="71"/>
      <c r="BL7" s="71"/>
      <c r="BM7" s="65"/>
    </row>
    <row r="8" spans="2:76" s="90" customFormat="1" ht="13" customHeight="1" x14ac:dyDescent="0.15">
      <c r="B8" s="74"/>
      <c r="C8" s="75"/>
      <c r="D8" s="75"/>
      <c r="E8" s="75"/>
      <c r="F8" s="75"/>
      <c r="G8" s="75"/>
      <c r="H8" s="76"/>
      <c r="I8" s="75"/>
      <c r="J8" s="75"/>
      <c r="K8" s="77"/>
      <c r="L8" s="77"/>
      <c r="R8" s="75"/>
      <c r="S8" s="75"/>
      <c r="T8" s="77"/>
      <c r="U8" s="77"/>
      <c r="V8" s="77"/>
      <c r="W8" s="78"/>
      <c r="X8" s="58"/>
      <c r="Y8" s="58"/>
      <c r="Z8" s="79"/>
      <c r="AA8" s="80"/>
      <c r="AB8" s="81"/>
      <c r="AC8" s="58"/>
      <c r="AD8" s="58"/>
      <c r="AE8" s="58"/>
      <c r="AF8" s="58" t="s">
        <v>14</v>
      </c>
      <c r="AG8" s="356"/>
      <c r="AH8" s="58"/>
      <c r="AI8" s="58"/>
      <c r="AJ8" s="58"/>
      <c r="AK8" s="58" t="s">
        <v>17</v>
      </c>
      <c r="AL8" s="82"/>
      <c r="AM8" s="83"/>
      <c r="AN8" s="83"/>
      <c r="AO8" s="83" t="s">
        <v>1</v>
      </c>
      <c r="AP8" s="84"/>
      <c r="AQ8" s="85"/>
      <c r="AR8" s="85"/>
      <c r="AS8" s="86" t="s">
        <v>16</v>
      </c>
      <c r="AT8" s="87"/>
      <c r="AU8" s="85"/>
      <c r="AV8" s="85"/>
      <c r="AW8" s="85"/>
      <c r="AX8" s="85"/>
      <c r="AY8" s="85"/>
      <c r="AZ8" s="85"/>
      <c r="BA8" s="83"/>
      <c r="BB8" s="83"/>
      <c r="BC8" s="83"/>
      <c r="BD8" s="88"/>
      <c r="BE8" s="88"/>
      <c r="BF8" s="88"/>
      <c r="BG8" s="88"/>
      <c r="BH8" s="88"/>
      <c r="BI8" s="88"/>
      <c r="BJ8" s="83"/>
      <c r="BK8" s="83"/>
      <c r="BL8" s="83"/>
      <c r="BM8" s="89"/>
    </row>
    <row r="9" spans="2:76" s="102" customFormat="1" ht="13" customHeight="1" x14ac:dyDescent="0.2">
      <c r="B9" s="91"/>
      <c r="C9" s="94"/>
      <c r="D9" s="471" t="s">
        <v>99</v>
      </c>
      <c r="E9" s="471"/>
      <c r="F9" s="471"/>
      <c r="G9" s="471"/>
      <c r="H9" s="471"/>
      <c r="I9" s="93"/>
      <c r="J9" s="94"/>
      <c r="K9" s="95"/>
      <c r="L9" s="95"/>
      <c r="M9" s="471" t="s">
        <v>101</v>
      </c>
      <c r="N9" s="471"/>
      <c r="O9" s="471"/>
      <c r="P9" s="471"/>
      <c r="Q9" s="471"/>
      <c r="U9" s="97"/>
      <c r="V9" s="97"/>
      <c r="W9" s="98"/>
      <c r="X9" s="99"/>
      <c r="Y9" s="99"/>
      <c r="Z9" s="67" t="s">
        <v>11</v>
      </c>
      <c r="AA9" s="68"/>
      <c r="AB9" s="100"/>
      <c r="AC9" s="101"/>
      <c r="AF9" s="103" t="str">
        <f>Data!V1</f>
        <v>Occupied plots:</v>
      </c>
      <c r="AG9" s="105">
        <f>Data!V2</f>
        <v>996</v>
      </c>
      <c r="AK9" s="103" t="str">
        <f>Data!BO1</f>
        <v># litres per person/per day:</v>
      </c>
      <c r="AL9" s="103">
        <f>Data!BO2</f>
        <v>73</v>
      </c>
      <c r="AO9" s="103" t="str">
        <f>Data!CE1</f>
        <v>Sufficient &amp; Reliable Access to Food:</v>
      </c>
      <c r="AP9" s="362" t="str">
        <f>Data!CE2</f>
        <v>Yes</v>
      </c>
      <c r="AS9" s="103" t="str">
        <f>Data!CH1</f>
        <v>Security provider:</v>
      </c>
      <c r="AT9" s="362" t="str">
        <f>Data!CH2</f>
        <v>Local authorities</v>
      </c>
      <c r="BI9" s="106"/>
      <c r="BJ9" s="106"/>
      <c r="BK9" s="106"/>
      <c r="BL9" s="106"/>
      <c r="BM9" s="106"/>
      <c r="BN9" s="107"/>
      <c r="BO9" s="107"/>
      <c r="BP9" s="107"/>
      <c r="BQ9" s="107"/>
      <c r="BR9" s="107"/>
      <c r="BS9" s="107"/>
      <c r="BT9" s="107"/>
      <c r="BU9" s="108"/>
      <c r="BV9" s="109"/>
      <c r="BW9" s="109"/>
      <c r="BX9" s="109"/>
    </row>
    <row r="10" spans="2:76" ht="12.75" customHeight="1" x14ac:dyDescent="0.2">
      <c r="B10" s="110"/>
      <c r="C10" s="96"/>
      <c r="D10" s="471"/>
      <c r="E10" s="471"/>
      <c r="F10" s="471"/>
      <c r="G10" s="471"/>
      <c r="H10" s="471"/>
      <c r="I10" s="113"/>
      <c r="J10" s="114"/>
      <c r="K10" s="115"/>
      <c r="L10" s="115"/>
      <c r="M10" s="471"/>
      <c r="N10" s="471"/>
      <c r="O10" s="471"/>
      <c r="P10" s="471"/>
      <c r="Q10" s="471"/>
      <c r="U10" s="117"/>
      <c r="V10" s="117"/>
      <c r="W10" s="118"/>
      <c r="X10" s="119"/>
      <c r="Y10" s="119"/>
      <c r="Z10" s="139" t="str">
        <f>Data!A1</f>
        <v>Site Name</v>
      </c>
      <c r="AA10" s="139" t="str">
        <f>Data!A2</f>
        <v>Baharka</v>
      </c>
      <c r="AF10" s="103" t="str">
        <f>Data!W1</f>
        <v>Not Occupied Plots:</v>
      </c>
      <c r="AG10" s="105">
        <f>Data!W2</f>
        <v>0</v>
      </c>
      <c r="AK10" s="103" t="str">
        <f>Data!BP1</f>
        <v>Main source drinking:</v>
      </c>
      <c r="AL10" s="103" t="str">
        <f>Data!BP2</f>
        <v>borehole</v>
      </c>
      <c r="AO10" s="103" t="str">
        <f>Data!CF1</f>
        <v>Food Assistance Frequency:</v>
      </c>
      <c r="AP10" s="362" t="str">
        <f>Data!CF2</f>
        <v>Every month</v>
      </c>
      <c r="AS10" s="103" t="str">
        <f>Data!CI1</f>
        <v>Permanent departure allowed:</v>
      </c>
      <c r="AT10" s="362" t="str">
        <f>Data!CI2</f>
        <v>Yes, without sponsor</v>
      </c>
      <c r="AU10" s="100"/>
      <c r="AV10" s="100"/>
      <c r="AZ10" s="100"/>
      <c r="BB10" s="100"/>
      <c r="BI10" s="121"/>
      <c r="BJ10" s="122"/>
      <c r="BK10" s="122"/>
      <c r="BL10" s="122"/>
      <c r="BM10" s="122"/>
      <c r="BN10" s="122"/>
      <c r="BO10" s="122"/>
      <c r="BP10" s="122"/>
      <c r="BQ10" s="122"/>
      <c r="BR10" s="122"/>
      <c r="BS10" s="122"/>
      <c r="BT10" s="122"/>
      <c r="BU10" s="123"/>
      <c r="BV10" s="124"/>
      <c r="BW10" s="124"/>
      <c r="BX10" s="124"/>
    </row>
    <row r="11" spans="2:76" ht="25" x14ac:dyDescent="0.2">
      <c r="B11" s="110"/>
      <c r="C11" s="96"/>
      <c r="D11" s="285" t="str">
        <f>Z16</f>
        <v>Type of Site:</v>
      </c>
      <c r="E11" s="92"/>
      <c r="F11" s="374" t="str">
        <f>AA16</f>
        <v>camp</v>
      </c>
      <c r="G11" s="111"/>
      <c r="H11" s="127"/>
      <c r="I11" s="127"/>
      <c r="J11" s="128"/>
      <c r="K11" s="129"/>
      <c r="L11" s="266">
        <f>IF(S11="none",0,1)</f>
        <v>1</v>
      </c>
      <c r="M11" s="293" t="str">
        <f>Z24</f>
        <v>Camp Mgmt Agency:</v>
      </c>
      <c r="N11" s="351"/>
      <c r="O11" s="351"/>
      <c r="P11" s="351"/>
      <c r="Q11" s="351"/>
      <c r="R11" s="102"/>
      <c r="S11" s="350" t="str">
        <f>AA24</f>
        <v>BCF ERC UNHCR</v>
      </c>
      <c r="T11" s="126"/>
      <c r="U11" s="117"/>
      <c r="V11" s="117"/>
      <c r="W11" s="118"/>
      <c r="X11" s="119"/>
      <c r="Z11" s="139" t="str">
        <f>Data!B1</f>
        <v>enum_name</v>
      </c>
      <c r="AA11" s="139" t="str">
        <f>Data!B2</f>
        <v>Bzhar Lateef</v>
      </c>
      <c r="AF11" s="103" t="str">
        <f>Data!X1</f>
        <v>Total Plots:</v>
      </c>
      <c r="AG11" s="105">
        <f>Data!X2</f>
        <v>996</v>
      </c>
      <c r="AH11" s="119"/>
      <c r="AI11" s="119"/>
      <c r="AK11" s="103" t="str">
        <f>Data!BQ1</f>
        <v># Water points:</v>
      </c>
      <c r="AL11" s="103">
        <f>Data!BQ2</f>
        <v>996</v>
      </c>
      <c r="AM11" s="130"/>
      <c r="AN11" s="130"/>
      <c r="AO11" s="103" t="str">
        <f>Data!CG1</f>
        <v>Food Assistance Types:</v>
      </c>
      <c r="AP11" s="362" t="str">
        <f>Data!CG2</f>
        <v>Dry food ration</v>
      </c>
      <c r="AQ11" s="131"/>
      <c r="AR11" s="131"/>
      <c r="AS11" s="103" t="str">
        <f>Data!CJ1</f>
        <v>Temporary for medical emergency allowed:</v>
      </c>
      <c r="AT11" s="362" t="str">
        <f>Data!CJ2</f>
        <v>Yes</v>
      </c>
      <c r="AU11" s="131"/>
      <c r="AV11" s="131"/>
      <c r="AW11" s="132"/>
      <c r="AX11" s="132"/>
      <c r="AY11" s="132"/>
      <c r="AZ11" s="132"/>
      <c r="BA11" s="132"/>
      <c r="BB11" s="132"/>
      <c r="BC11" s="132"/>
      <c r="BD11" s="133"/>
      <c r="BE11" s="133"/>
      <c r="BF11" s="133"/>
      <c r="BG11" s="133"/>
      <c r="BH11" s="133"/>
      <c r="BI11" s="133"/>
      <c r="BJ11" s="132"/>
      <c r="BK11" s="132"/>
      <c r="BL11" s="59"/>
      <c r="BM11" s="59"/>
      <c r="BN11" s="59"/>
      <c r="BO11" s="59"/>
      <c r="BP11" s="59"/>
      <c r="BQ11" s="59"/>
      <c r="BR11" s="59"/>
      <c r="BS11" s="59"/>
      <c r="BT11" s="59"/>
      <c r="BU11" s="124"/>
      <c r="BV11" s="124"/>
      <c r="BW11" s="124"/>
      <c r="BX11" s="124"/>
    </row>
    <row r="12" spans="2:76" ht="12.75" customHeight="1" x14ac:dyDescent="0.2">
      <c r="B12" s="110"/>
      <c r="C12" s="96"/>
      <c r="D12" s="111"/>
      <c r="E12" s="111"/>
      <c r="F12" s="112"/>
      <c r="G12" s="135"/>
      <c r="H12" s="127"/>
      <c r="I12" s="113"/>
      <c r="J12" s="96"/>
      <c r="K12" s="115"/>
      <c r="L12" s="115"/>
      <c r="M12" s="285"/>
      <c r="N12" s="351"/>
      <c r="O12" s="351"/>
      <c r="P12" s="351"/>
      <c r="Q12" s="351"/>
      <c r="R12" s="126"/>
      <c r="S12" s="350"/>
      <c r="T12" s="126"/>
      <c r="U12" s="136"/>
      <c r="V12" s="136"/>
      <c r="W12" s="137"/>
      <c r="X12" s="138"/>
      <c r="Z12" s="139" t="str">
        <f>Data!C1</f>
        <v>enum_nub</v>
      </c>
      <c r="AA12" s="139" t="str">
        <f>Data!C2</f>
        <v>BCF-07511720428</v>
      </c>
      <c r="AB12" s="140"/>
      <c r="AC12" s="138"/>
      <c r="AD12" s="138"/>
      <c r="AE12" s="138"/>
      <c r="AF12" s="103" t="str">
        <f>Data!Z1</f>
        <v>Extension plots planned:</v>
      </c>
      <c r="AG12" s="105" t="str">
        <f>Data!Z2</f>
        <v>No</v>
      </c>
      <c r="AH12" s="138"/>
      <c r="AI12" s="138"/>
      <c r="AJ12" s="138"/>
      <c r="AK12" s="138"/>
      <c r="AM12" s="138"/>
      <c r="AN12" s="138"/>
      <c r="AP12" s="104"/>
      <c r="AQ12" s="131"/>
      <c r="AR12" s="141"/>
      <c r="AS12" s="103" t="str">
        <f>Data!CK1</f>
        <v>Temporary for other reasons:</v>
      </c>
      <c r="AT12" s="362" t="str">
        <f>Data!CK2</f>
        <v>Yes</v>
      </c>
      <c r="AU12" s="131"/>
      <c r="AV12" s="131"/>
      <c r="AW12" s="141"/>
      <c r="AX12" s="131"/>
      <c r="AY12" s="131"/>
      <c r="AZ12" s="141"/>
      <c r="BA12" s="141"/>
      <c r="BB12" s="141"/>
      <c r="BC12" s="142"/>
      <c r="BD12" s="133"/>
      <c r="BE12" s="143"/>
      <c r="BF12" s="143"/>
      <c r="BG12" s="143"/>
      <c r="BH12" s="143"/>
      <c r="BI12" s="143"/>
      <c r="BJ12" s="142"/>
      <c r="BK12" s="142"/>
      <c r="BL12" s="59"/>
      <c r="BM12" s="59"/>
      <c r="BN12" s="59"/>
      <c r="BO12" s="59"/>
      <c r="BP12" s="59"/>
      <c r="BQ12" s="59"/>
      <c r="BR12" s="59"/>
      <c r="BS12" s="59"/>
      <c r="BT12" s="59"/>
      <c r="BU12" s="124"/>
      <c r="BV12" s="124"/>
      <c r="BW12" s="124"/>
      <c r="BX12" s="124"/>
    </row>
    <row r="13" spans="2:76" ht="25" x14ac:dyDescent="0.2">
      <c r="B13" s="110"/>
      <c r="C13" s="96"/>
      <c r="D13" s="285" t="str">
        <f>Z15</f>
        <v>Governorate:</v>
      </c>
      <c r="E13" s="125"/>
      <c r="F13" s="352" t="str">
        <f>AA15</f>
        <v>Erbil</v>
      </c>
      <c r="G13" s="111"/>
      <c r="H13" s="127"/>
      <c r="I13" s="113"/>
      <c r="J13" s="144"/>
      <c r="K13" s="115"/>
      <c r="L13" s="266">
        <f>IF(S13="yes",1,0)</f>
        <v>1</v>
      </c>
      <c r="M13" s="285" t="str">
        <f>Z28</f>
        <v>Camp Mgmt Office Available:</v>
      </c>
      <c r="N13" s="351"/>
      <c r="O13" s="351"/>
      <c r="P13" s="351"/>
      <c r="Q13" s="351"/>
      <c r="R13" s="351"/>
      <c r="S13" s="352" t="str">
        <f>AA28</f>
        <v>Yes</v>
      </c>
      <c r="T13" s="126"/>
      <c r="U13" s="117"/>
      <c r="V13" s="117"/>
      <c r="W13" s="118"/>
      <c r="X13" s="138"/>
      <c r="Z13" s="139" t="str">
        <f>Data!D1</f>
        <v>Latitude:</v>
      </c>
      <c r="AA13" s="139">
        <f>Data!D2</f>
        <v>36.294348999999997</v>
      </c>
      <c r="AB13" s="140"/>
      <c r="AC13" s="138"/>
      <c r="AD13" s="138"/>
      <c r="AE13" s="138"/>
      <c r="AF13" s="103" t="str">
        <f>Data!AA1</f>
        <v>Tent cemented base:</v>
      </c>
      <c r="AG13" s="105">
        <f>Data!AA2</f>
        <v>690</v>
      </c>
      <c r="AH13" s="138"/>
      <c r="AI13" s="138"/>
      <c r="AJ13" s="138"/>
      <c r="AK13" s="58" t="s">
        <v>89</v>
      </c>
      <c r="AL13" s="146"/>
      <c r="AM13" s="138"/>
      <c r="AN13" s="138"/>
      <c r="AO13" s="83" t="s">
        <v>131</v>
      </c>
      <c r="AQ13" s="141"/>
      <c r="AR13" s="141"/>
      <c r="AS13" s="103" t="str">
        <f>Data!CL1</f>
        <v>Phones allowed:</v>
      </c>
      <c r="AT13" s="362" t="str">
        <f>Data!CL2</f>
        <v>Yes</v>
      </c>
      <c r="AU13" s="141"/>
      <c r="AV13" s="141"/>
      <c r="AW13" s="141"/>
      <c r="AX13" s="141"/>
      <c r="AY13" s="141"/>
      <c r="AZ13" s="141"/>
      <c r="BA13" s="141"/>
      <c r="BB13" s="141"/>
      <c r="BC13" s="142"/>
      <c r="BD13" s="133"/>
      <c r="BE13" s="143"/>
      <c r="BF13" s="143"/>
      <c r="BG13" s="143"/>
      <c r="BH13" s="143"/>
      <c r="BI13" s="143"/>
      <c r="BJ13" s="142"/>
      <c r="BK13" s="142"/>
      <c r="BL13" s="59"/>
      <c r="BM13" s="59"/>
      <c r="BN13" s="59"/>
      <c r="BO13" s="59"/>
      <c r="BP13" s="59"/>
      <c r="BQ13" s="59"/>
      <c r="BR13" s="59"/>
      <c r="BS13" s="59"/>
      <c r="BT13" s="59"/>
      <c r="BU13" s="124"/>
      <c r="BV13" s="124"/>
      <c r="BW13" s="124"/>
      <c r="BX13" s="124"/>
    </row>
    <row r="14" spans="2:76" ht="14.25" customHeight="1" x14ac:dyDescent="0.2">
      <c r="B14" s="110"/>
      <c r="C14" s="96"/>
      <c r="D14" s="113"/>
      <c r="E14" s="134"/>
      <c r="F14" s="352" t="str">
        <f>IF(AA17=0,"",AA17)</f>
        <v/>
      </c>
      <c r="G14" s="111"/>
      <c r="H14" s="127"/>
      <c r="I14" s="113"/>
      <c r="J14" s="144"/>
      <c r="K14" s="115"/>
      <c r="L14" s="115"/>
      <c r="M14" s="285"/>
      <c r="N14" s="351"/>
      <c r="O14" s="351"/>
      <c r="P14" s="351"/>
      <c r="Q14" s="351"/>
      <c r="R14" s="351"/>
      <c r="S14" s="368"/>
      <c r="T14" s="126"/>
      <c r="U14" s="117"/>
      <c r="V14" s="117"/>
      <c r="W14" s="118"/>
      <c r="X14" s="138"/>
      <c r="Z14" s="139" t="str">
        <f>Data!E1</f>
        <v>Longitude:</v>
      </c>
      <c r="AA14" s="139">
        <f>Data!E2</f>
        <v>43.991999999999997</v>
      </c>
      <c r="AB14" s="140"/>
      <c r="AC14" s="138"/>
      <c r="AD14" s="138"/>
      <c r="AE14" s="138"/>
      <c r="AF14" s="103" t="str">
        <f>Data!AB1</f>
        <v>Tent on ground:</v>
      </c>
      <c r="AG14" s="105">
        <f>Data!AB2</f>
        <v>0</v>
      </c>
      <c r="AH14" s="138"/>
      <c r="AI14" s="138"/>
      <c r="AJ14" s="138"/>
      <c r="AK14" s="103" t="str">
        <f>Data!BR1</f>
        <v># Total Latrines:</v>
      </c>
      <c r="AL14" s="103">
        <f>Data!BR2</f>
        <v>996</v>
      </c>
      <c r="AM14" s="138"/>
      <c r="AN14" s="138"/>
      <c r="AO14" s="103" t="s">
        <v>126</v>
      </c>
      <c r="AP14" s="104">
        <v>2</v>
      </c>
      <c r="AQ14" s="141"/>
      <c r="AR14" s="131"/>
      <c r="AS14" s="103" t="str">
        <f>Data!CM1</f>
        <v xml:space="preserve"> % camp residents missing identity documents:</v>
      </c>
      <c r="AT14" s="362" t="str">
        <f>Data!CM2</f>
        <v>less 25%</v>
      </c>
      <c r="AU14" s="141"/>
      <c r="AV14" s="141"/>
      <c r="AW14" s="141"/>
      <c r="AX14" s="131"/>
      <c r="AY14" s="131"/>
      <c r="AZ14" s="131"/>
      <c r="BA14" s="131"/>
      <c r="BB14" s="141"/>
      <c r="BC14" s="142"/>
      <c r="BD14" s="133"/>
      <c r="BE14" s="143"/>
      <c r="BF14" s="143"/>
      <c r="BG14" s="143"/>
      <c r="BH14" s="143"/>
      <c r="BI14" s="143"/>
      <c r="BJ14" s="142"/>
      <c r="BK14" s="142"/>
      <c r="BL14" s="59"/>
      <c r="BM14" s="59"/>
      <c r="BN14" s="59"/>
      <c r="BO14" s="59"/>
      <c r="BP14" s="59"/>
      <c r="BQ14" s="59"/>
      <c r="BR14" s="59"/>
      <c r="BS14" s="59"/>
      <c r="BT14" s="59"/>
      <c r="BU14" s="124"/>
      <c r="BV14" s="124"/>
      <c r="BW14" s="124"/>
      <c r="BX14" s="124"/>
    </row>
    <row r="15" spans="2:76" ht="25" x14ac:dyDescent="0.2">
      <c r="B15" s="110"/>
      <c r="C15" s="96"/>
      <c r="D15" s="285" t="str">
        <f>Z18</f>
        <v>Sub site ID:</v>
      </c>
      <c r="F15" s="352" t="str">
        <f>IF(AA18=0,"",AA18)</f>
        <v>IQ1102-0001</v>
      </c>
      <c r="G15" s="111"/>
      <c r="H15" s="127"/>
      <c r="I15" s="113"/>
      <c r="J15" s="144"/>
      <c r="K15" s="129"/>
      <c r="L15" s="129"/>
      <c r="M15" s="285" t="str">
        <f>Z29</f>
        <v>Camp Mgmt No. of Male Staff:</v>
      </c>
      <c r="N15" s="351"/>
      <c r="O15" s="351"/>
      <c r="P15" s="351"/>
      <c r="Q15" s="351"/>
      <c r="R15" s="351"/>
      <c r="S15" s="352">
        <f>AA29</f>
        <v>8</v>
      </c>
      <c r="T15" s="126"/>
      <c r="U15" s="117"/>
      <c r="V15" s="117"/>
      <c r="W15" s="118"/>
      <c r="X15" s="138"/>
      <c r="Y15" s="138"/>
      <c r="Z15" s="139" t="str">
        <f>Data!F1</f>
        <v>Governorate:</v>
      </c>
      <c r="AA15" s="139" t="str">
        <f>Data!F2</f>
        <v>Erbil</v>
      </c>
      <c r="AE15" s="138"/>
      <c r="AF15" s="103" t="str">
        <f>Data!AC1</f>
        <v>Caravan:</v>
      </c>
      <c r="AG15" s="105">
        <f>Data!AC2</f>
        <v>306</v>
      </c>
      <c r="AH15" s="138"/>
      <c r="AI15" s="138"/>
      <c r="AJ15" s="138"/>
      <c r="AK15" s="103" t="str">
        <f>Data!BS1</f>
        <v># Segregated Male:</v>
      </c>
      <c r="AL15" s="103">
        <f>Data!BS2</f>
        <v>0</v>
      </c>
      <c r="AM15" s="138"/>
      <c r="AN15" s="138"/>
      <c r="AO15" s="103" t="s">
        <v>127</v>
      </c>
      <c r="AP15" s="104">
        <v>0</v>
      </c>
      <c r="AQ15" s="141"/>
      <c r="AR15" s="131"/>
      <c r="AS15" s="103" t="str">
        <f>Data!CN1</f>
        <v>UXOs inside or near camp:</v>
      </c>
      <c r="AT15" s="362" t="str">
        <f>Data!CN2</f>
        <v>No</v>
      </c>
      <c r="AU15" s="141"/>
      <c r="AV15" s="141"/>
      <c r="AW15" s="141"/>
      <c r="AX15" s="131"/>
      <c r="AY15" s="131"/>
      <c r="AZ15" s="131"/>
      <c r="BA15" s="131"/>
      <c r="BB15" s="141"/>
      <c r="BC15" s="142"/>
      <c r="BD15" s="133"/>
      <c r="BE15" s="143"/>
      <c r="BF15" s="143"/>
      <c r="BG15" s="143"/>
      <c r="BH15" s="143"/>
      <c r="BI15" s="143"/>
      <c r="BJ15" s="142"/>
      <c r="BK15" s="142"/>
      <c r="BL15" s="59"/>
      <c r="BM15" s="59"/>
      <c r="BN15" s="59"/>
      <c r="BO15" s="59"/>
      <c r="BP15" s="59"/>
      <c r="BQ15" s="59"/>
      <c r="BR15" s="59"/>
      <c r="BS15" s="59"/>
      <c r="BT15" s="59"/>
      <c r="BU15" s="124"/>
      <c r="BV15" s="124"/>
      <c r="BW15" s="124"/>
      <c r="BX15" s="124"/>
    </row>
    <row r="16" spans="2:76" ht="13" customHeight="1" x14ac:dyDescent="0.2">
      <c r="B16" s="110"/>
      <c r="C16" s="96"/>
      <c r="D16" s="357"/>
      <c r="G16" s="111"/>
      <c r="H16" s="127"/>
      <c r="I16" s="113"/>
      <c r="J16" s="96"/>
      <c r="K16" s="115"/>
      <c r="L16" s="115"/>
      <c r="M16" s="285"/>
      <c r="N16" s="351"/>
      <c r="O16" s="351"/>
      <c r="P16" s="351"/>
      <c r="Q16" s="351"/>
      <c r="R16" s="351"/>
      <c r="S16" s="352"/>
      <c r="T16" s="126"/>
      <c r="U16" s="136"/>
      <c r="V16" s="136"/>
      <c r="W16" s="137"/>
      <c r="X16" s="138"/>
      <c r="Y16" s="138"/>
      <c r="Z16" s="139" t="str">
        <f>Data!G1</f>
        <v>Type of Site:</v>
      </c>
      <c r="AA16" s="139" t="str">
        <f>Data!G2</f>
        <v>camp</v>
      </c>
      <c r="AB16" s="140"/>
      <c r="AC16" s="138"/>
      <c r="AD16" s="138"/>
      <c r="AE16" s="138"/>
      <c r="AF16" s="103" t="str">
        <f>Data!AD1</f>
        <v>Improvised shelter:</v>
      </c>
      <c r="AG16" s="105">
        <f>Data!AD2</f>
        <v>0</v>
      </c>
      <c r="AH16" s="138"/>
      <c r="AI16" s="138"/>
      <c r="AJ16" s="138"/>
      <c r="AK16" s="103" t="str">
        <f>Data!BT1</f>
        <v># Segregated Female:</v>
      </c>
      <c r="AL16" s="103">
        <f>Data!BT2</f>
        <v>0</v>
      </c>
      <c r="AM16" s="138"/>
      <c r="AN16" s="138"/>
      <c r="AO16" s="103" t="s">
        <v>128</v>
      </c>
      <c r="AP16" s="104">
        <v>0</v>
      </c>
      <c r="AQ16" s="141"/>
      <c r="AR16" s="141"/>
      <c r="AS16" s="103" t="str">
        <f>Data!CO1</f>
        <v>Protection Services Available:</v>
      </c>
      <c r="AT16" s="369" t="str">
        <f>Data!CO2</f>
        <v xml:space="preserve"> Child protection case management GBV case management Legal support Early child medical care Female doctors in nearby medical facilities Registration facilities for IDPs Community center for women Child friendly spaces Recreational activities</v>
      </c>
      <c r="AU16" s="141"/>
      <c r="AV16" s="141"/>
      <c r="AW16" s="141"/>
      <c r="AX16" s="141"/>
      <c r="AY16" s="141"/>
      <c r="AZ16" s="141"/>
      <c r="BA16" s="131"/>
      <c r="BB16" s="141"/>
      <c r="BC16" s="142"/>
      <c r="BD16" s="133"/>
      <c r="BE16" s="143"/>
      <c r="BF16" s="143"/>
      <c r="BG16" s="143"/>
      <c r="BH16" s="143"/>
      <c r="BI16" s="143"/>
      <c r="BJ16" s="142"/>
      <c r="BK16" s="142"/>
      <c r="BL16" s="59"/>
      <c r="BM16" s="59"/>
      <c r="BN16" s="59"/>
      <c r="BO16" s="59"/>
      <c r="BP16" s="59"/>
      <c r="BQ16" s="59"/>
      <c r="BR16" s="59"/>
      <c r="BS16" s="59"/>
      <c r="BT16" s="59"/>
      <c r="BU16" s="124"/>
      <c r="BV16" s="124"/>
      <c r="BW16" s="124"/>
      <c r="BX16" s="124"/>
    </row>
    <row r="17" spans="2:76" ht="25" x14ac:dyDescent="0.2">
      <c r="B17" s="110"/>
      <c r="C17" s="96"/>
      <c r="D17" s="373" t="str">
        <f>Z35</f>
        <v>Total HH:</v>
      </c>
      <c r="E17" s="125"/>
      <c r="F17" s="352">
        <f>AA35</f>
        <v>859</v>
      </c>
      <c r="G17" s="113"/>
      <c r="H17" s="127"/>
      <c r="I17" s="113"/>
      <c r="J17" s="150"/>
      <c r="K17" s="115"/>
      <c r="L17" s="115"/>
      <c r="M17" s="285" t="str">
        <f>Z30</f>
        <v>Camp Mgmt No. of Female Staff:</v>
      </c>
      <c r="N17" s="351"/>
      <c r="O17" s="351"/>
      <c r="P17" s="351"/>
      <c r="Q17" s="351"/>
      <c r="R17" s="351"/>
      <c r="S17" s="352">
        <f>AA30</f>
        <v>5</v>
      </c>
      <c r="T17" s="126"/>
      <c r="U17" s="117"/>
      <c r="V17" s="117"/>
      <c r="W17" s="118"/>
      <c r="X17" s="138"/>
      <c r="Y17" s="138"/>
      <c r="Z17" s="139" t="str">
        <f>Data!H1</f>
        <v>Area:</v>
      </c>
      <c r="AA17" s="120">
        <f>Data!H2</f>
        <v>0</v>
      </c>
      <c r="AB17" s="140"/>
      <c r="AC17" s="138"/>
      <c r="AD17" s="138"/>
      <c r="AE17" s="138"/>
      <c r="AF17" s="103" t="str">
        <f>Data!AE1</f>
        <v>Single family unit:</v>
      </c>
      <c r="AG17" s="105">
        <f>Data!AE2</f>
        <v>0</v>
      </c>
      <c r="AH17" s="138"/>
      <c r="AI17" s="138"/>
      <c r="AJ17" s="138"/>
      <c r="AK17" s="151"/>
      <c r="AL17" s="152"/>
      <c r="AM17" s="138"/>
      <c r="AN17" s="138"/>
      <c r="AO17" s="103" t="s">
        <v>129</v>
      </c>
      <c r="AP17" s="104">
        <v>-1</v>
      </c>
      <c r="AQ17" s="141"/>
      <c r="AR17" s="141"/>
      <c r="AS17" s="103" t="str">
        <f>Data!CP1</f>
        <v>Tension with Host Community:</v>
      </c>
      <c r="AT17" s="362" t="str">
        <f>Data!CP2</f>
        <v>No</v>
      </c>
      <c r="AU17" s="141"/>
      <c r="AV17" s="141"/>
      <c r="AW17" s="141"/>
      <c r="AX17" s="141"/>
      <c r="AY17" s="141"/>
      <c r="AZ17" s="141"/>
      <c r="BA17" s="131"/>
      <c r="BB17" s="141"/>
      <c r="BC17" s="142"/>
      <c r="BD17" s="133"/>
      <c r="BE17" s="143"/>
      <c r="BF17" s="143"/>
      <c r="BG17" s="143"/>
      <c r="BH17" s="143"/>
      <c r="BI17" s="143"/>
      <c r="BJ17" s="142"/>
      <c r="BK17" s="142"/>
      <c r="BL17" s="59"/>
      <c r="BM17" s="59"/>
      <c r="BN17" s="59"/>
      <c r="BO17" s="59"/>
      <c r="BP17" s="59"/>
      <c r="BQ17" s="59"/>
      <c r="BR17" s="59"/>
      <c r="BS17" s="59"/>
      <c r="BT17" s="59"/>
      <c r="BU17" s="124"/>
      <c r="BV17" s="124"/>
      <c r="BW17" s="124"/>
      <c r="BX17" s="124"/>
    </row>
    <row r="18" spans="2:76" ht="13" customHeight="1" x14ac:dyDescent="0.2">
      <c r="B18" s="110"/>
      <c r="C18" s="96"/>
      <c r="D18" s="348"/>
      <c r="E18" s="111"/>
      <c r="F18" s="147"/>
      <c r="G18" s="113"/>
      <c r="H18" s="127"/>
      <c r="I18" s="113"/>
      <c r="J18" s="150"/>
      <c r="K18" s="115"/>
      <c r="L18" s="115"/>
      <c r="M18" s="285"/>
      <c r="N18" s="351"/>
      <c r="O18" s="351"/>
      <c r="P18" s="351"/>
      <c r="Q18" s="351"/>
      <c r="R18" s="351"/>
      <c r="S18" s="352"/>
      <c r="T18" s="126"/>
      <c r="U18" s="117"/>
      <c r="V18" s="117"/>
      <c r="W18" s="118"/>
      <c r="X18" s="138"/>
      <c r="Y18" s="138"/>
      <c r="Z18" s="139" t="str">
        <f>Data!I1</f>
        <v>Sub site ID:</v>
      </c>
      <c r="AA18" s="120" t="str">
        <f>Data!I2</f>
        <v>IQ1102-0001</v>
      </c>
      <c r="AB18" s="140"/>
      <c r="AC18" s="138"/>
      <c r="AD18" s="138"/>
      <c r="AE18" s="138"/>
      <c r="AF18" s="103" t="str">
        <f>Data!AF1</f>
        <v>Communal shelter:</v>
      </c>
      <c r="AG18" s="105">
        <f>Data!AF2</f>
        <v>0</v>
      </c>
      <c r="AH18" s="138"/>
      <c r="AI18" s="138"/>
      <c r="AJ18" s="138"/>
      <c r="AK18" s="58" t="s">
        <v>91</v>
      </c>
      <c r="AM18" s="138"/>
      <c r="AN18" s="138"/>
      <c r="AO18" s="103" t="s">
        <v>130</v>
      </c>
      <c r="AP18" s="104">
        <v>-1</v>
      </c>
      <c r="AQ18" s="131"/>
      <c r="AR18" s="131"/>
      <c r="AS18" s="103" t="str">
        <f>Data!CQ1</f>
        <v>Access to Market Stalls within Camp:</v>
      </c>
      <c r="AT18" s="362" t="str">
        <f>Data!CQ2</f>
        <v>Yes</v>
      </c>
      <c r="AU18" s="131"/>
      <c r="AV18" s="131"/>
      <c r="AW18" s="141"/>
      <c r="AX18" s="131"/>
      <c r="AY18" s="131"/>
      <c r="AZ18" s="131"/>
      <c r="BA18" s="131"/>
      <c r="BB18" s="131"/>
      <c r="BC18" s="142"/>
      <c r="BD18" s="133"/>
      <c r="BE18" s="143"/>
      <c r="BF18" s="143"/>
      <c r="BG18" s="143"/>
      <c r="BH18" s="143"/>
      <c r="BI18" s="143"/>
      <c r="BJ18" s="142"/>
      <c r="BK18" s="142"/>
      <c r="BL18" s="59"/>
      <c r="BM18" s="59"/>
      <c r="BN18" s="59"/>
      <c r="BO18" s="59"/>
      <c r="BP18" s="59"/>
      <c r="BQ18" s="59"/>
      <c r="BR18" s="59"/>
      <c r="BS18" s="59"/>
      <c r="BT18" s="59"/>
      <c r="BU18" s="124"/>
      <c r="BV18" s="124"/>
      <c r="BW18" s="124"/>
      <c r="BX18" s="124"/>
    </row>
    <row r="19" spans="2:76" ht="25" x14ac:dyDescent="0.2">
      <c r="B19" s="110"/>
      <c r="C19" s="96"/>
      <c r="D19" s="373" t="str">
        <f>Z44</f>
        <v>Total Individuals:</v>
      </c>
      <c r="E19" s="148"/>
      <c r="F19" s="352">
        <f>AA44</f>
        <v>4244</v>
      </c>
      <c r="G19" s="153"/>
      <c r="H19" s="154"/>
      <c r="I19" s="113"/>
      <c r="J19" s="150"/>
      <c r="K19" s="129"/>
      <c r="L19" s="129"/>
      <c r="M19" s="293" t="str">
        <f>Z32</f>
        <v>Population Tracking with:</v>
      </c>
      <c r="N19" s="351"/>
      <c r="O19" s="351"/>
      <c r="P19" s="351"/>
      <c r="Q19" s="351"/>
      <c r="R19" s="351"/>
      <c r="S19" s="352" t="str">
        <f>AA32</f>
        <v>excel</v>
      </c>
      <c r="T19" s="126"/>
      <c r="U19" s="117"/>
      <c r="V19" s="117"/>
      <c r="W19" s="118"/>
      <c r="X19" s="138"/>
      <c r="Y19" s="138"/>
      <c r="Z19" s="139" t="str">
        <f>Data!J1</f>
        <v>Site ID:</v>
      </c>
      <c r="AA19" s="120" t="str">
        <f>Data!J2</f>
        <v>IQ1102-0001</v>
      </c>
      <c r="AB19" s="140"/>
      <c r="AC19" s="138"/>
      <c r="AD19" s="138"/>
      <c r="AE19" s="138"/>
      <c r="AF19" s="103" t="str">
        <f>Data!AG1</f>
        <v>Rubhall:</v>
      </c>
      <c r="AG19" s="105">
        <f>Data!AG2</f>
        <v>0</v>
      </c>
      <c r="AH19" s="138"/>
      <c r="AI19" s="138"/>
      <c r="AJ19" s="138"/>
      <c r="AK19" s="103" t="str">
        <f>Data!BU1</f>
        <v># Total Showers:</v>
      </c>
      <c r="AL19" s="103">
        <f>Data!BU2</f>
        <v>996</v>
      </c>
      <c r="AM19" s="138"/>
      <c r="AN19" s="138"/>
      <c r="AO19" s="103"/>
      <c r="AP19" s="104"/>
      <c r="AQ19" s="131"/>
      <c r="AR19" s="131"/>
      <c r="AT19" s="104"/>
      <c r="AU19" s="131"/>
      <c r="AV19" s="131"/>
      <c r="AW19" s="141"/>
      <c r="AX19" s="131"/>
      <c r="AY19" s="131"/>
      <c r="AZ19" s="131"/>
      <c r="BA19" s="131"/>
      <c r="BB19" s="131"/>
      <c r="BC19" s="142"/>
      <c r="BD19" s="133"/>
      <c r="BE19" s="143"/>
      <c r="BF19" s="143"/>
      <c r="BG19" s="143"/>
      <c r="BH19" s="143"/>
      <c r="BI19" s="143"/>
      <c r="BJ19" s="142"/>
      <c r="BK19" s="142"/>
      <c r="BL19" s="59"/>
      <c r="BM19" s="59"/>
      <c r="BN19" s="59"/>
      <c r="BO19" s="59"/>
      <c r="BP19" s="59"/>
      <c r="BQ19" s="59"/>
      <c r="BR19" s="59"/>
      <c r="BS19" s="59"/>
      <c r="BT19" s="59"/>
      <c r="BU19" s="124"/>
      <c r="BV19" s="124"/>
      <c r="BW19" s="124"/>
      <c r="BX19" s="124"/>
    </row>
    <row r="20" spans="2:76" ht="13" customHeight="1" x14ac:dyDescent="0.2">
      <c r="B20" s="110"/>
      <c r="C20" s="96"/>
      <c r="D20" s="371"/>
      <c r="E20" s="125"/>
      <c r="F20" s="155"/>
      <c r="G20" s="155"/>
      <c r="H20" s="155"/>
      <c r="I20" s="155"/>
      <c r="J20" s="96"/>
      <c r="K20" s="129"/>
      <c r="L20" s="129"/>
      <c r="M20" s="285"/>
      <c r="N20" s="351"/>
      <c r="O20" s="351"/>
      <c r="P20" s="351"/>
      <c r="Q20" s="351"/>
      <c r="R20" s="351"/>
      <c r="S20" s="351"/>
      <c r="T20" s="126"/>
      <c r="U20" s="117"/>
      <c r="V20" s="117"/>
      <c r="W20" s="118"/>
      <c r="X20" s="138"/>
      <c r="Y20" s="138"/>
      <c r="Z20" s="139" t="str">
        <f>Data!K1</f>
        <v>site_new</v>
      </c>
      <c r="AA20" s="120">
        <f>Data!K2</f>
        <v>0</v>
      </c>
      <c r="AC20" s="138"/>
      <c r="AD20" s="160"/>
      <c r="AE20" s="138"/>
      <c r="AF20" s="103" t="str">
        <f>Data!AH1</f>
        <v>Openair:</v>
      </c>
      <c r="AG20" s="105">
        <f>Data!AH2</f>
        <v>0</v>
      </c>
      <c r="AH20" s="138"/>
      <c r="AI20" s="138"/>
      <c r="AJ20" s="138"/>
      <c r="AK20" s="103" t="str">
        <f>Data!BV1</f>
        <v># Segregated Male:</v>
      </c>
      <c r="AL20" s="103">
        <f>Data!BV2</f>
        <v>0</v>
      </c>
      <c r="AM20" s="138"/>
      <c r="AN20" s="138"/>
      <c r="AO20" s="138"/>
      <c r="AQ20" s="141"/>
      <c r="AR20" s="141"/>
      <c r="AU20" s="131"/>
      <c r="AV20" s="131"/>
      <c r="AW20" s="141"/>
      <c r="AX20" s="141"/>
      <c r="AY20" s="141"/>
      <c r="AZ20" s="141"/>
      <c r="BA20" s="141"/>
      <c r="BB20" s="141"/>
      <c r="BC20" s="142"/>
      <c r="BD20" s="133"/>
      <c r="BE20" s="143"/>
      <c r="BF20" s="143"/>
      <c r="BG20" s="143"/>
      <c r="BH20" s="143"/>
      <c r="BI20" s="143"/>
      <c r="BJ20" s="142"/>
      <c r="BK20" s="142"/>
      <c r="BL20" s="59"/>
      <c r="BM20" s="59"/>
      <c r="BN20" s="59"/>
      <c r="BO20" s="59"/>
      <c r="BP20" s="59"/>
      <c r="BQ20" s="59"/>
      <c r="BR20" s="59"/>
      <c r="BS20" s="59"/>
      <c r="BT20" s="59"/>
      <c r="BU20" s="124"/>
      <c r="BV20" s="124"/>
      <c r="BW20" s="124"/>
      <c r="BX20" s="124"/>
    </row>
    <row r="21" spans="2:76" ht="21" customHeight="1" x14ac:dyDescent="0.2">
      <c r="B21" s="110"/>
      <c r="C21" s="96"/>
      <c r="D21" s="372" t="str">
        <f>AF36</f>
        <v>Priority needs:</v>
      </c>
      <c r="E21" s="125"/>
      <c r="F21" s="479" t="str">
        <f>AG36</f>
        <v>medical care, water, sanitation</v>
      </c>
      <c r="G21" s="479"/>
      <c r="H21" s="479"/>
      <c r="I21" s="479"/>
      <c r="J21" s="156"/>
      <c r="K21" s="157"/>
      <c r="L21" s="266">
        <f>IF(S21="none",0,1)</f>
        <v>1</v>
      </c>
      <c r="M21" s="293" t="str">
        <f>Z31</f>
        <v>Camp Committees Established:</v>
      </c>
      <c r="N21" s="367"/>
      <c r="O21" s="351"/>
      <c r="P21" s="351"/>
      <c r="Q21" s="351"/>
      <c r="R21" s="351"/>
      <c r="S21" s="479" t="str">
        <f>AA31</f>
        <v>Camp Management Committee, Women committee</v>
      </c>
      <c r="T21" s="479"/>
      <c r="U21" s="479"/>
      <c r="V21" s="479"/>
      <c r="W21" s="480"/>
      <c r="X21" s="138"/>
      <c r="Y21" s="138"/>
      <c r="Z21" s="139" t="str">
        <f>Data!L1</f>
        <v>Date of Update:</v>
      </c>
      <c r="AA21" s="120" t="str">
        <f>Data!L2</f>
        <v>February</v>
      </c>
      <c r="AB21" s="140"/>
      <c r="AC21" s="138"/>
      <c r="AD21" s="160"/>
      <c r="AE21" s="138"/>
      <c r="AF21" s="103" t="str">
        <f>Data!AI1</f>
        <v>% overcrowded family shelters</v>
      </c>
      <c r="AG21" s="105" t="str">
        <f>Data!AI2</f>
        <v>less 25%</v>
      </c>
      <c r="AH21" s="138"/>
      <c r="AI21" s="138"/>
      <c r="AJ21" s="138"/>
      <c r="AK21" s="103" t="str">
        <f>Data!BW1</f>
        <v># Segregated Female:</v>
      </c>
      <c r="AL21" s="103">
        <f>Data!BW2</f>
        <v>0</v>
      </c>
      <c r="AO21" s="158" t="s">
        <v>3</v>
      </c>
      <c r="BA21" s="131"/>
      <c r="BB21" s="131"/>
      <c r="BC21" s="142"/>
      <c r="BD21" s="133"/>
      <c r="BE21" s="143"/>
      <c r="BF21" s="143"/>
      <c r="BG21" s="143"/>
      <c r="BH21" s="143"/>
      <c r="BI21" s="143"/>
      <c r="BJ21" s="142"/>
      <c r="BK21" s="142"/>
      <c r="BL21" s="59"/>
      <c r="BM21" s="59"/>
      <c r="BN21" s="59"/>
      <c r="BO21" s="59"/>
      <c r="BP21" s="59"/>
      <c r="BQ21" s="59"/>
      <c r="BR21" s="59"/>
      <c r="BS21" s="59"/>
      <c r="BT21" s="59"/>
      <c r="BU21" s="124"/>
      <c r="BV21" s="124"/>
      <c r="BW21" s="124"/>
      <c r="BX21" s="124"/>
    </row>
    <row r="22" spans="2:76" ht="13" customHeight="1" x14ac:dyDescent="0.15">
      <c r="B22" s="110"/>
      <c r="C22" s="96"/>
      <c r="E22" s="426"/>
      <c r="F22" s="479"/>
      <c r="G22" s="479"/>
      <c r="H22" s="479"/>
      <c r="I22" s="479"/>
      <c r="J22" s="156"/>
      <c r="K22" s="157"/>
      <c r="L22" s="157"/>
      <c r="N22" s="426"/>
      <c r="O22" s="426"/>
      <c r="P22" s="426"/>
      <c r="Q22" s="426"/>
      <c r="R22" s="426"/>
      <c r="S22" s="479"/>
      <c r="T22" s="479"/>
      <c r="U22" s="479"/>
      <c r="V22" s="479"/>
      <c r="W22" s="480"/>
      <c r="AD22" s="160"/>
      <c r="AF22" s="62"/>
      <c r="AG22" s="357"/>
      <c r="AO22" s="103" t="str">
        <f>Data!BY1</f>
        <v>Primary Health Service (PHS):</v>
      </c>
      <c r="AP22" s="104" t="str">
        <f>Data!BY2</f>
        <v>Yes</v>
      </c>
      <c r="BO22" s="59"/>
      <c r="BP22" s="59"/>
      <c r="BQ22" s="59"/>
      <c r="BR22" s="59"/>
      <c r="BS22" s="59"/>
      <c r="BT22" s="59"/>
      <c r="BU22" s="124"/>
      <c r="BV22" s="124"/>
      <c r="BW22" s="124"/>
      <c r="BX22" s="124"/>
    </row>
    <row r="23" spans="2:76" ht="13" customHeight="1" x14ac:dyDescent="0.2">
      <c r="B23" s="110"/>
      <c r="C23" s="96"/>
      <c r="D23" s="426"/>
      <c r="E23" s="426"/>
      <c r="F23" s="479"/>
      <c r="G23" s="479"/>
      <c r="H23" s="479"/>
      <c r="I23" s="479"/>
      <c r="J23" s="129"/>
      <c r="K23" s="159"/>
      <c r="L23" s="159"/>
      <c r="M23" s="426"/>
      <c r="N23" s="426"/>
      <c r="O23" s="426"/>
      <c r="P23" s="426"/>
      <c r="Q23" s="426"/>
      <c r="R23" s="426"/>
      <c r="S23" s="479"/>
      <c r="T23" s="479"/>
      <c r="U23" s="479"/>
      <c r="V23" s="479"/>
      <c r="W23" s="480"/>
      <c r="Z23" s="67" t="s">
        <v>4</v>
      </c>
      <c r="AD23" s="160"/>
      <c r="AK23" s="58" t="s">
        <v>90</v>
      </c>
      <c r="AO23" s="103" t="str">
        <f>Data!BZ1</f>
        <v>Female Health Workers in PHS:</v>
      </c>
      <c r="AP23" s="104" t="str">
        <f>Data!BZ2</f>
        <v>No</v>
      </c>
      <c r="BO23" s="59"/>
      <c r="BP23" s="59"/>
      <c r="BQ23" s="59"/>
      <c r="BR23" s="59"/>
      <c r="BS23" s="59"/>
      <c r="BT23" s="59"/>
      <c r="BU23" s="124"/>
      <c r="BV23" s="124"/>
      <c r="BW23" s="124"/>
      <c r="BX23" s="124"/>
    </row>
    <row r="24" spans="2:76" ht="13" customHeight="1" x14ac:dyDescent="0.15">
      <c r="B24" s="110"/>
      <c r="C24" s="96"/>
      <c r="D24" s="426"/>
      <c r="E24" s="426"/>
      <c r="F24" s="479"/>
      <c r="G24" s="479"/>
      <c r="H24" s="479"/>
      <c r="I24" s="479"/>
      <c r="J24" s="156"/>
      <c r="K24" s="157"/>
      <c r="L24" s="157"/>
      <c r="M24" s="426"/>
      <c r="N24" s="426"/>
      <c r="O24" s="426"/>
      <c r="P24" s="426"/>
      <c r="Q24" s="426"/>
      <c r="R24" s="426"/>
      <c r="S24" s="479"/>
      <c r="T24" s="479"/>
      <c r="U24" s="479"/>
      <c r="V24" s="479"/>
      <c r="W24" s="480"/>
      <c r="X24" s="160"/>
      <c r="Y24" s="160"/>
      <c r="Z24" s="139" t="str">
        <f>Data!M1</f>
        <v>Camp Mgmt Agency:</v>
      </c>
      <c r="AA24" s="120" t="str">
        <f>Data!M2</f>
        <v>BCF ERC UNHCR</v>
      </c>
      <c r="AD24" s="160"/>
      <c r="AF24" s="161" t="s">
        <v>15</v>
      </c>
      <c r="AG24" s="358"/>
      <c r="AH24" s="160"/>
      <c r="AI24" s="160"/>
      <c r="AK24" s="103" t="str">
        <f>Data!BX1</f>
        <v># Communal wastebins:</v>
      </c>
      <c r="AL24" s="103">
        <f>Data!BX2</f>
        <v>40</v>
      </c>
      <c r="AM24" s="124"/>
      <c r="AN24" s="124"/>
      <c r="AO24" s="103" t="str">
        <f>Data!CA1</f>
        <v>Secondary Health Services:</v>
      </c>
      <c r="AP24" s="104" t="str">
        <f>Data!CA2</f>
        <v>Yes</v>
      </c>
      <c r="AU24" s="124"/>
      <c r="AV24" s="124"/>
      <c r="AW24" s="124"/>
      <c r="AX24" s="124"/>
      <c r="AY24" s="124"/>
      <c r="AZ24" s="124"/>
      <c r="BA24" s="124"/>
      <c r="BB24" s="124"/>
      <c r="BC24" s="124"/>
      <c r="BD24" s="163"/>
      <c r="BE24" s="163"/>
      <c r="BF24" s="163"/>
      <c r="BG24" s="163"/>
      <c r="BH24" s="163"/>
      <c r="BI24" s="163"/>
      <c r="BJ24" s="124"/>
      <c r="BK24" s="124"/>
      <c r="BL24" s="124"/>
      <c r="BM24" s="124"/>
      <c r="BN24" s="124"/>
      <c r="BO24" s="124"/>
      <c r="BP24" s="124"/>
      <c r="BQ24" s="124"/>
      <c r="BR24" s="124"/>
      <c r="BS24" s="124"/>
      <c r="BT24" s="124"/>
      <c r="BU24" s="124"/>
      <c r="BV24" s="124"/>
      <c r="BW24" s="124"/>
      <c r="BX24" s="124"/>
    </row>
    <row r="25" spans="2:76" ht="13" customHeight="1" x14ac:dyDescent="0.15">
      <c r="B25" s="110"/>
      <c r="C25" s="96"/>
      <c r="D25" s="426"/>
      <c r="E25" s="426"/>
      <c r="F25" s="426"/>
      <c r="G25" s="426"/>
      <c r="H25" s="426"/>
      <c r="I25" s="426"/>
      <c r="J25" s="156"/>
      <c r="K25" s="157"/>
      <c r="L25" s="157"/>
      <c r="M25" s="426"/>
      <c r="N25" s="426"/>
      <c r="O25" s="426"/>
      <c r="P25" s="426"/>
      <c r="Q25" s="426"/>
      <c r="R25" s="426"/>
      <c r="S25" s="479"/>
      <c r="T25" s="479"/>
      <c r="U25" s="479"/>
      <c r="V25" s="479"/>
      <c r="W25" s="480"/>
      <c r="X25" s="160"/>
      <c r="Y25" s="160"/>
      <c r="Z25" s="139" t="str">
        <f>Data!N1</f>
        <v>Camp Mgmt Focal Point:</v>
      </c>
      <c r="AA25" s="120" t="str">
        <f>Data!N2</f>
        <v>Bzhar Lateef</v>
      </c>
      <c r="AC25" s="160"/>
      <c r="AD25" s="160"/>
      <c r="AE25" s="160"/>
      <c r="AF25" s="103" t="str">
        <f>Data!BE1</f>
        <v>Blankets:</v>
      </c>
      <c r="AG25" s="105" t="str">
        <f>Data!BE2</f>
        <v>more 75%</v>
      </c>
      <c r="AL25" s="172"/>
      <c r="AO25" s="103" t="str">
        <f>Data!CB1</f>
        <v>Health Care Provider for Pregnant/Lactacting Women:</v>
      </c>
      <c r="AP25" s="104" t="str">
        <f>Data!CB2</f>
        <v>Yes</v>
      </c>
      <c r="AS25" s="158" t="s">
        <v>97</v>
      </c>
      <c r="AV25" s="124"/>
      <c r="AW25" s="124"/>
      <c r="AX25" s="124"/>
      <c r="AY25" s="124"/>
      <c r="AZ25" s="124"/>
      <c r="BA25" s="124"/>
      <c r="BB25" s="124"/>
      <c r="BC25" s="124"/>
      <c r="BD25" s="163"/>
      <c r="BE25" s="163"/>
      <c r="BF25" s="163"/>
      <c r="BG25" s="163"/>
      <c r="BH25" s="163"/>
      <c r="BI25" s="163"/>
      <c r="BJ25" s="124"/>
      <c r="BK25" s="124"/>
      <c r="BL25" s="124"/>
      <c r="BM25" s="124"/>
      <c r="BN25" s="124"/>
      <c r="BO25" s="124"/>
      <c r="BP25" s="59"/>
      <c r="BQ25" s="59"/>
    </row>
    <row r="26" spans="2:76" ht="25" x14ac:dyDescent="0.25">
      <c r="B26" s="110"/>
      <c r="C26" s="96"/>
      <c r="D26" s="333" t="s">
        <v>100</v>
      </c>
      <c r="E26" s="166"/>
      <c r="F26" s="113"/>
      <c r="G26" s="113"/>
      <c r="H26" s="127"/>
      <c r="I26" s="113"/>
      <c r="J26" s="77"/>
      <c r="K26" s="77"/>
      <c r="L26" s="77"/>
      <c r="M26" s="333" t="s">
        <v>86</v>
      </c>
      <c r="N26" s="426"/>
      <c r="O26" s="426"/>
      <c r="P26" s="426"/>
      <c r="Q26" s="426"/>
      <c r="R26" s="426"/>
      <c r="S26" s="426"/>
      <c r="T26" s="426"/>
      <c r="U26" s="164"/>
      <c r="V26" s="164"/>
      <c r="W26" s="165"/>
      <c r="X26" s="160"/>
      <c r="Y26" s="160"/>
      <c r="Z26" s="139" t="str">
        <f>Data!O1</f>
        <v>Focal Point Number:</v>
      </c>
      <c r="AA26" s="120" t="str">
        <f>Data!O2</f>
        <v>07511720428</v>
      </c>
      <c r="AC26" s="160"/>
      <c r="AD26" s="160"/>
      <c r="AE26" s="160"/>
      <c r="AF26" s="103" t="str">
        <f>Data!BF1</f>
        <v>Mattress:</v>
      </c>
      <c r="AG26" s="105" t="str">
        <f>Data!BF2</f>
        <v>more 75%</v>
      </c>
      <c r="AL26" s="172"/>
      <c r="AO26" s="103" t="str">
        <f>Data!CC1</f>
        <v>Ambulance 24/7:</v>
      </c>
      <c r="AP26" s="104" t="str">
        <f>Data!CC2</f>
        <v>Yes</v>
      </c>
      <c r="AS26" s="103" t="str">
        <f>Data!AV1</f>
        <v>Child Headed HH:</v>
      </c>
      <c r="AT26" s="375">
        <f>Data!AV2</f>
        <v>0</v>
      </c>
      <c r="BB26" s="124"/>
      <c r="BC26" s="124"/>
      <c r="BD26" s="163"/>
      <c r="BE26" s="163"/>
      <c r="BF26" s="163"/>
      <c r="BG26" s="163"/>
      <c r="BH26" s="163"/>
      <c r="BI26" s="163"/>
      <c r="BJ26" s="124"/>
      <c r="BK26" s="124"/>
      <c r="BL26" s="124"/>
      <c r="BM26" s="124"/>
      <c r="BN26" s="124"/>
      <c r="BO26" s="124"/>
      <c r="BP26" s="59"/>
      <c r="BQ26" s="59"/>
    </row>
    <row r="27" spans="2:76" ht="18" customHeight="1" x14ac:dyDescent="0.2">
      <c r="B27" s="110"/>
      <c r="C27" s="96"/>
      <c r="D27" s="267" t="str">
        <f>Z36</f>
        <v>Males: 0-4:</v>
      </c>
      <c r="E27" s="352">
        <f>AA36</f>
        <v>203</v>
      </c>
      <c r="G27" s="267" t="str">
        <f>Z37</f>
        <v>Females: 0-4:</v>
      </c>
      <c r="I27" s="113"/>
      <c r="J27" s="352">
        <f>AA37</f>
        <v>232</v>
      </c>
      <c r="K27" s="77"/>
      <c r="L27" s="266">
        <f>IF(M29="none",0,1)</f>
        <v>1</v>
      </c>
      <c r="M27" s="267" t="str">
        <f>AS9</f>
        <v>Security provider:</v>
      </c>
      <c r="N27" s="92"/>
      <c r="O27" s="170"/>
      <c r="P27" s="169"/>
      <c r="Q27" s="169"/>
      <c r="R27" s="126"/>
      <c r="S27" s="350"/>
      <c r="T27" s="481" t="str">
        <f>AT9</f>
        <v>Local authorities</v>
      </c>
      <c r="U27" s="481"/>
      <c r="V27" s="481"/>
      <c r="W27" s="482"/>
      <c r="X27" s="160"/>
      <c r="Y27" s="160"/>
      <c r="Z27" s="139" t="str">
        <f>Data!P1</f>
        <v>confirm_publish_name</v>
      </c>
      <c r="AA27" s="120" t="str">
        <f>Data!P2</f>
        <v>Yes</v>
      </c>
      <c r="AC27" s="160"/>
      <c r="AD27" s="160"/>
      <c r="AE27" s="160"/>
      <c r="AF27" s="103" t="str">
        <f>Data!BG1</f>
        <v>Water containers:</v>
      </c>
      <c r="AG27" s="105" t="str">
        <f>Data!BG2</f>
        <v>more 75%</v>
      </c>
      <c r="AH27" s="160"/>
      <c r="AI27" s="160"/>
      <c r="AJ27" s="160"/>
      <c r="AK27" s="160"/>
      <c r="AL27" s="172"/>
      <c r="AN27" s="124"/>
      <c r="AO27" s="103" t="str">
        <f>Data!CD1</f>
        <v>Illnesses in site:</v>
      </c>
      <c r="AP27" s="104" t="str">
        <f>Data!CD2</f>
        <v>Diarrhoea, Skin diseases (scabies, contagious rashes, etc.)</v>
      </c>
      <c r="AQ27" s="124"/>
      <c r="AR27" s="124"/>
      <c r="AS27" s="103" t="str">
        <f>Data!AW1</f>
        <v>Unaccompanied or Separated Children:</v>
      </c>
      <c r="AT27" s="375">
        <f>Data!AW2</f>
        <v>166</v>
      </c>
      <c r="AU27" s="124"/>
      <c r="AV27" s="124"/>
      <c r="AW27" s="124"/>
      <c r="AX27" s="124"/>
      <c r="AY27" s="124"/>
      <c r="AZ27" s="124"/>
      <c r="BA27" s="124"/>
      <c r="BC27" s="124"/>
      <c r="BD27" s="124"/>
      <c r="BE27" s="124"/>
      <c r="BF27" s="124"/>
      <c r="BG27" s="124"/>
      <c r="BH27" s="124"/>
      <c r="BI27" s="124"/>
      <c r="BJ27" s="124"/>
      <c r="BK27" s="124"/>
      <c r="BL27" s="124"/>
      <c r="BM27" s="124"/>
      <c r="BN27" s="124"/>
      <c r="BO27" s="124"/>
    </row>
    <row r="28" spans="2:76" ht="18" customHeight="1" x14ac:dyDescent="0.2">
      <c r="B28" s="110"/>
      <c r="C28" s="96"/>
      <c r="D28" s="267" t="str">
        <f>Z38</f>
        <v>Males: 5-17:</v>
      </c>
      <c r="E28" s="352">
        <f>AA38</f>
        <v>940</v>
      </c>
      <c r="G28" s="267" t="str">
        <f>Z39</f>
        <v>Females 5-17:</v>
      </c>
      <c r="I28" s="113"/>
      <c r="J28" s="352">
        <f>AA39</f>
        <v>900</v>
      </c>
      <c r="K28" s="167"/>
      <c r="T28" s="481"/>
      <c r="U28" s="481"/>
      <c r="V28" s="481"/>
      <c r="W28" s="482"/>
      <c r="X28" s="168"/>
      <c r="Y28" s="168"/>
      <c r="Z28" s="139" t="str">
        <f>Data!Q1</f>
        <v>Camp Mgmt Office Available:</v>
      </c>
      <c r="AA28" s="120" t="str">
        <f>Data!Q2</f>
        <v>Yes</v>
      </c>
      <c r="AF28" s="103" t="str">
        <f>Data!BH1</f>
        <v>Ovens/Stoves:</v>
      </c>
      <c r="AG28" s="105" t="str">
        <f>Data!BH2</f>
        <v>more 75%</v>
      </c>
      <c r="AL28" s="172"/>
      <c r="AP28" s="104"/>
      <c r="AS28" s="103" t="str">
        <f>Data!AX1</f>
        <v>Physical disability:</v>
      </c>
      <c r="AT28" s="375">
        <f>Data!AX2</f>
        <v>64</v>
      </c>
      <c r="BF28" s="59"/>
      <c r="BG28" s="59"/>
      <c r="BH28" s="59"/>
      <c r="BI28" s="59"/>
      <c r="BJ28" s="59"/>
      <c r="BK28" s="59"/>
      <c r="BL28" s="59"/>
      <c r="BM28" s="59"/>
    </row>
    <row r="29" spans="2:76" ht="18" customHeight="1" x14ac:dyDescent="0.2">
      <c r="B29" s="110"/>
      <c r="C29" s="96"/>
      <c r="D29" s="267" t="str">
        <f>Z40</f>
        <v>Males 18-59:</v>
      </c>
      <c r="E29" s="352">
        <f>AA40</f>
        <v>940</v>
      </c>
      <c r="G29" s="267" t="str">
        <f>Z41</f>
        <v>Females 18-59:</v>
      </c>
      <c r="J29" s="352">
        <f>AA41</f>
        <v>905</v>
      </c>
      <c r="K29" s="169"/>
      <c r="L29" s="169"/>
      <c r="M29" s="258" t="s">
        <v>182</v>
      </c>
      <c r="N29" s="92"/>
      <c r="O29" s="170"/>
      <c r="P29" s="169"/>
      <c r="Q29" s="169"/>
      <c r="R29" s="126"/>
      <c r="S29" s="350"/>
      <c r="U29" s="169"/>
      <c r="V29" s="169"/>
      <c r="W29" s="171"/>
      <c r="X29" s="168"/>
      <c r="Y29" s="168"/>
      <c r="Z29" s="139" t="str">
        <f>Data!R1</f>
        <v>Camp Mgmt No. of Male Staff:</v>
      </c>
      <c r="AA29" s="120">
        <f>Data!R2</f>
        <v>8</v>
      </c>
      <c r="AB29" s="168"/>
      <c r="AC29" s="168"/>
      <c r="AD29" s="168"/>
      <c r="AE29" s="168"/>
      <c r="AF29" s="103" t="str">
        <f>Data!BI1</f>
        <v>Fuel for cooking:</v>
      </c>
      <c r="AG29" s="105" t="str">
        <f>Data!BI2</f>
        <v>more 75%</v>
      </c>
      <c r="AH29" s="168"/>
      <c r="AI29" s="168"/>
      <c r="AJ29" s="168"/>
      <c r="AK29" s="168"/>
      <c r="AL29" s="172"/>
      <c r="AN29" s="168"/>
      <c r="AO29" s="168"/>
      <c r="AS29" s="103" t="str">
        <f>Data!AY1</f>
        <v>Mental disability:</v>
      </c>
      <c r="AT29" s="375">
        <f>Data!AY2</f>
        <v>15</v>
      </c>
      <c r="BF29" s="59"/>
      <c r="BG29" s="59"/>
      <c r="BH29" s="59"/>
      <c r="BI29" s="59"/>
      <c r="BJ29" s="59"/>
      <c r="BK29" s="59"/>
      <c r="BL29" s="59"/>
      <c r="BM29" s="59"/>
    </row>
    <row r="30" spans="2:76" ht="18" customHeight="1" x14ac:dyDescent="0.2">
      <c r="B30" s="110"/>
      <c r="C30" s="96"/>
      <c r="D30" s="267" t="str">
        <f>Z42</f>
        <v>Males 60+:</v>
      </c>
      <c r="E30" s="352">
        <f>AA42</f>
        <v>51</v>
      </c>
      <c r="G30" s="267" t="str">
        <f>Z43</f>
        <v>Females 60+:</v>
      </c>
      <c r="J30" s="352">
        <f>AA43</f>
        <v>73</v>
      </c>
      <c r="K30" s="169"/>
      <c r="L30" s="266">
        <f>IF(T30="yes",1,0)</f>
        <v>0</v>
      </c>
      <c r="M30" s="267" t="str">
        <f>AS10</f>
        <v>Permanent departure allowed:</v>
      </c>
      <c r="N30" s="92"/>
      <c r="O30" s="174"/>
      <c r="P30" s="75"/>
      <c r="Q30" s="75"/>
      <c r="R30" s="126"/>
      <c r="S30" s="350"/>
      <c r="T30" s="126" t="str">
        <f>AT10</f>
        <v>Yes, without sponsor</v>
      </c>
      <c r="U30" s="75"/>
      <c r="V30" s="75"/>
      <c r="W30" s="171"/>
      <c r="X30" s="168"/>
      <c r="Y30" s="168"/>
      <c r="Z30" s="139" t="str">
        <f>Data!S1</f>
        <v>Camp Mgmt No. of Female Staff:</v>
      </c>
      <c r="AA30" s="120">
        <f>Data!S2</f>
        <v>5</v>
      </c>
      <c r="AB30" s="69"/>
      <c r="AC30" s="168"/>
      <c r="AD30" s="168"/>
      <c r="AE30" s="168"/>
      <c r="AF30" s="103" t="str">
        <f>Data!BJ1</f>
        <v>Kitchen items:</v>
      </c>
      <c r="AG30" s="105" t="str">
        <f>Data!BJ2</f>
        <v>more 75%</v>
      </c>
      <c r="AH30" s="168"/>
      <c r="AI30" s="168"/>
      <c r="AJ30" s="168"/>
      <c r="AK30" s="168"/>
      <c r="AO30" s="158" t="s">
        <v>0</v>
      </c>
      <c r="AS30" s="103" t="str">
        <f>Data!AZ1</f>
        <v>Pregnant/ lactating mothers:</v>
      </c>
      <c r="AT30" s="375">
        <f>Data!AZ2</f>
        <v>53</v>
      </c>
      <c r="BF30" s="59"/>
      <c r="BG30" s="59"/>
      <c r="BH30" s="59"/>
      <c r="BI30" s="59"/>
      <c r="BJ30" s="59"/>
      <c r="BK30" s="59"/>
      <c r="BL30" s="59"/>
      <c r="BM30" s="59"/>
    </row>
    <row r="31" spans="2:76" ht="18" customHeight="1" x14ac:dyDescent="0.2">
      <c r="B31" s="74"/>
      <c r="C31" s="75"/>
      <c r="K31" s="77"/>
      <c r="L31" s="266">
        <f>IF(T31="yes",1,0)</f>
        <v>1</v>
      </c>
      <c r="M31" s="267" t="str">
        <f>AS11</f>
        <v>Temporary for medical emergency allowed:</v>
      </c>
      <c r="N31" s="92"/>
      <c r="O31" s="174"/>
      <c r="P31" s="75"/>
      <c r="Q31" s="75"/>
      <c r="R31" s="126"/>
      <c r="S31" s="350"/>
      <c r="T31" s="126" t="str">
        <f>AT11</f>
        <v>Yes</v>
      </c>
      <c r="U31" s="75"/>
      <c r="V31" s="75"/>
      <c r="W31" s="118"/>
      <c r="X31" s="168"/>
      <c r="Y31" s="168"/>
      <c r="Z31" s="139" t="str">
        <f>Data!T1</f>
        <v>Camp Committees Established:</v>
      </c>
      <c r="AA31" s="353" t="str">
        <f>Data!T2</f>
        <v>Camp Management Committee, Women committee</v>
      </c>
      <c r="AB31" s="69"/>
      <c r="AC31" s="168"/>
      <c r="AD31" s="168"/>
      <c r="AE31" s="168"/>
      <c r="AF31" s="103" t="str">
        <f>Data!BK1</f>
        <v>Hygiene Items:</v>
      </c>
      <c r="AG31" s="105" t="str">
        <f>Data!BK2</f>
        <v>more 75%</v>
      </c>
      <c r="AH31" s="168"/>
      <c r="AI31" s="168"/>
      <c r="AJ31" s="168"/>
      <c r="AK31" s="168"/>
      <c r="AO31" s="103" t="str">
        <f>Data!CR1</f>
        <v>Primary school in camp or nearby &amp; accessible:</v>
      </c>
      <c r="AP31" s="104" t="str">
        <f>Data!CR2</f>
        <v>Yes</v>
      </c>
      <c r="AS31" s="103" t="str">
        <f>Data!BA1</f>
        <v>Chronic Disease:</v>
      </c>
      <c r="AT31" s="375">
        <f>Data!BA2</f>
        <v>41</v>
      </c>
      <c r="BF31" s="59"/>
      <c r="BG31" s="59"/>
      <c r="BH31" s="59"/>
      <c r="BI31" s="59"/>
      <c r="BJ31" s="59"/>
      <c r="BK31" s="59"/>
      <c r="BL31" s="59"/>
      <c r="BM31" s="59"/>
    </row>
    <row r="32" spans="2:76" ht="18" customHeight="1" x14ac:dyDescent="0.2">
      <c r="B32" s="74"/>
      <c r="C32" s="75"/>
      <c r="J32" s="173"/>
      <c r="K32" s="77"/>
      <c r="L32" s="266">
        <f>IF(T32="yes",1,0)</f>
        <v>1</v>
      </c>
      <c r="M32" s="267" t="str">
        <f>AS12</f>
        <v>Temporary for other reasons:</v>
      </c>
      <c r="N32" s="92"/>
      <c r="O32" s="174"/>
      <c r="P32" s="75"/>
      <c r="Q32" s="75"/>
      <c r="R32" s="126"/>
      <c r="S32" s="350"/>
      <c r="T32" s="126" t="str">
        <f>AT12</f>
        <v>Yes</v>
      </c>
      <c r="W32" s="118"/>
      <c r="X32" s="168"/>
      <c r="Y32" s="168"/>
      <c r="Z32" s="139" t="str">
        <f>Data!U1</f>
        <v>Population Tracking with:</v>
      </c>
      <c r="AA32" s="120" t="str">
        <f>Data!U2</f>
        <v>excel</v>
      </c>
      <c r="AB32" s="69"/>
      <c r="AC32" s="168"/>
      <c r="AD32" s="168"/>
      <c r="AE32" s="168"/>
      <c r="AF32" s="103" t="str">
        <f>Data!BL1</f>
        <v>Feminine hygiene items:</v>
      </c>
      <c r="AG32" s="354" t="str">
        <f>Data!BL2</f>
        <v>more 75%</v>
      </c>
      <c r="AH32" s="168"/>
      <c r="AI32" s="168"/>
      <c r="AJ32" s="168"/>
      <c r="AK32" s="168"/>
      <c r="AO32" s="103" t="str">
        <f>Data!CS1</f>
        <v>Secondary school in camp or nearby &amp; accessible:</v>
      </c>
      <c r="AP32" s="104" t="str">
        <f>Data!CS2</f>
        <v>Yes</v>
      </c>
      <c r="AS32" s="103" t="str">
        <f>Data!BB1</f>
        <v>Elderly at risk:</v>
      </c>
      <c r="AT32" s="375">
        <f>Data!BB2</f>
        <v>124</v>
      </c>
      <c r="BA32" s="100"/>
      <c r="BB32" s="100"/>
      <c r="BC32" s="100"/>
      <c r="BD32" s="100"/>
      <c r="BF32" s="59"/>
      <c r="BG32" s="59"/>
      <c r="BH32" s="59"/>
      <c r="BI32" s="59"/>
      <c r="BJ32" s="59"/>
      <c r="BK32" s="59"/>
      <c r="BL32" s="59"/>
      <c r="BM32" s="59"/>
    </row>
    <row r="33" spans="1:66" ht="18" customHeight="1" x14ac:dyDescent="0.15">
      <c r="B33" s="74"/>
      <c r="C33" s="75"/>
      <c r="E33" s="173"/>
      <c r="F33" s="173"/>
      <c r="G33" s="173"/>
      <c r="J33" s="173"/>
      <c r="K33" s="77"/>
      <c r="U33" s="75"/>
      <c r="V33" s="75"/>
      <c r="W33" s="118"/>
      <c r="X33" s="168"/>
      <c r="Y33" s="168"/>
      <c r="Z33" s="160"/>
      <c r="AA33" s="162"/>
      <c r="AB33" s="69"/>
      <c r="AC33" s="168"/>
      <c r="AD33" s="168"/>
      <c r="AE33" s="168"/>
      <c r="AF33" s="103" t="str">
        <f>Data!BM1</f>
        <v>other_nfi_items:</v>
      </c>
      <c r="AG33" s="354" t="str">
        <f>Data!BM2</f>
        <v>more 75%</v>
      </c>
      <c r="AH33" s="168"/>
      <c r="AI33" s="168"/>
      <c r="AJ33" s="168"/>
      <c r="AK33" s="168"/>
      <c r="AO33" s="103" t="str">
        <f>Data!CT1</f>
        <v>Boys attending primary school:</v>
      </c>
      <c r="AP33" s="104" t="str">
        <f>Data!CT2</f>
        <v>more 75%</v>
      </c>
      <c r="AS33" s="103" t="str">
        <f>Data!BC1</f>
        <v>Widows:</v>
      </c>
      <c r="AT33" s="375">
        <f>Data!BC2</f>
        <v>162</v>
      </c>
      <c r="BA33" s="100"/>
      <c r="BB33" s="100"/>
      <c r="BC33" s="100"/>
      <c r="BD33" s="100"/>
      <c r="BF33" s="59"/>
      <c r="BG33" s="59"/>
      <c r="BH33" s="59"/>
      <c r="BI33" s="59"/>
      <c r="BJ33" s="59"/>
      <c r="BK33" s="59"/>
      <c r="BL33" s="59"/>
      <c r="BM33" s="59"/>
    </row>
    <row r="34" spans="1:66" ht="18" customHeight="1" x14ac:dyDescent="0.2">
      <c r="B34" s="74"/>
      <c r="C34" s="75"/>
      <c r="E34" s="173"/>
      <c r="F34" s="173"/>
      <c r="G34" s="173"/>
      <c r="J34" s="173"/>
      <c r="K34" s="77"/>
      <c r="L34" s="266">
        <f t="shared" ref="L34" si="0">IF(T34="yes",1,0)</f>
        <v>1</v>
      </c>
      <c r="M34" s="267" t="str">
        <f>AS13</f>
        <v>Phones allowed:</v>
      </c>
      <c r="N34" s="92"/>
      <c r="O34" s="174"/>
      <c r="P34" s="75"/>
      <c r="Q34" s="75"/>
      <c r="R34" s="126"/>
      <c r="S34" s="350"/>
      <c r="T34" s="126" t="str">
        <f>AT13</f>
        <v>Yes</v>
      </c>
      <c r="U34" s="75"/>
      <c r="V34" s="75"/>
      <c r="W34" s="118"/>
      <c r="X34" s="168"/>
      <c r="Y34" s="168"/>
      <c r="Z34" s="67" t="s">
        <v>8</v>
      </c>
      <c r="AB34" s="69"/>
      <c r="AC34" s="168"/>
      <c r="AD34" s="168"/>
      <c r="AE34" s="168"/>
      <c r="AG34" s="359"/>
      <c r="AH34" s="168"/>
      <c r="AI34" s="168"/>
      <c r="AJ34" s="168"/>
      <c r="AK34" s="168"/>
      <c r="AO34" s="103" t="str">
        <f>Data!CU1</f>
        <v>Boys attending secondary school:</v>
      </c>
      <c r="AP34" s="104" t="str">
        <f>Data!CU2</f>
        <v>more 75%</v>
      </c>
      <c r="AT34" s="104"/>
      <c r="BA34" s="100"/>
      <c r="BB34" s="100"/>
      <c r="BC34" s="100"/>
      <c r="BD34" s="100"/>
      <c r="BF34" s="59"/>
      <c r="BG34" s="59"/>
      <c r="BH34" s="59"/>
      <c r="BI34" s="59"/>
      <c r="BJ34" s="59"/>
      <c r="BK34" s="59"/>
      <c r="BL34" s="59"/>
      <c r="BM34" s="59"/>
    </row>
    <row r="35" spans="1:66" ht="18" customHeight="1" x14ac:dyDescent="0.2">
      <c r="B35" s="175"/>
      <c r="C35" s="361"/>
      <c r="E35" s="75"/>
      <c r="F35" s="75"/>
      <c r="G35" s="75"/>
      <c r="I35" s="75"/>
      <c r="J35" s="75"/>
      <c r="K35" s="75"/>
      <c r="L35" s="266">
        <f>IFERROR(VLOOKUP(T35,$AF$39:$AG$42,2,FALSE),2)</f>
        <v>2</v>
      </c>
      <c r="M35" s="267" t="str">
        <f>AS14</f>
        <v xml:space="preserve"> % camp residents missing identity documents:</v>
      </c>
      <c r="N35" s="363"/>
      <c r="O35" s="363"/>
      <c r="P35" s="363"/>
      <c r="Q35" s="363"/>
      <c r="R35" s="363"/>
      <c r="T35" s="126" t="str">
        <f>AT14</f>
        <v>less 25%</v>
      </c>
      <c r="U35" s="75"/>
      <c r="V35" s="75"/>
      <c r="W35" s="176"/>
      <c r="X35" s="168"/>
      <c r="Y35" s="168"/>
      <c r="Z35" s="103" t="str">
        <f>Data!AJ1</f>
        <v>Total HH:</v>
      </c>
      <c r="AA35" s="103">
        <f>Data!AJ2</f>
        <v>859</v>
      </c>
      <c r="AF35" s="161" t="s">
        <v>13</v>
      </c>
      <c r="AG35" s="360"/>
      <c r="AO35" s="103" t="str">
        <f>Data!CV1</f>
        <v>Girls attending primary school:</v>
      </c>
      <c r="AP35" s="104" t="str">
        <f>Data!CV2</f>
        <v>more 75%</v>
      </c>
      <c r="AS35" s="103"/>
      <c r="AT35" s="104"/>
      <c r="BA35" s="100"/>
      <c r="BB35" s="100"/>
      <c r="BC35" s="100"/>
      <c r="BD35" s="100"/>
      <c r="BF35" s="59"/>
      <c r="BG35" s="59"/>
      <c r="BH35" s="59"/>
      <c r="BI35" s="59"/>
      <c r="BJ35" s="59"/>
      <c r="BK35" s="59"/>
      <c r="BL35" s="59"/>
      <c r="BM35" s="59"/>
    </row>
    <row r="36" spans="1:66" ht="18" customHeight="1" x14ac:dyDescent="0.2">
      <c r="B36" s="177"/>
      <c r="C36" s="178"/>
      <c r="E36" s="75"/>
      <c r="F36" s="75"/>
      <c r="G36" s="75"/>
      <c r="I36" s="75"/>
      <c r="J36" s="75"/>
      <c r="K36" s="178"/>
      <c r="L36" s="266">
        <f>IF(T36="no",1,0)</f>
        <v>1</v>
      </c>
      <c r="M36" s="267" t="str">
        <f>AS15</f>
        <v>UXOs inside or near camp:</v>
      </c>
      <c r="N36" s="92"/>
      <c r="O36" s="174"/>
      <c r="P36" s="75"/>
      <c r="Q36" s="75"/>
      <c r="R36" s="126"/>
      <c r="S36" s="350"/>
      <c r="T36" s="126" t="str">
        <f>AT15</f>
        <v>No</v>
      </c>
      <c r="U36" s="75"/>
      <c r="V36" s="75"/>
      <c r="W36" s="176"/>
      <c r="X36" s="168"/>
      <c r="Y36" s="168"/>
      <c r="Z36" s="103" t="str">
        <f>Data!AK1</f>
        <v>Males: 0-4:</v>
      </c>
      <c r="AA36" s="103">
        <f>Data!AK2</f>
        <v>203</v>
      </c>
      <c r="AB36" s="69"/>
      <c r="AC36" s="168"/>
      <c r="AD36" s="168"/>
      <c r="AE36" s="168"/>
      <c r="AF36" s="103" t="str">
        <f>Data!BD1</f>
        <v>Priority needs:</v>
      </c>
      <c r="AG36" s="370" t="str">
        <f>Data!BD2</f>
        <v>medical care, water, sanitation</v>
      </c>
      <c r="AH36" s="168"/>
      <c r="AI36" s="168"/>
      <c r="AJ36" s="168"/>
      <c r="AK36" s="168"/>
      <c r="AO36" s="103" t="str">
        <f>Data!CW1</f>
        <v>Girls attending secondary school:</v>
      </c>
      <c r="AP36" s="104" t="str">
        <f>Data!CW2</f>
        <v>more 75%</v>
      </c>
      <c r="AS36" s="103"/>
      <c r="AT36" s="104"/>
      <c r="BA36" s="100"/>
      <c r="BB36" s="100"/>
      <c r="BC36" s="100"/>
      <c r="BD36" s="100"/>
      <c r="BF36" s="59"/>
      <c r="BG36" s="59"/>
      <c r="BH36" s="59"/>
      <c r="BI36" s="59"/>
      <c r="BJ36" s="59"/>
      <c r="BK36" s="59"/>
      <c r="BL36" s="59"/>
      <c r="BM36" s="59"/>
    </row>
    <row r="37" spans="1:66" ht="18" customHeight="1" x14ac:dyDescent="0.2">
      <c r="B37" s="177"/>
      <c r="C37" s="178"/>
      <c r="E37" s="178"/>
      <c r="F37" s="178"/>
      <c r="G37" s="178"/>
      <c r="I37" s="178"/>
      <c r="J37" s="178"/>
      <c r="K37" s="178"/>
      <c r="L37" s="266">
        <f>IF(T37="no",1,0)</f>
        <v>1</v>
      </c>
      <c r="M37" s="267" t="str">
        <f>AS17</f>
        <v>Tension with Host Community:</v>
      </c>
      <c r="N37" s="92"/>
      <c r="O37" s="174"/>
      <c r="P37" s="75"/>
      <c r="Q37" s="75"/>
      <c r="R37" s="126"/>
      <c r="S37" s="350"/>
      <c r="T37" s="126" t="str">
        <f>AT17</f>
        <v>No</v>
      </c>
      <c r="U37" s="75"/>
      <c r="V37" s="75"/>
      <c r="W37" s="176"/>
      <c r="X37" s="168"/>
      <c r="Y37" s="168"/>
      <c r="Z37" s="103" t="str">
        <f>Data!AL1</f>
        <v>Females: 0-4:</v>
      </c>
      <c r="AA37" s="103">
        <f>Data!AL2</f>
        <v>232</v>
      </c>
      <c r="AB37" s="69"/>
      <c r="AC37" s="168"/>
      <c r="AD37" s="168"/>
      <c r="AE37" s="168"/>
      <c r="AF37" s="168"/>
      <c r="AG37" s="172"/>
      <c r="AH37" s="168"/>
      <c r="AI37" s="168"/>
      <c r="AJ37" s="168"/>
      <c r="AK37" s="168"/>
      <c r="AO37" s="103" t="str">
        <f>Data!CX1</f>
        <v>Reasons not attendng school:</v>
      </c>
      <c r="AP37" s="354" t="str">
        <f>Data!CX2</f>
        <v>The family needs the child to stay at home Child is disinterested</v>
      </c>
      <c r="AS37" s="103"/>
      <c r="AT37" s="104"/>
      <c r="BA37" s="100"/>
      <c r="BB37" s="100"/>
      <c r="BC37" s="100"/>
      <c r="BD37" s="100"/>
      <c r="BF37" s="59"/>
      <c r="BG37" s="59"/>
      <c r="BH37" s="59"/>
      <c r="BI37" s="59"/>
      <c r="BJ37" s="59"/>
      <c r="BK37" s="59"/>
      <c r="BL37" s="59"/>
      <c r="BM37" s="59"/>
    </row>
    <row r="38" spans="1:66" ht="18" customHeight="1" x14ac:dyDescent="0.2">
      <c r="B38" s="177"/>
      <c r="C38" s="178"/>
      <c r="E38" s="178"/>
      <c r="F38" s="178"/>
      <c r="G38" s="178"/>
      <c r="I38" s="178"/>
      <c r="J38" s="178"/>
      <c r="K38" s="178"/>
      <c r="L38" s="266">
        <f>IF(T38="yes",1,0)</f>
        <v>1</v>
      </c>
      <c r="M38" s="267" t="str">
        <f>AS18</f>
        <v>Access to Market Stalls within Camp:</v>
      </c>
      <c r="N38" s="92"/>
      <c r="O38" s="153"/>
      <c r="P38" s="153"/>
      <c r="Q38" s="153"/>
      <c r="R38" s="126"/>
      <c r="S38" s="350"/>
      <c r="T38" s="126" t="str">
        <f>AT18</f>
        <v>Yes</v>
      </c>
      <c r="U38" s="153"/>
      <c r="V38" s="153"/>
      <c r="W38" s="179"/>
      <c r="X38" s="168"/>
      <c r="Y38" s="168"/>
      <c r="Z38" s="103" t="str">
        <f>Data!AM1</f>
        <v>Males: 5-17:</v>
      </c>
      <c r="AA38" s="103">
        <f>Data!AM2</f>
        <v>940</v>
      </c>
      <c r="AB38" s="69"/>
      <c r="AC38" s="168"/>
      <c r="AD38" s="168"/>
      <c r="AE38" s="168"/>
      <c r="AF38" s="161" t="s">
        <v>388</v>
      </c>
      <c r="AH38" s="168"/>
      <c r="AI38" s="168"/>
      <c r="AJ38" s="168"/>
      <c r="AK38" s="168"/>
      <c r="AO38" s="103" t="str">
        <f>Data!CY1</f>
        <v>Non-formal education in camp or nearby &amp; accessible:</v>
      </c>
      <c r="AP38" s="354" t="str">
        <f>Data!CY2</f>
        <v>No</v>
      </c>
      <c r="AS38" s="103"/>
      <c r="AT38" s="104"/>
      <c r="BA38" s="100"/>
      <c r="BB38" s="100"/>
      <c r="BC38" s="100"/>
      <c r="BD38" s="100"/>
      <c r="BF38" s="59"/>
      <c r="BG38" s="59"/>
      <c r="BH38" s="59"/>
      <c r="BI38" s="59"/>
      <c r="BJ38" s="59"/>
      <c r="BK38" s="59"/>
      <c r="BL38" s="59"/>
      <c r="BM38" s="59"/>
    </row>
    <row r="39" spans="1:66" s="180" customFormat="1" ht="18" customHeight="1" x14ac:dyDescent="0.2">
      <c r="B39" s="181"/>
      <c r="C39" s="153"/>
      <c r="D39" s="182"/>
      <c r="E39" s="182"/>
      <c r="F39" s="182"/>
      <c r="G39" s="183"/>
      <c r="H39" s="184"/>
      <c r="I39" s="185"/>
      <c r="J39" s="185"/>
      <c r="K39" s="186"/>
      <c r="L39" s="186"/>
      <c r="M39" s="267" t="str">
        <f>AS16</f>
        <v>Protection Services Available:</v>
      </c>
      <c r="N39" s="92"/>
      <c r="O39" s="153"/>
      <c r="P39" s="153"/>
      <c r="Q39" s="153"/>
      <c r="R39" s="126"/>
      <c r="S39" s="350"/>
      <c r="T39" s="62"/>
      <c r="U39" s="153"/>
      <c r="V39" s="153"/>
      <c r="W39" s="187"/>
      <c r="X39" s="188"/>
      <c r="Y39" s="188"/>
      <c r="Z39" s="103" t="str">
        <f>Data!AN1</f>
        <v>Females 5-17:</v>
      </c>
      <c r="AA39" s="103">
        <f>Data!AN2</f>
        <v>900</v>
      </c>
      <c r="AB39" s="189"/>
      <c r="AC39" s="188"/>
      <c r="AD39" s="188"/>
      <c r="AE39" s="188"/>
      <c r="AF39" s="384" t="s">
        <v>46</v>
      </c>
      <c r="AG39" s="385">
        <v>2</v>
      </c>
      <c r="AO39" s="103" t="str">
        <f>Data!CZ1</f>
        <v>% Non-formal participation:</v>
      </c>
      <c r="AP39" s="354" t="str">
        <f>Data!CZ2</f>
        <v>less 25%</v>
      </c>
      <c r="AR39" s="191"/>
      <c r="AS39" s="103"/>
      <c r="AT39" s="104"/>
      <c r="AU39" s="191"/>
      <c r="AV39" s="191"/>
      <c r="AW39" s="191"/>
      <c r="AX39" s="191"/>
      <c r="AY39" s="191"/>
      <c r="AZ39" s="191"/>
      <c r="BA39" s="191"/>
      <c r="BB39" s="191"/>
      <c r="BC39" s="191"/>
      <c r="BD39" s="191"/>
      <c r="BE39" s="191"/>
      <c r="BF39" s="191"/>
      <c r="BG39" s="191"/>
      <c r="BH39" s="191"/>
      <c r="BI39" s="191"/>
      <c r="BJ39" s="191"/>
      <c r="BK39" s="191"/>
      <c r="BL39" s="191"/>
      <c r="BM39" s="191"/>
    </row>
    <row r="40" spans="1:66" ht="18" customHeight="1" x14ac:dyDescent="0.15">
      <c r="B40" s="181"/>
      <c r="C40" s="153"/>
      <c r="D40" s="193"/>
      <c r="E40" s="193"/>
      <c r="F40" s="193"/>
      <c r="G40" s="194"/>
      <c r="H40" s="195"/>
      <c r="I40" s="77"/>
      <c r="J40" s="77"/>
      <c r="K40" s="77"/>
      <c r="L40" s="77"/>
      <c r="M40" s="472" t="str">
        <f>AT16</f>
        <v xml:space="preserve"> Child protection case management GBV case management Legal support Early child medical care Female doctors in nearby medical facilities Registration facilities for IDPs Community center for women Child friendly spaces Recreational activities</v>
      </c>
      <c r="N40" s="472"/>
      <c r="O40" s="472"/>
      <c r="P40" s="472"/>
      <c r="Q40" s="472"/>
      <c r="R40" s="472"/>
      <c r="S40" s="472"/>
      <c r="T40" s="472"/>
      <c r="U40" s="472"/>
      <c r="V40" s="388"/>
      <c r="W40" s="187"/>
      <c r="X40" s="168"/>
      <c r="Y40" s="168"/>
      <c r="Z40" s="103" t="str">
        <f>Data!AO1</f>
        <v>Males 18-59:</v>
      </c>
      <c r="AA40" s="103">
        <f>Data!AO2</f>
        <v>940</v>
      </c>
      <c r="AB40" s="69"/>
      <c r="AC40" s="168"/>
      <c r="AD40" s="168"/>
      <c r="AE40" s="168"/>
      <c r="AF40" s="382" t="s">
        <v>94</v>
      </c>
      <c r="AG40" s="383">
        <v>-1</v>
      </c>
      <c r="AH40" s="168"/>
      <c r="AI40" s="168"/>
      <c r="AJ40" s="168"/>
      <c r="AK40" s="168"/>
      <c r="AO40" s="103" t="str">
        <f>Data!DA1</f>
        <v>% Recreational activities participation:</v>
      </c>
      <c r="AP40" s="354" t="str">
        <f>Data!DA2</f>
        <v>btw 50% 75%</v>
      </c>
      <c r="AS40" s="103"/>
      <c r="AT40" s="104"/>
      <c r="BF40" s="59"/>
      <c r="BG40" s="59"/>
      <c r="BH40" s="59"/>
      <c r="BI40" s="59"/>
      <c r="BJ40" s="59"/>
      <c r="BK40" s="59"/>
      <c r="BL40" s="59"/>
      <c r="BM40" s="59"/>
    </row>
    <row r="41" spans="1:66" ht="18" customHeight="1" x14ac:dyDescent="0.15">
      <c r="B41" s="196"/>
      <c r="C41" s="198"/>
      <c r="D41" s="182"/>
      <c r="E41" s="182"/>
      <c r="F41" s="182"/>
      <c r="G41" s="197"/>
      <c r="H41" s="195"/>
      <c r="I41" s="77"/>
      <c r="J41" s="77"/>
      <c r="K41" s="77"/>
      <c r="L41" s="77"/>
      <c r="M41" s="472"/>
      <c r="N41" s="472"/>
      <c r="O41" s="472"/>
      <c r="P41" s="472"/>
      <c r="Q41" s="472"/>
      <c r="R41" s="472"/>
      <c r="S41" s="472"/>
      <c r="T41" s="472"/>
      <c r="U41" s="472"/>
      <c r="V41" s="388"/>
      <c r="W41" s="199"/>
      <c r="X41" s="200"/>
      <c r="Y41" s="168"/>
      <c r="Z41" s="103" t="str">
        <f>Data!AP1</f>
        <v>Females 18-59:</v>
      </c>
      <c r="AA41" s="103">
        <f>Data!AP2</f>
        <v>905</v>
      </c>
      <c r="AB41" s="69"/>
      <c r="AC41" s="168"/>
      <c r="AD41" s="168"/>
      <c r="AE41" s="168"/>
      <c r="AF41" s="384" t="s">
        <v>95</v>
      </c>
      <c r="AG41" s="385">
        <v>-1</v>
      </c>
      <c r="AH41" s="168"/>
      <c r="AI41" s="168"/>
      <c r="AJ41" s="168"/>
      <c r="AK41" s="168"/>
      <c r="AL41" s="172"/>
      <c r="AS41" s="103"/>
      <c r="AT41" s="104"/>
      <c r="BF41" s="59"/>
      <c r="BG41" s="59"/>
      <c r="BH41" s="59"/>
      <c r="BI41" s="59"/>
      <c r="BJ41" s="59"/>
      <c r="BK41" s="59"/>
      <c r="BL41" s="59"/>
      <c r="BM41" s="59"/>
      <c r="BN41" s="59"/>
    </row>
    <row r="42" spans="1:66" s="209" customFormat="1" ht="13" customHeight="1" x14ac:dyDescent="0.15">
      <c r="A42" s="201"/>
      <c r="B42" s="74"/>
      <c r="C42" s="75"/>
      <c r="D42" s="202"/>
      <c r="E42" s="202"/>
      <c r="F42" s="202"/>
      <c r="G42" s="203"/>
      <c r="H42" s="204"/>
      <c r="I42" s="205"/>
      <c r="J42" s="205"/>
      <c r="K42" s="205"/>
      <c r="L42" s="205"/>
      <c r="M42" s="472"/>
      <c r="N42" s="472"/>
      <c r="O42" s="472"/>
      <c r="P42" s="472"/>
      <c r="Q42" s="472"/>
      <c r="R42" s="472"/>
      <c r="S42" s="472"/>
      <c r="T42" s="472"/>
      <c r="U42" s="472"/>
      <c r="V42" s="388"/>
      <c r="W42" s="206"/>
      <c r="X42" s="207"/>
      <c r="Y42" s="208"/>
      <c r="Z42" s="103" t="str">
        <f>Data!AQ1</f>
        <v>Males 60+:</v>
      </c>
      <c r="AA42" s="103">
        <f>Data!AQ2</f>
        <v>51</v>
      </c>
      <c r="AB42" s="210"/>
      <c r="AC42" s="208"/>
      <c r="AD42" s="208"/>
      <c r="AE42" s="208"/>
      <c r="AF42" s="384" t="s">
        <v>93</v>
      </c>
      <c r="AG42" s="385">
        <v>-1</v>
      </c>
      <c r="AH42" s="208"/>
      <c r="AI42" s="208"/>
      <c r="AJ42" s="208"/>
      <c r="AK42" s="208"/>
      <c r="AL42" s="208"/>
      <c r="AM42" s="211"/>
      <c r="AN42" s="211"/>
      <c r="AO42" s="211"/>
      <c r="AP42" s="212"/>
      <c r="AQ42" s="211"/>
      <c r="AR42" s="211"/>
      <c r="AS42" s="103"/>
      <c r="AT42" s="104"/>
      <c r="AU42" s="213"/>
      <c r="AV42" s="213"/>
      <c r="AW42" s="213"/>
      <c r="AX42" s="213"/>
      <c r="AY42" s="213"/>
      <c r="AZ42" s="213"/>
      <c r="BA42" s="213"/>
      <c r="BB42" s="213"/>
      <c r="BC42" s="213"/>
      <c r="BD42" s="213"/>
      <c r="BE42" s="213"/>
      <c r="BF42" s="213"/>
      <c r="BG42" s="213"/>
      <c r="BH42" s="213"/>
      <c r="BI42" s="213"/>
      <c r="BJ42" s="213"/>
      <c r="BK42" s="213"/>
      <c r="BL42" s="213"/>
      <c r="BM42" s="213"/>
      <c r="BN42" s="213"/>
    </row>
    <row r="43" spans="1:66" s="209" customFormat="1" ht="24.75" customHeight="1" x14ac:dyDescent="0.15">
      <c r="A43" s="201"/>
      <c r="B43" s="74"/>
      <c r="C43" s="75"/>
      <c r="D43" s="214"/>
      <c r="E43" s="214"/>
      <c r="F43" s="214"/>
      <c r="G43" s="215"/>
      <c r="H43" s="204"/>
      <c r="I43" s="216"/>
      <c r="J43" s="216"/>
      <c r="K43" s="217"/>
      <c r="L43" s="217"/>
      <c r="M43" s="472"/>
      <c r="N43" s="472"/>
      <c r="O43" s="472"/>
      <c r="P43" s="472"/>
      <c r="Q43" s="472"/>
      <c r="R43" s="472"/>
      <c r="S43" s="472"/>
      <c r="T43" s="472"/>
      <c r="U43" s="472"/>
      <c r="V43" s="388"/>
      <c r="W43" s="206"/>
      <c r="X43" s="207"/>
      <c r="Y43" s="208"/>
      <c r="Z43" s="103" t="str">
        <f>Data!AR1</f>
        <v>Females 60+:</v>
      </c>
      <c r="AA43" s="103">
        <f>Data!AR2</f>
        <v>73</v>
      </c>
      <c r="AD43" s="208"/>
      <c r="AE43" s="208"/>
      <c r="AF43" s="386"/>
      <c r="AG43" s="386"/>
      <c r="AH43" s="208"/>
      <c r="AI43" s="208"/>
      <c r="AJ43" s="208"/>
      <c r="AK43" s="208"/>
      <c r="AL43" s="208"/>
      <c r="AM43" s="211"/>
      <c r="AN43" s="211"/>
      <c r="AO43" s="211"/>
      <c r="AP43" s="212"/>
      <c r="AQ43" s="211"/>
      <c r="AR43" s="211"/>
      <c r="AS43" s="59"/>
      <c r="AT43" s="63"/>
      <c r="AU43" s="213"/>
      <c r="AV43" s="213"/>
      <c r="AW43" s="213"/>
      <c r="AX43" s="213"/>
      <c r="AY43" s="213"/>
      <c r="AZ43" s="213"/>
      <c r="BA43" s="213"/>
      <c r="BB43" s="213"/>
      <c r="BC43" s="213"/>
      <c r="BD43" s="213"/>
      <c r="BE43" s="213"/>
      <c r="BF43" s="213"/>
      <c r="BG43" s="213"/>
      <c r="BH43" s="213"/>
      <c r="BI43" s="213"/>
      <c r="BJ43" s="213"/>
      <c r="BK43" s="213"/>
      <c r="BL43" s="213"/>
      <c r="BM43" s="213"/>
      <c r="BN43" s="213"/>
    </row>
    <row r="44" spans="1:66" s="229" customFormat="1" ht="13" customHeight="1" x14ac:dyDescent="0.15">
      <c r="A44" s="201"/>
      <c r="B44" s="74"/>
      <c r="C44" s="75"/>
      <c r="D44" s="202"/>
      <c r="E44" s="202"/>
      <c r="F44" s="202"/>
      <c r="G44" s="203"/>
      <c r="H44" s="204"/>
      <c r="I44" s="219"/>
      <c r="J44" s="219"/>
      <c r="K44" s="220"/>
      <c r="L44" s="220"/>
      <c r="M44" s="376"/>
      <c r="N44" s="376"/>
      <c r="O44" s="376"/>
      <c r="P44" s="376"/>
      <c r="Q44" s="376"/>
      <c r="R44" s="376"/>
      <c r="S44" s="376"/>
      <c r="T44" s="376"/>
      <c r="U44" s="376"/>
      <c r="V44" s="376"/>
      <c r="W44" s="221"/>
      <c r="X44" s="222"/>
      <c r="Y44" s="223"/>
      <c r="Z44" s="103" t="str">
        <f>Data!AS1</f>
        <v>Total Individuals:</v>
      </c>
      <c r="AA44" s="349">
        <f>Data!AS2</f>
        <v>4244</v>
      </c>
      <c r="AB44" s="224"/>
      <c r="AC44" s="223"/>
      <c r="AD44" s="223"/>
      <c r="AE44" s="223"/>
      <c r="AF44" s="161" t="s">
        <v>386</v>
      </c>
      <c r="AG44" s="64"/>
      <c r="AH44" s="223"/>
      <c r="AI44" s="223"/>
      <c r="AJ44" s="223"/>
      <c r="AK44" s="223"/>
      <c r="AL44" s="225"/>
      <c r="AM44" s="226"/>
      <c r="AN44" s="226"/>
      <c r="AO44" s="226"/>
      <c r="AP44" s="227"/>
      <c r="AQ44" s="228"/>
      <c r="AR44" s="228"/>
      <c r="AS44" s="59"/>
      <c r="AT44" s="63"/>
      <c r="AU44" s="228"/>
    </row>
    <row r="45" spans="1:66" ht="23" x14ac:dyDescent="0.25">
      <c r="A45" s="201"/>
      <c r="B45" s="74"/>
      <c r="C45" s="75"/>
      <c r="D45" s="333" t="s">
        <v>102</v>
      </c>
      <c r="E45" s="214"/>
      <c r="F45" s="214"/>
      <c r="G45" s="215"/>
      <c r="H45" s="204"/>
      <c r="I45" s="216"/>
      <c r="J45" s="216"/>
      <c r="K45" s="230"/>
      <c r="L45" s="230"/>
      <c r="M45" s="333" t="s">
        <v>84</v>
      </c>
      <c r="P45" s="75"/>
      <c r="Q45" s="75"/>
      <c r="R45" s="126"/>
      <c r="S45" s="126"/>
      <c r="T45" s="126"/>
      <c r="U45" s="75"/>
      <c r="V45" s="75"/>
      <c r="W45" s="221"/>
      <c r="X45" s="231"/>
      <c r="Y45" s="138"/>
      <c r="Z45" s="103" t="str">
        <f>Data!AT1</f>
        <v>ind_ages/total_population_confirm</v>
      </c>
      <c r="AA45" s="103" t="str">
        <f>Data!AT2</f>
        <v>Yes</v>
      </c>
      <c r="AB45" s="140"/>
      <c r="AC45" s="138"/>
      <c r="AD45" s="138"/>
      <c r="AE45" s="138"/>
      <c r="AF45" s="384" t="s">
        <v>46</v>
      </c>
      <c r="AG45" s="385">
        <v>-1</v>
      </c>
      <c r="AH45" s="138"/>
      <c r="AI45" s="138"/>
      <c r="AJ45" s="138"/>
      <c r="AK45" s="138"/>
      <c r="AL45" s="146"/>
      <c r="AM45" s="138"/>
      <c r="AN45" s="138"/>
      <c r="AO45" s="138"/>
      <c r="AP45" s="149"/>
      <c r="AS45" s="209"/>
      <c r="AT45" s="209"/>
      <c r="BF45" s="59"/>
    </row>
    <row r="46" spans="1:66" ht="18" customHeight="1" x14ac:dyDescent="0.2">
      <c r="A46" s="201"/>
      <c r="B46" s="74"/>
      <c r="C46" s="75"/>
      <c r="D46" s="267" t="str">
        <f>AS26</f>
        <v>Child Headed HH:</v>
      </c>
      <c r="F46" s="352">
        <f>AT26</f>
        <v>0</v>
      </c>
      <c r="G46" s="473" t="str">
        <f>AS30</f>
        <v>Pregnant/ lactating mothers:</v>
      </c>
      <c r="H46" s="473"/>
      <c r="I46" s="473"/>
      <c r="K46" s="75"/>
      <c r="L46" s="266">
        <f>IF(T46="yes",1,0)</f>
        <v>1</v>
      </c>
      <c r="M46" s="267" t="str">
        <f>AO9</f>
        <v>Sufficient &amp; Reliable Access to Food:</v>
      </c>
      <c r="P46" s="75"/>
      <c r="Q46" s="75"/>
      <c r="R46" s="126"/>
      <c r="S46" s="126"/>
      <c r="T46" s="379" t="str">
        <f>AP9</f>
        <v>Yes</v>
      </c>
      <c r="U46" s="378"/>
      <c r="V46" s="378"/>
      <c r="W46" s="233"/>
      <c r="X46" s="231"/>
      <c r="Y46" s="138"/>
      <c r="Z46" s="103"/>
      <c r="AA46" s="232"/>
      <c r="AB46" s="140"/>
      <c r="AC46" s="138"/>
      <c r="AD46" s="138"/>
      <c r="AE46" s="138"/>
      <c r="AF46" s="382" t="s">
        <v>94</v>
      </c>
      <c r="AG46" s="383">
        <v>-1</v>
      </c>
      <c r="AH46" s="138"/>
      <c r="AI46" s="138"/>
      <c r="AJ46" s="138"/>
      <c r="AK46" s="138"/>
      <c r="AL46" s="146"/>
      <c r="AM46" s="138"/>
      <c r="AN46" s="138"/>
      <c r="AO46" s="138"/>
      <c r="AP46" s="149"/>
      <c r="AS46" s="211"/>
      <c r="AT46" s="218"/>
      <c r="BF46" s="59"/>
    </row>
    <row r="47" spans="1:66" ht="18" customHeight="1" x14ac:dyDescent="0.2">
      <c r="A47" s="201"/>
      <c r="B47" s="74"/>
      <c r="C47" s="75"/>
      <c r="D47" s="474" t="str">
        <f t="shared" ref="D47" si="1">AS27</f>
        <v>Unaccompanied or Separated Children:</v>
      </c>
      <c r="E47" s="474"/>
      <c r="G47" s="473"/>
      <c r="H47" s="473"/>
      <c r="I47" s="473"/>
      <c r="J47" s="352">
        <f>AT30</f>
        <v>53</v>
      </c>
      <c r="K47" s="235"/>
      <c r="L47" s="266">
        <f>VLOOKUP(T47,$AO$14:$AP$18,2,FALSE)</f>
        <v>0</v>
      </c>
      <c r="M47" s="267" t="str">
        <f t="shared" ref="M47:M48" si="2">AO10</f>
        <v>Food Assistance Frequency:</v>
      </c>
      <c r="P47" s="237"/>
      <c r="Q47" s="237"/>
      <c r="R47" s="126"/>
      <c r="S47" s="126"/>
      <c r="T47" s="379" t="str">
        <f t="shared" ref="T47:T48" si="3">AP10</f>
        <v>Every month</v>
      </c>
      <c r="U47" s="238"/>
      <c r="V47" s="238"/>
      <c r="W47" s="233"/>
      <c r="X47" s="231"/>
      <c r="Y47" s="138"/>
      <c r="AF47" s="384" t="s">
        <v>95</v>
      </c>
      <c r="AG47" s="385">
        <v>0</v>
      </c>
      <c r="AH47" s="138"/>
      <c r="AI47" s="138"/>
      <c r="AJ47" s="138"/>
      <c r="AK47" s="138"/>
      <c r="AL47" s="146"/>
      <c r="AM47" s="138"/>
      <c r="AN47" s="138"/>
      <c r="AO47" s="138"/>
      <c r="AP47" s="149"/>
      <c r="AS47" s="364"/>
      <c r="AT47" s="104"/>
      <c r="BF47" s="59"/>
    </row>
    <row r="48" spans="1:66" ht="18" customHeight="1" x14ac:dyDescent="0.2">
      <c r="A48" s="201"/>
      <c r="B48" s="74"/>
      <c r="C48" s="75"/>
      <c r="D48" s="474"/>
      <c r="E48" s="474"/>
      <c r="F48" s="352">
        <f>AT27</f>
        <v>166</v>
      </c>
      <c r="G48" s="267" t="str">
        <f>AS31</f>
        <v>Chronic Disease:</v>
      </c>
      <c r="H48" s="204"/>
      <c r="I48" s="234"/>
      <c r="J48" s="352">
        <f>AT31</f>
        <v>41</v>
      </c>
      <c r="K48" s="239"/>
      <c r="L48" s="239"/>
      <c r="M48" s="267" t="str">
        <f t="shared" si="2"/>
        <v>Food Assistance Types:</v>
      </c>
      <c r="P48" s="242"/>
      <c r="Q48" s="242"/>
      <c r="R48" s="126"/>
      <c r="S48" s="126"/>
      <c r="T48" s="475" t="str">
        <f t="shared" si="3"/>
        <v>Dry food ration</v>
      </c>
      <c r="U48" s="475"/>
      <c r="V48" s="387"/>
      <c r="W48" s="233"/>
      <c r="X48" s="231"/>
      <c r="Y48" s="138"/>
      <c r="AF48" s="384" t="s">
        <v>93</v>
      </c>
      <c r="AG48" s="385">
        <v>2</v>
      </c>
      <c r="AH48" s="138"/>
      <c r="AI48" s="138"/>
      <c r="AJ48" s="138"/>
      <c r="AK48" s="138"/>
      <c r="AL48" s="146"/>
      <c r="AM48" s="138"/>
      <c r="AN48" s="138"/>
      <c r="AO48" s="138"/>
      <c r="AP48" s="149"/>
      <c r="AS48" s="365"/>
      <c r="AT48" s="104"/>
      <c r="BF48" s="59"/>
    </row>
    <row r="49" spans="1:59" ht="18" customHeight="1" x14ac:dyDescent="0.2">
      <c r="A49" s="201"/>
      <c r="B49" s="74"/>
      <c r="C49" s="75"/>
      <c r="D49" s="267" t="str">
        <f>AS28</f>
        <v>Physical disability:</v>
      </c>
      <c r="E49" s="214"/>
      <c r="F49" s="352">
        <f>AT28</f>
        <v>64</v>
      </c>
      <c r="G49" s="267" t="str">
        <f>AS32</f>
        <v>Elderly at risk:</v>
      </c>
      <c r="H49" s="204"/>
      <c r="I49" s="243"/>
      <c r="J49" s="352">
        <f>AT32</f>
        <v>124</v>
      </c>
      <c r="K49" s="239"/>
      <c r="L49" s="239"/>
      <c r="M49" s="267"/>
      <c r="P49" s="377"/>
      <c r="Q49" s="377"/>
      <c r="R49" s="377"/>
      <c r="S49" s="377"/>
      <c r="T49" s="475"/>
      <c r="U49" s="475"/>
      <c r="V49" s="387"/>
      <c r="W49" s="233"/>
      <c r="X49" s="231"/>
      <c r="Y49" s="138"/>
      <c r="Z49" s="32" t="s">
        <v>12</v>
      </c>
      <c r="AA49" s="34"/>
      <c r="AB49" s="34"/>
      <c r="AC49" s="34"/>
      <c r="AD49" s="34"/>
      <c r="AE49" s="33"/>
      <c r="AF49" s="138"/>
      <c r="AG49" s="146"/>
      <c r="AH49" s="138"/>
      <c r="AI49" s="138"/>
      <c r="AJ49" s="138"/>
      <c r="AK49" s="138"/>
      <c r="AL49" s="146"/>
      <c r="AM49" s="138"/>
      <c r="AN49" s="138"/>
      <c r="AO49" s="138"/>
      <c r="AP49" s="149"/>
      <c r="AS49" s="365"/>
      <c r="AT49" s="104"/>
      <c r="BF49" s="59"/>
    </row>
    <row r="50" spans="1:59" ht="18" customHeight="1" x14ac:dyDescent="0.2">
      <c r="A50" s="201"/>
      <c r="B50" s="74"/>
      <c r="C50" s="75"/>
      <c r="D50" s="267" t="str">
        <f>AS29</f>
        <v>Mental disability:</v>
      </c>
      <c r="E50" s="202"/>
      <c r="F50" s="352">
        <f>AT29</f>
        <v>15</v>
      </c>
      <c r="G50" s="267" t="str">
        <f>AS33</f>
        <v>Widows:</v>
      </c>
      <c r="H50" s="204"/>
      <c r="I50" s="243"/>
      <c r="J50" s="352">
        <f>AT33</f>
        <v>162</v>
      </c>
      <c r="K50" s="239"/>
      <c r="L50" s="239"/>
      <c r="P50" s="238"/>
      <c r="Q50" s="238"/>
      <c r="R50" s="238"/>
      <c r="S50" s="245"/>
      <c r="T50" s="475"/>
      <c r="U50" s="475"/>
      <c r="V50" s="387"/>
      <c r="W50" s="246"/>
      <c r="X50" s="231"/>
      <c r="Y50" s="138"/>
      <c r="Z50" s="25"/>
      <c r="AA50" s="25" t="s">
        <v>9</v>
      </c>
      <c r="AB50" s="25" t="s">
        <v>10</v>
      </c>
      <c r="AC50" s="25" t="s">
        <v>20</v>
      </c>
      <c r="AD50" s="26" t="s">
        <v>21</v>
      </c>
      <c r="AE50" s="25" t="s">
        <v>2</v>
      </c>
      <c r="AF50" s="138"/>
      <c r="AG50" s="146"/>
      <c r="AH50" s="138"/>
      <c r="AI50" s="138"/>
      <c r="AJ50" s="138"/>
      <c r="AK50" s="138"/>
      <c r="AL50" s="146"/>
      <c r="AM50" s="138"/>
      <c r="AN50" s="138"/>
      <c r="AO50" s="138"/>
      <c r="AP50" s="149"/>
      <c r="AS50" s="366"/>
      <c r="AT50" s="104"/>
      <c r="BF50" s="59"/>
    </row>
    <row r="51" spans="1:59" ht="18" customHeight="1" x14ac:dyDescent="0.15">
      <c r="A51" s="201"/>
      <c r="B51" s="74"/>
      <c r="C51" s="75"/>
      <c r="E51" s="214"/>
      <c r="G51" s="215"/>
      <c r="H51" s="204"/>
      <c r="I51" s="247"/>
      <c r="J51" s="247"/>
      <c r="K51" s="239"/>
      <c r="L51" s="239"/>
      <c r="P51" s="238"/>
      <c r="Q51" s="238"/>
      <c r="R51" s="238"/>
      <c r="S51" s="245"/>
      <c r="T51" s="245"/>
      <c r="U51" s="245"/>
      <c r="V51" s="245"/>
      <c r="W51" s="246"/>
      <c r="X51" s="231"/>
      <c r="Z51" s="25" t="s">
        <v>191</v>
      </c>
      <c r="AA51" s="27">
        <f>(AC51/AE55)</f>
        <v>4.7832233741753064E-2</v>
      </c>
      <c r="AB51" s="27">
        <f>(AD51/AE55)*-1</f>
        <v>-5.4665409990574933E-2</v>
      </c>
      <c r="AC51" s="28">
        <f>Data!AK2</f>
        <v>203</v>
      </c>
      <c r="AD51" s="28">
        <f>Data!AL2</f>
        <v>232</v>
      </c>
      <c r="AE51" s="28">
        <f>AC51+AD51</f>
        <v>435</v>
      </c>
      <c r="AF51" s="138"/>
      <c r="AG51" s="146"/>
      <c r="AH51" s="138"/>
      <c r="AI51" s="138"/>
      <c r="AJ51" s="138"/>
      <c r="AK51" s="138"/>
      <c r="AL51" s="146"/>
      <c r="AM51" s="138"/>
      <c r="AN51" s="138"/>
      <c r="AO51" s="138"/>
      <c r="AP51" s="149"/>
      <c r="BF51" s="59"/>
    </row>
    <row r="52" spans="1:59" ht="23" x14ac:dyDescent="0.25">
      <c r="A52" s="201"/>
      <c r="B52" s="248"/>
      <c r="C52" s="249"/>
      <c r="D52" s="333" t="s">
        <v>83</v>
      </c>
      <c r="E52" s="253"/>
      <c r="F52" s="253"/>
      <c r="G52" s="249"/>
      <c r="H52" s="254"/>
      <c r="I52" s="251"/>
      <c r="J52" s="251"/>
      <c r="K52" s="251"/>
      <c r="L52" s="251"/>
      <c r="M52" s="333" t="s">
        <v>88</v>
      </c>
      <c r="N52" s="333"/>
      <c r="O52" s="333"/>
      <c r="P52" s="333"/>
      <c r="Q52" s="333"/>
      <c r="R52" s="333"/>
      <c r="S52" s="333"/>
      <c r="T52" s="255"/>
      <c r="W52" s="252"/>
      <c r="X52" s="200"/>
      <c r="Y52" s="168"/>
      <c r="Z52" s="25" t="s">
        <v>7</v>
      </c>
      <c r="AA52" s="27">
        <f>(AC52/AE55)</f>
        <v>0.22148916116870876</v>
      </c>
      <c r="AB52" s="27">
        <f>(AD52/AE55)*-1</f>
        <v>-0.21206409048067862</v>
      </c>
      <c r="AC52" s="28">
        <f>Data!AM2</f>
        <v>940</v>
      </c>
      <c r="AD52" s="28">
        <f>Data!AN2</f>
        <v>900</v>
      </c>
      <c r="AE52" s="28">
        <f>AC52+AD52</f>
        <v>1840</v>
      </c>
      <c r="AF52" s="168"/>
      <c r="AG52" s="172"/>
      <c r="AH52" s="168"/>
      <c r="AI52" s="168"/>
      <c r="AJ52" s="168"/>
      <c r="AK52" s="168"/>
      <c r="AL52" s="172"/>
      <c r="BF52" s="59"/>
    </row>
    <row r="53" spans="1:59" ht="18" customHeight="1" x14ac:dyDescent="0.2">
      <c r="B53" s="248"/>
      <c r="C53" s="297"/>
      <c r="D53" s="263" t="str">
        <f>AF9</f>
        <v>Occupied plots:</v>
      </c>
      <c r="E53" s="263"/>
      <c r="F53" s="263"/>
      <c r="G53" s="264"/>
      <c r="H53" s="249"/>
      <c r="I53" s="265">
        <f>AG9</f>
        <v>996</v>
      </c>
      <c r="J53" s="260"/>
      <c r="K53" s="251"/>
      <c r="L53" s="259"/>
      <c r="M53" s="258" t="s">
        <v>185</v>
      </c>
      <c r="N53" s="249"/>
      <c r="O53" s="249"/>
      <c r="P53" s="249"/>
      <c r="Q53" s="249"/>
      <c r="R53" s="261"/>
      <c r="S53" s="261"/>
      <c r="T53" s="262"/>
      <c r="U53" s="90"/>
      <c r="V53" s="90"/>
      <c r="W53" s="256"/>
      <c r="X53" s="200"/>
      <c r="Z53" s="29" t="s">
        <v>6</v>
      </c>
      <c r="AA53" s="27">
        <f>(AC53/AE55)</f>
        <v>0.22148916116870876</v>
      </c>
      <c r="AB53" s="27">
        <f>(AD53/AE55)*-1</f>
        <v>-0.21324222431668238</v>
      </c>
      <c r="AC53" s="28">
        <f>Data!AO2</f>
        <v>940</v>
      </c>
      <c r="AD53" s="28">
        <f>Data!AP2</f>
        <v>905</v>
      </c>
      <c r="AE53" s="28">
        <f>AC53+AD53</f>
        <v>1845</v>
      </c>
      <c r="AF53" s="168"/>
      <c r="AG53" s="172"/>
      <c r="AH53" s="168"/>
      <c r="AI53" s="168"/>
      <c r="AJ53" s="168"/>
      <c r="AK53" s="168"/>
      <c r="AL53" s="172"/>
      <c r="BF53" s="59"/>
    </row>
    <row r="54" spans="1:59" ht="18" customHeight="1" x14ac:dyDescent="0.2">
      <c r="B54" s="257"/>
      <c r="C54" s="249"/>
      <c r="D54" s="263" t="str">
        <f>AF10</f>
        <v>Not Occupied Plots:</v>
      </c>
      <c r="E54" s="263"/>
      <c r="F54" s="263"/>
      <c r="G54" s="274"/>
      <c r="H54" s="249"/>
      <c r="I54" s="265">
        <f>AG10</f>
        <v>0</v>
      </c>
      <c r="J54" s="260"/>
      <c r="K54" s="260"/>
      <c r="L54" s="266">
        <f>IFERROR(IF(T54&lt;15,-1,1),"")</f>
        <v>-1</v>
      </c>
      <c r="M54" s="267" t="str">
        <f>AK9</f>
        <v># litres per person/per day:</v>
      </c>
      <c r="N54" s="268"/>
      <c r="O54" s="249"/>
      <c r="P54" s="249"/>
      <c r="Q54" s="249"/>
      <c r="R54" s="249"/>
      <c r="T54" s="265">
        <v>14</v>
      </c>
      <c r="U54" s="90"/>
      <c r="V54" s="90"/>
      <c r="W54" s="256"/>
      <c r="X54" s="200"/>
      <c r="Y54" s="168"/>
      <c r="Z54" s="25" t="s">
        <v>5</v>
      </c>
      <c r="AA54" s="27">
        <f>(AC54/AE55)</f>
        <v>1.2016965127238455E-2</v>
      </c>
      <c r="AB54" s="27">
        <f>(AD54/AE55)*-1</f>
        <v>-1.7200754005655041E-2</v>
      </c>
      <c r="AC54" s="28">
        <f>Data!AQ2</f>
        <v>51</v>
      </c>
      <c r="AD54" s="28">
        <f>Data!AR2</f>
        <v>73</v>
      </c>
      <c r="AE54" s="28">
        <f>AC54+AD54</f>
        <v>124</v>
      </c>
      <c r="AF54" s="168"/>
      <c r="AG54" s="172"/>
      <c r="AH54" s="168"/>
      <c r="AI54" s="168"/>
      <c r="AJ54" s="168"/>
      <c r="AK54" s="168"/>
      <c r="AL54" s="172"/>
      <c r="BF54" s="59"/>
    </row>
    <row r="55" spans="1:59" s="90" customFormat="1" ht="18" customHeight="1" x14ac:dyDescent="0.2">
      <c r="B55" s="248"/>
      <c r="C55" s="249"/>
      <c r="D55" s="263" t="str">
        <f>AF11</f>
        <v>Total Plots:</v>
      </c>
      <c r="E55" s="263"/>
      <c r="F55" s="263"/>
      <c r="G55" s="274"/>
      <c r="H55" s="249"/>
      <c r="I55" s="265">
        <f>AG11</f>
        <v>996</v>
      </c>
      <c r="J55" s="249"/>
      <c r="K55" s="260"/>
      <c r="L55" s="266">
        <f>IF(T55="Yes",1,IF(T55="No",-1,0))</f>
        <v>0</v>
      </c>
      <c r="M55" s="267" t="str">
        <f>AK10</f>
        <v>Main source drinking:</v>
      </c>
      <c r="N55" s="363"/>
      <c r="O55" s="363"/>
      <c r="P55" s="363"/>
      <c r="Q55" s="363"/>
      <c r="R55" s="249"/>
      <c r="T55" s="265" t="str">
        <f>AL10</f>
        <v>borehole</v>
      </c>
      <c r="U55" s="180"/>
      <c r="V55" s="180"/>
      <c r="W55" s="256"/>
      <c r="X55" s="269"/>
      <c r="Y55" s="270"/>
      <c r="Z55" s="30" t="s">
        <v>22</v>
      </c>
      <c r="AA55" s="30"/>
      <c r="AB55" s="30"/>
      <c r="AC55" s="28">
        <f>SUM(AC51:AC54)</f>
        <v>2134</v>
      </c>
      <c r="AD55" s="28">
        <f>SUM(AD51:AD54)</f>
        <v>2110</v>
      </c>
      <c r="AE55" s="28">
        <f>AC55+AD55</f>
        <v>4244</v>
      </c>
      <c r="AF55" s="270"/>
      <c r="AG55" s="273"/>
      <c r="AH55" s="270"/>
      <c r="AI55" s="270"/>
      <c r="AJ55" s="270"/>
      <c r="AK55" s="270"/>
      <c r="AL55" s="273"/>
      <c r="AM55" s="270"/>
      <c r="AN55" s="85"/>
      <c r="AO55" s="85"/>
      <c r="AP55" s="87"/>
      <c r="AQ55" s="85"/>
      <c r="AR55" s="85"/>
      <c r="AS55" s="85"/>
      <c r="AT55" s="87"/>
      <c r="AU55" s="85"/>
      <c r="AV55" s="85"/>
      <c r="AW55" s="85"/>
      <c r="AX55" s="85"/>
      <c r="AY55" s="85"/>
      <c r="AZ55" s="85"/>
      <c r="BA55" s="85"/>
      <c r="BB55" s="85"/>
      <c r="BC55" s="85"/>
      <c r="BD55" s="85"/>
      <c r="BE55" s="85"/>
      <c r="BF55" s="85"/>
      <c r="BG55" s="85"/>
    </row>
    <row r="56" spans="1:59" s="90" customFormat="1" ht="18" customHeight="1" x14ac:dyDescent="0.2">
      <c r="B56" s="248"/>
      <c r="C56" s="249"/>
      <c r="D56" s="263" t="str">
        <f>AF12</f>
        <v>Extension plots planned:</v>
      </c>
      <c r="E56" s="263"/>
      <c r="F56" s="263"/>
      <c r="G56" s="279"/>
      <c r="H56" s="249"/>
      <c r="I56" s="265" t="str">
        <f>AG12</f>
        <v>No</v>
      </c>
      <c r="J56" s="249"/>
      <c r="K56" s="249"/>
      <c r="L56" s="249"/>
      <c r="M56" s="285" t="str">
        <f>AK11</f>
        <v># Water points:</v>
      </c>
      <c r="N56" s="180"/>
      <c r="O56" s="180"/>
      <c r="P56" s="180"/>
      <c r="Q56" s="180"/>
      <c r="R56" s="180"/>
      <c r="T56" s="265">
        <f>AL11</f>
        <v>996</v>
      </c>
      <c r="W56" s="256"/>
      <c r="X56" s="270"/>
      <c r="Y56" s="270"/>
      <c r="Z56" s="271"/>
      <c r="AA56" s="272"/>
      <c r="AB56" s="81"/>
      <c r="AC56" s="270"/>
      <c r="AD56" s="270"/>
      <c r="AE56" s="270"/>
      <c r="AF56" s="270"/>
      <c r="AG56" s="273"/>
      <c r="AH56" s="270"/>
      <c r="AI56" s="270"/>
      <c r="AJ56" s="270"/>
      <c r="AK56" s="270"/>
      <c r="AL56" s="273"/>
      <c r="AM56" s="85"/>
      <c r="AN56" s="85"/>
      <c r="AO56" s="85"/>
      <c r="AP56" s="87"/>
      <c r="AQ56" s="85"/>
      <c r="AR56" s="85"/>
      <c r="AS56" s="85"/>
      <c r="AT56" s="87"/>
      <c r="AU56" s="85"/>
      <c r="AV56" s="85"/>
      <c r="AW56" s="85"/>
      <c r="AX56" s="85"/>
      <c r="AY56" s="85"/>
      <c r="AZ56" s="85"/>
      <c r="BA56" s="85"/>
      <c r="BB56" s="85"/>
      <c r="BC56" s="85"/>
      <c r="BD56" s="85"/>
      <c r="BE56" s="85"/>
      <c r="BF56" s="85"/>
    </row>
    <row r="57" spans="1:59" s="180" customFormat="1" ht="18" customHeight="1" x14ac:dyDescent="0.2">
      <c r="B57" s="248"/>
      <c r="C57" s="266">
        <f>IFERROR(VLOOKUP(I57,$AF$39:$AG$42,2,FALSE),2)</f>
        <v>2</v>
      </c>
      <c r="D57" s="295" t="str">
        <f>AF21</f>
        <v>% overcrowded family shelters</v>
      </c>
      <c r="E57" s="249"/>
      <c r="F57" s="249"/>
      <c r="G57" s="249"/>
      <c r="H57" s="249"/>
      <c r="I57" s="289" t="str">
        <f>AG21</f>
        <v>less 25%</v>
      </c>
      <c r="J57" s="265"/>
      <c r="K57" s="249"/>
      <c r="L57" s="249"/>
      <c r="M57" s="258" t="s">
        <v>186</v>
      </c>
      <c r="N57" s="275"/>
      <c r="O57" s="275"/>
      <c r="P57" s="275"/>
      <c r="Q57" s="275"/>
      <c r="R57" s="249"/>
      <c r="T57" s="249"/>
      <c r="U57" s="90"/>
      <c r="V57" s="90"/>
      <c r="W57" s="256"/>
      <c r="X57" s="188"/>
      <c r="Y57" s="188"/>
      <c r="Z57" s="276"/>
      <c r="AA57" s="277"/>
      <c r="AB57" s="189"/>
      <c r="AC57" s="188"/>
      <c r="AD57" s="188"/>
      <c r="AE57" s="188"/>
      <c r="AF57" s="188"/>
      <c r="AG57" s="278"/>
      <c r="AH57" s="188"/>
      <c r="AI57" s="188"/>
      <c r="AJ57" s="188"/>
      <c r="AK57" s="188"/>
      <c r="AL57" s="278"/>
      <c r="AM57" s="191"/>
      <c r="AN57" s="191"/>
      <c r="AO57" s="191"/>
      <c r="AP57" s="192"/>
      <c r="AQ57" s="191"/>
      <c r="AR57" s="191"/>
      <c r="AS57" s="191"/>
      <c r="AT57" s="192"/>
      <c r="AU57" s="191"/>
      <c r="AV57" s="191"/>
      <c r="AW57" s="191"/>
      <c r="AX57" s="191"/>
      <c r="AY57" s="191"/>
      <c r="AZ57" s="191"/>
      <c r="BA57" s="191"/>
      <c r="BB57" s="191"/>
      <c r="BC57" s="191"/>
      <c r="BD57" s="191"/>
      <c r="BE57" s="191"/>
      <c r="BF57" s="191"/>
    </row>
    <row r="58" spans="1:59" s="90" customFormat="1" ht="18" customHeight="1" x14ac:dyDescent="0.2">
      <c r="A58" s="75"/>
      <c r="B58" s="248"/>
      <c r="C58" s="249"/>
      <c r="D58" s="258" t="s">
        <v>142</v>
      </c>
      <c r="J58" s="249"/>
      <c r="K58" s="249"/>
      <c r="L58" s="266">
        <f>IFERROR(IF((AE55/T58)&lt;20,1,-1),"")</f>
        <v>1</v>
      </c>
      <c r="M58" s="285" t="str">
        <f>AK14</f>
        <v># Total Latrines:</v>
      </c>
      <c r="N58" s="268"/>
      <c r="O58" s="268"/>
      <c r="P58" s="268"/>
      <c r="Q58" s="268"/>
      <c r="R58" s="249"/>
      <c r="T58" s="265">
        <f>AL14</f>
        <v>996</v>
      </c>
      <c r="W58" s="256"/>
      <c r="X58" s="85"/>
      <c r="Y58" s="85"/>
      <c r="Z58" s="281"/>
      <c r="AA58" s="282"/>
      <c r="AF58" s="85"/>
      <c r="AG58" s="283"/>
      <c r="AH58" s="85"/>
      <c r="AI58" s="85"/>
      <c r="AJ58" s="85"/>
      <c r="AK58" s="85"/>
      <c r="AL58" s="283"/>
      <c r="AM58" s="85"/>
      <c r="AN58" s="85"/>
      <c r="AO58" s="85"/>
      <c r="AP58" s="87"/>
      <c r="AQ58" s="85"/>
      <c r="AR58" s="85"/>
      <c r="AS58" s="85"/>
      <c r="AT58" s="87"/>
      <c r="AU58" s="85"/>
      <c r="AV58" s="85"/>
      <c r="AW58" s="85"/>
      <c r="AX58" s="85"/>
      <c r="AY58" s="85"/>
      <c r="AZ58" s="85"/>
      <c r="BA58" s="85"/>
      <c r="BB58" s="85"/>
      <c r="BC58" s="85"/>
      <c r="BD58" s="85"/>
      <c r="BE58" s="85"/>
      <c r="BF58" s="85"/>
    </row>
    <row r="59" spans="1:59" s="90" customFormat="1" ht="18" customHeight="1" x14ac:dyDescent="0.2">
      <c r="B59" s="248"/>
      <c r="C59" s="266"/>
      <c r="D59" s="263" t="str">
        <f t="shared" ref="D59:D66" si="4">AF13</f>
        <v>Tent cemented base:</v>
      </c>
      <c r="E59" s="263"/>
      <c r="F59" s="263"/>
      <c r="G59" s="284"/>
      <c r="H59" s="249"/>
      <c r="I59" s="265">
        <f t="shared" ref="I59:I66" si="5">AG13</f>
        <v>690</v>
      </c>
      <c r="J59" s="249"/>
      <c r="K59" s="249"/>
      <c r="L59" s="266" t="str">
        <f>IFERROR(IF((AE56/T59)&lt;20,1,-1),"")</f>
        <v/>
      </c>
      <c r="M59" s="285" t="str">
        <f>AK15</f>
        <v># Segregated Male:</v>
      </c>
      <c r="N59" s="285"/>
      <c r="O59" s="290"/>
      <c r="P59" s="290"/>
      <c r="Q59" s="290"/>
      <c r="R59" s="249"/>
      <c r="T59" s="265">
        <f>AL15</f>
        <v>0</v>
      </c>
      <c r="W59" s="256"/>
      <c r="X59" s="85"/>
      <c r="Y59" s="85"/>
      <c r="Z59" s="281"/>
      <c r="AA59" s="282"/>
      <c r="AF59" s="85"/>
      <c r="AG59" s="283"/>
      <c r="AH59" s="85"/>
      <c r="AI59" s="85"/>
      <c r="AJ59" s="85"/>
      <c r="AK59" s="85"/>
      <c r="AL59" s="283"/>
      <c r="AM59" s="85"/>
      <c r="AN59" s="85"/>
      <c r="AO59" s="85"/>
      <c r="AP59" s="87"/>
      <c r="AQ59" s="85"/>
      <c r="AR59" s="85"/>
      <c r="AS59" s="85"/>
      <c r="AT59" s="87"/>
      <c r="AU59" s="85"/>
      <c r="AV59" s="85"/>
      <c r="AW59" s="85"/>
      <c r="AX59" s="85"/>
      <c r="AY59" s="85"/>
      <c r="AZ59" s="85"/>
      <c r="BA59" s="85"/>
      <c r="BB59" s="85"/>
      <c r="BC59" s="85"/>
      <c r="BD59" s="85"/>
      <c r="BE59" s="85"/>
      <c r="BF59" s="85"/>
    </row>
    <row r="60" spans="1:59" s="90" customFormat="1" ht="18" customHeight="1" x14ac:dyDescent="0.2">
      <c r="B60" s="288"/>
      <c r="C60" s="266"/>
      <c r="D60" s="295" t="str">
        <f t="shared" si="4"/>
        <v>Tent on ground:</v>
      </c>
      <c r="E60" s="295"/>
      <c r="F60" s="286"/>
      <c r="G60" s="286"/>
      <c r="H60" s="286"/>
      <c r="I60" s="289">
        <f t="shared" si="5"/>
        <v>0</v>
      </c>
      <c r="J60" s="291"/>
      <c r="K60" s="249"/>
      <c r="L60" s="266" t="str">
        <f t="shared" ref="L60" si="6">IFERROR(IF((AE57/T60)&lt;20,1,-1),"")</f>
        <v/>
      </c>
      <c r="M60" s="285" t="str">
        <f>AK16</f>
        <v># Segregated Female:</v>
      </c>
      <c r="N60" s="293"/>
      <c r="O60" s="249"/>
      <c r="P60" s="249"/>
      <c r="Q60" s="249"/>
      <c r="R60" s="249"/>
      <c r="T60" s="265">
        <f>AL16</f>
        <v>0</v>
      </c>
      <c r="W60" s="256"/>
      <c r="X60" s="85"/>
      <c r="Y60" s="85"/>
      <c r="Z60" s="281"/>
      <c r="AA60" s="282"/>
      <c r="AF60" s="85"/>
      <c r="AG60" s="283"/>
      <c r="AH60" s="85"/>
      <c r="AI60" s="85"/>
      <c r="AJ60" s="85"/>
      <c r="AK60" s="85"/>
      <c r="AL60" s="283"/>
      <c r="AM60" s="85"/>
      <c r="AN60" s="85"/>
      <c r="AO60" s="85"/>
      <c r="AP60" s="87"/>
      <c r="AQ60" s="85"/>
      <c r="AR60" s="85"/>
      <c r="AS60" s="85"/>
      <c r="AT60" s="87"/>
      <c r="AU60" s="85"/>
      <c r="AV60" s="85"/>
      <c r="AW60" s="85"/>
      <c r="AX60" s="85"/>
      <c r="AY60" s="85"/>
      <c r="AZ60" s="85"/>
      <c r="BA60" s="85"/>
      <c r="BB60" s="85"/>
      <c r="BC60" s="85"/>
      <c r="BD60" s="85"/>
      <c r="BE60" s="85"/>
      <c r="BF60" s="85"/>
    </row>
    <row r="61" spans="1:59" s="90" customFormat="1" ht="18" customHeight="1" x14ac:dyDescent="0.2">
      <c r="B61" s="248"/>
      <c r="C61" s="249"/>
      <c r="D61" s="295" t="str">
        <f t="shared" si="4"/>
        <v>Caravan:</v>
      </c>
      <c r="E61" s="295"/>
      <c r="F61" s="250"/>
      <c r="G61" s="286"/>
      <c r="H61" s="250"/>
      <c r="I61" s="289">
        <f t="shared" si="5"/>
        <v>306</v>
      </c>
      <c r="J61" s="291"/>
      <c r="K61" s="292"/>
      <c r="L61" s="291"/>
      <c r="M61" s="258" t="s">
        <v>187</v>
      </c>
      <c r="N61" s="297"/>
      <c r="O61" s="297"/>
      <c r="P61" s="297"/>
      <c r="Q61" s="249"/>
      <c r="R61" s="249"/>
      <c r="T61" s="249"/>
      <c r="W61" s="256"/>
      <c r="X61" s="85"/>
      <c r="Y61" s="85"/>
      <c r="Z61" s="281"/>
      <c r="AA61" s="282"/>
      <c r="AF61" s="85"/>
      <c r="AG61" s="283"/>
      <c r="AH61" s="85"/>
      <c r="AI61" s="85"/>
      <c r="AJ61" s="85"/>
      <c r="AK61" s="85"/>
      <c r="AL61" s="283"/>
      <c r="AM61" s="85"/>
      <c r="AN61" s="85"/>
      <c r="AO61" s="85"/>
      <c r="AP61" s="87"/>
      <c r="AQ61" s="85"/>
      <c r="AR61" s="85"/>
      <c r="AS61" s="85"/>
      <c r="AT61" s="87"/>
      <c r="AU61" s="85"/>
      <c r="AV61" s="85"/>
      <c r="AW61" s="85"/>
      <c r="AX61" s="85"/>
      <c r="AY61" s="85"/>
      <c r="AZ61" s="85"/>
      <c r="BA61" s="85"/>
      <c r="BB61" s="85"/>
      <c r="BC61" s="85"/>
      <c r="BD61" s="85"/>
      <c r="BE61" s="85"/>
      <c r="BF61" s="85"/>
    </row>
    <row r="62" spans="1:59" s="90" customFormat="1" ht="18" customHeight="1" x14ac:dyDescent="0.2">
      <c r="B62" s="248"/>
      <c r="C62" s="249"/>
      <c r="D62" s="295" t="str">
        <f t="shared" si="4"/>
        <v>Improvised shelter:</v>
      </c>
      <c r="E62" s="295"/>
      <c r="F62" s="286"/>
      <c r="G62" s="286"/>
      <c r="H62" s="286"/>
      <c r="I62" s="289">
        <f t="shared" si="5"/>
        <v>0</v>
      </c>
      <c r="J62" s="296"/>
      <c r="K62" s="291"/>
      <c r="L62" s="266">
        <f>IFERROR(IF((AE55/T62)&lt;40,1,-1),"")</f>
        <v>1</v>
      </c>
      <c r="M62" s="285" t="str">
        <f>AK19</f>
        <v># Total Showers:</v>
      </c>
      <c r="Q62" s="297"/>
      <c r="R62" s="286"/>
      <c r="T62" s="265">
        <f>AL19</f>
        <v>996</v>
      </c>
      <c r="W62" s="294"/>
      <c r="X62" s="85"/>
      <c r="Y62" s="85"/>
      <c r="Z62" s="281"/>
      <c r="AA62" s="282"/>
      <c r="AC62" s="85"/>
      <c r="AD62" s="85"/>
      <c r="AE62" s="85"/>
      <c r="AF62" s="85"/>
      <c r="AG62" s="283"/>
      <c r="AH62" s="85"/>
      <c r="AI62" s="85"/>
      <c r="AJ62" s="85"/>
      <c r="AK62" s="85"/>
      <c r="AL62" s="283"/>
      <c r="AM62" s="85"/>
      <c r="AN62" s="85"/>
      <c r="AO62" s="85"/>
      <c r="AP62" s="87"/>
      <c r="AQ62" s="85"/>
      <c r="AR62" s="85"/>
      <c r="AS62" s="85"/>
      <c r="AT62" s="87"/>
      <c r="AU62" s="85"/>
      <c r="AV62" s="85"/>
      <c r="AW62" s="85"/>
      <c r="AX62" s="85"/>
      <c r="AY62" s="85"/>
      <c r="AZ62" s="85"/>
      <c r="BA62" s="85"/>
      <c r="BB62" s="85"/>
      <c r="BC62" s="85"/>
      <c r="BD62" s="85"/>
      <c r="BE62" s="85"/>
      <c r="BF62" s="85"/>
    </row>
    <row r="63" spans="1:59" s="90" customFormat="1" ht="18" customHeight="1" x14ac:dyDescent="0.2">
      <c r="B63" s="248"/>
      <c r="C63" s="249"/>
      <c r="D63" s="295" t="str">
        <f t="shared" si="4"/>
        <v>Single family unit:</v>
      </c>
      <c r="E63" s="295"/>
      <c r="F63" s="286"/>
      <c r="G63" s="286"/>
      <c r="H63" s="286"/>
      <c r="I63" s="289">
        <f t="shared" si="5"/>
        <v>0</v>
      </c>
      <c r="J63" s="299"/>
      <c r="K63" s="296"/>
      <c r="L63" s="266" t="str">
        <f>IFERROR(IF((AE56/T63)&lt;40,1,-1),"")</f>
        <v/>
      </c>
      <c r="M63" s="285" t="str">
        <f>AK20</f>
        <v># Segregated Male:</v>
      </c>
      <c r="N63" s="300"/>
      <c r="O63" s="297"/>
      <c r="P63" s="301"/>
      <c r="Q63" s="301"/>
      <c r="R63" s="249"/>
      <c r="T63" s="265">
        <f>AL20</f>
        <v>0</v>
      </c>
      <c r="W63" s="298"/>
      <c r="X63" s="85"/>
      <c r="Y63" s="85"/>
      <c r="Z63" s="281"/>
      <c r="AA63" s="282"/>
      <c r="AC63" s="85"/>
      <c r="AD63" s="85"/>
      <c r="AE63" s="85"/>
      <c r="AF63" s="85"/>
      <c r="AG63" s="283"/>
      <c r="AH63" s="85"/>
      <c r="AI63" s="85"/>
      <c r="AJ63" s="85"/>
      <c r="AK63" s="85"/>
      <c r="AL63" s="283"/>
      <c r="AM63" s="85"/>
      <c r="AN63" s="85"/>
      <c r="AO63" s="85"/>
      <c r="AP63" s="87"/>
      <c r="AQ63" s="85"/>
      <c r="AR63" s="85"/>
      <c r="AS63" s="85"/>
      <c r="AT63" s="87"/>
      <c r="AU63" s="85"/>
      <c r="AV63" s="85"/>
      <c r="AW63" s="85"/>
      <c r="AX63" s="85"/>
      <c r="AY63" s="85"/>
      <c r="AZ63" s="85"/>
      <c r="BA63" s="85"/>
      <c r="BB63" s="85"/>
      <c r="BC63" s="85"/>
      <c r="BD63" s="85"/>
      <c r="BE63" s="85"/>
      <c r="BF63" s="85"/>
    </row>
    <row r="64" spans="1:59" s="90" customFormat="1" ht="18" customHeight="1" x14ac:dyDescent="0.2">
      <c r="B64" s="248"/>
      <c r="C64" s="286"/>
      <c r="D64" s="295" t="str">
        <f t="shared" si="4"/>
        <v>Communal shelter:</v>
      </c>
      <c r="I64" s="289">
        <f t="shared" si="5"/>
        <v>0</v>
      </c>
      <c r="J64" s="299"/>
      <c r="K64" s="299"/>
      <c r="L64" s="266" t="str">
        <f>IFERROR(IF((AE57/T64)&lt;40,1,-1),"")</f>
        <v/>
      </c>
      <c r="M64" s="285" t="str">
        <f>AK21</f>
        <v># Segregated Female:</v>
      </c>
      <c r="N64" s="303"/>
      <c r="O64" s="297"/>
      <c r="P64" s="301"/>
      <c r="Q64" s="301"/>
      <c r="R64" s="249"/>
      <c r="T64" s="265">
        <f>AL21</f>
        <v>0</v>
      </c>
      <c r="W64" s="256"/>
      <c r="X64" s="85"/>
      <c r="Y64" s="85"/>
      <c r="Z64" s="281"/>
      <c r="AA64" s="282"/>
      <c r="AC64" s="85"/>
      <c r="AD64" s="85"/>
      <c r="AE64" s="85"/>
      <c r="AF64" s="85"/>
      <c r="AG64" s="283"/>
      <c r="AH64" s="85"/>
      <c r="AI64" s="85"/>
      <c r="AJ64" s="85"/>
      <c r="AK64" s="85"/>
      <c r="AL64" s="283"/>
      <c r="AM64" s="85"/>
      <c r="AN64" s="85"/>
      <c r="AO64" s="85"/>
      <c r="AP64" s="87"/>
      <c r="AQ64" s="85"/>
      <c r="AR64" s="85"/>
      <c r="AS64" s="85"/>
      <c r="AT64" s="87"/>
      <c r="AU64" s="85"/>
      <c r="AV64" s="85"/>
      <c r="AW64" s="85"/>
      <c r="AX64" s="85"/>
      <c r="AY64" s="85"/>
      <c r="AZ64" s="85"/>
      <c r="BA64" s="85"/>
      <c r="BB64" s="85"/>
      <c r="BC64" s="85"/>
      <c r="BD64" s="85"/>
      <c r="BE64" s="85"/>
      <c r="BF64" s="85"/>
    </row>
    <row r="65" spans="2:58" s="90" customFormat="1" ht="18" customHeight="1" x14ac:dyDescent="0.2">
      <c r="B65" s="302"/>
      <c r="C65" s="290"/>
      <c r="D65" s="295" t="str">
        <f t="shared" si="4"/>
        <v>Rubhall:</v>
      </c>
      <c r="I65" s="289">
        <f t="shared" si="5"/>
        <v>0</v>
      </c>
      <c r="J65" s="265"/>
      <c r="K65" s="299"/>
      <c r="L65" s="266"/>
      <c r="M65" s="258" t="s">
        <v>90</v>
      </c>
      <c r="N65" s="306"/>
      <c r="O65" s="260"/>
      <c r="P65" s="260"/>
      <c r="Q65" s="260"/>
      <c r="R65" s="249"/>
      <c r="T65" s="287"/>
      <c r="W65" s="304"/>
      <c r="X65" s="85"/>
      <c r="Y65" s="85"/>
      <c r="Z65" s="281"/>
      <c r="AA65" s="282"/>
      <c r="AC65" s="85"/>
      <c r="AD65" s="85"/>
      <c r="AE65" s="85"/>
      <c r="AF65" s="85"/>
      <c r="AG65" s="283"/>
      <c r="AH65" s="85"/>
      <c r="AI65" s="85"/>
      <c r="AJ65" s="85"/>
      <c r="AK65" s="85"/>
      <c r="AL65" s="283"/>
      <c r="AM65" s="85"/>
      <c r="AN65" s="85"/>
      <c r="AO65" s="85"/>
      <c r="AP65" s="87"/>
      <c r="AQ65" s="85"/>
      <c r="AR65" s="85"/>
      <c r="AS65" s="85"/>
      <c r="AT65" s="87"/>
      <c r="AU65" s="85"/>
      <c r="AV65" s="85"/>
      <c r="AW65" s="85"/>
      <c r="AX65" s="85"/>
      <c r="AY65" s="85"/>
      <c r="AZ65" s="85"/>
      <c r="BA65" s="85"/>
      <c r="BB65" s="85"/>
      <c r="BC65" s="85"/>
      <c r="BD65" s="85"/>
      <c r="BE65" s="85"/>
      <c r="BF65" s="85"/>
    </row>
    <row r="66" spans="2:58" s="90" customFormat="1" ht="18" customHeight="1" x14ac:dyDescent="0.2">
      <c r="B66" s="305"/>
      <c r="C66" s="249"/>
      <c r="D66" s="295" t="str">
        <f t="shared" si="4"/>
        <v>Openair:</v>
      </c>
      <c r="I66" s="289">
        <f t="shared" si="5"/>
        <v>0</v>
      </c>
      <c r="K66" s="265"/>
      <c r="L66" s="266">
        <f>IFERROR(IF((AE55/T66)&lt;100,1,-1),"")</f>
        <v>-1</v>
      </c>
      <c r="M66" s="285" t="str">
        <f>AK24</f>
        <v># Communal wastebins:</v>
      </c>
      <c r="N66" s="308"/>
      <c r="O66" s="308"/>
      <c r="P66" s="308"/>
      <c r="Q66" s="308"/>
      <c r="R66" s="297"/>
      <c r="T66" s="265">
        <f>AL24</f>
        <v>40</v>
      </c>
      <c r="U66" s="265"/>
      <c r="V66" s="265"/>
      <c r="W66" s="307"/>
      <c r="X66" s="85"/>
      <c r="Y66" s="85"/>
      <c r="Z66" s="281"/>
      <c r="AA66" s="282"/>
      <c r="AC66" s="85"/>
      <c r="AD66" s="85"/>
      <c r="AE66" s="85"/>
      <c r="AF66" s="85"/>
      <c r="AG66" s="283"/>
      <c r="AH66" s="85"/>
      <c r="AI66" s="85"/>
      <c r="AJ66" s="85"/>
      <c r="AK66" s="85"/>
      <c r="AL66" s="283"/>
      <c r="AM66" s="85"/>
      <c r="AN66" s="85"/>
      <c r="AO66" s="85"/>
      <c r="AP66" s="87"/>
      <c r="AQ66" s="85"/>
      <c r="AR66" s="85"/>
      <c r="AS66" s="85"/>
      <c r="AT66" s="87"/>
      <c r="AU66" s="85"/>
      <c r="AV66" s="85"/>
      <c r="AW66" s="85"/>
      <c r="AX66" s="85"/>
      <c r="AY66" s="85"/>
      <c r="AZ66" s="85"/>
      <c r="BA66" s="85"/>
      <c r="BB66" s="85"/>
      <c r="BC66" s="85"/>
      <c r="BD66" s="85"/>
      <c r="BE66" s="85"/>
      <c r="BF66" s="85"/>
    </row>
    <row r="67" spans="2:58" s="90" customFormat="1" ht="18" x14ac:dyDescent="0.2">
      <c r="B67" s="248"/>
      <c r="W67" s="304"/>
      <c r="X67" s="85"/>
      <c r="Y67" s="85"/>
      <c r="Z67" s="281"/>
      <c r="AA67" s="282"/>
      <c r="AC67" s="85"/>
      <c r="AD67" s="85"/>
      <c r="AE67" s="85"/>
      <c r="AF67" s="85"/>
      <c r="AG67" s="283"/>
      <c r="AH67" s="85"/>
      <c r="AI67" s="85"/>
      <c r="AJ67" s="85"/>
      <c r="AK67" s="85"/>
      <c r="AL67" s="283"/>
      <c r="AM67" s="85"/>
      <c r="AN67" s="85"/>
      <c r="AO67" s="85"/>
      <c r="AP67" s="87"/>
      <c r="AQ67" s="85"/>
      <c r="AR67" s="85"/>
      <c r="AS67" s="85"/>
      <c r="AT67" s="87"/>
      <c r="AU67" s="85"/>
      <c r="AV67" s="85"/>
      <c r="AW67" s="85"/>
      <c r="AX67" s="85"/>
      <c r="AY67" s="85"/>
      <c r="AZ67" s="85"/>
      <c r="BA67" s="85"/>
      <c r="BB67" s="85"/>
      <c r="BC67" s="85"/>
      <c r="BD67" s="85"/>
      <c r="BE67" s="85"/>
      <c r="BF67" s="85"/>
    </row>
    <row r="68" spans="2:58" s="90" customFormat="1" ht="23" x14ac:dyDescent="0.25">
      <c r="B68" s="248"/>
      <c r="C68" s="249"/>
      <c r="D68" s="333" t="s">
        <v>92</v>
      </c>
      <c r="E68" s="249"/>
      <c r="F68" s="249"/>
      <c r="G68" s="249"/>
      <c r="H68" s="249"/>
      <c r="I68" s="249"/>
      <c r="J68" s="265"/>
      <c r="K68" s="265"/>
      <c r="L68" s="265"/>
      <c r="M68" s="333" t="s">
        <v>85</v>
      </c>
      <c r="N68" s="92"/>
      <c r="O68" s="174"/>
      <c r="P68" s="309"/>
      <c r="Q68" s="309"/>
      <c r="R68" s="309"/>
      <c r="S68" s="309"/>
      <c r="T68" s="309"/>
      <c r="W68" s="304"/>
      <c r="X68" s="85"/>
      <c r="Y68" s="85"/>
      <c r="Z68" s="281"/>
      <c r="AA68" s="282"/>
      <c r="AC68" s="85"/>
      <c r="AD68" s="85"/>
      <c r="AE68" s="85"/>
      <c r="AF68" s="85"/>
      <c r="AG68" s="283"/>
      <c r="AH68" s="85"/>
      <c r="AI68" s="85"/>
      <c r="AJ68" s="85"/>
      <c r="AK68" s="85"/>
      <c r="AL68" s="283"/>
      <c r="AM68" s="85"/>
      <c r="AN68" s="85"/>
      <c r="AO68" s="85"/>
      <c r="AP68" s="87"/>
      <c r="AQ68" s="85"/>
      <c r="AR68" s="85"/>
      <c r="AS68" s="85"/>
      <c r="AT68" s="87"/>
      <c r="AU68" s="85"/>
      <c r="AV68" s="85"/>
      <c r="AW68" s="85"/>
      <c r="AX68" s="85"/>
      <c r="AY68" s="85"/>
      <c r="AZ68" s="85"/>
      <c r="BA68" s="85"/>
      <c r="BB68" s="85"/>
      <c r="BC68" s="85"/>
      <c r="BD68" s="85"/>
      <c r="BE68" s="85"/>
      <c r="BF68" s="85"/>
    </row>
    <row r="69" spans="2:58" s="309" customFormat="1" ht="23" x14ac:dyDescent="0.25">
      <c r="B69" s="248"/>
      <c r="D69" s="258" t="s">
        <v>141</v>
      </c>
      <c r="K69" s="265"/>
      <c r="L69" s="266">
        <f>IF(T69="yes",1,0)</f>
        <v>1</v>
      </c>
      <c r="M69" s="267" t="str">
        <f>AO22</f>
        <v>Primary Health Service (PHS):</v>
      </c>
      <c r="N69" s="92"/>
      <c r="O69" s="174"/>
      <c r="P69" s="333"/>
      <c r="Q69" s="333"/>
      <c r="R69" s="333"/>
      <c r="S69" s="333"/>
      <c r="T69" s="265" t="str">
        <f>AP22</f>
        <v>Yes</v>
      </c>
      <c r="U69" s="265"/>
      <c r="V69" s="265"/>
      <c r="W69" s="307"/>
      <c r="X69" s="283"/>
      <c r="Y69" s="283"/>
      <c r="Z69" s="310"/>
      <c r="AA69" s="282"/>
      <c r="AC69" s="283"/>
      <c r="AD69" s="283"/>
      <c r="AE69" s="283"/>
      <c r="AF69" s="283"/>
      <c r="AG69" s="283"/>
      <c r="AH69" s="283"/>
      <c r="AI69" s="283"/>
      <c r="AJ69" s="283"/>
      <c r="AK69" s="283"/>
      <c r="AL69" s="283"/>
      <c r="AM69" s="283"/>
      <c r="AN69" s="283"/>
      <c r="AO69" s="283"/>
      <c r="AP69" s="87"/>
      <c r="AQ69" s="283"/>
      <c r="AR69" s="283"/>
      <c r="AS69" s="283"/>
      <c r="AT69" s="87"/>
      <c r="AU69" s="283"/>
      <c r="AV69" s="283"/>
      <c r="AW69" s="283"/>
      <c r="AX69" s="283"/>
      <c r="AY69" s="283"/>
      <c r="AZ69" s="283"/>
      <c r="BA69" s="283"/>
      <c r="BB69" s="283"/>
      <c r="BC69" s="283"/>
      <c r="BD69" s="283"/>
      <c r="BE69" s="283"/>
      <c r="BF69" s="283"/>
    </row>
    <row r="70" spans="2:58" s="316" customFormat="1" ht="23" x14ac:dyDescent="0.25">
      <c r="B70" s="321"/>
      <c r="C70" s="266">
        <f>IFERROR(VLOOKUP(I70,$AF$45:$AG$48,2,FALSE),-1)</f>
        <v>2</v>
      </c>
      <c r="D70" s="267" t="str">
        <f t="shared" ref="D70:D77" si="7">AF25</f>
        <v>Blankets:</v>
      </c>
      <c r="E70" s="267"/>
      <c r="F70" s="267"/>
      <c r="G70" s="268"/>
      <c r="H70" s="311"/>
      <c r="I70" s="265" t="str">
        <f t="shared" ref="I70:I77" si="8">AG25</f>
        <v>more 75%</v>
      </c>
      <c r="J70" s="297"/>
      <c r="K70" s="265"/>
      <c r="L70" s="266">
        <f>IF(T70&gt;0,1,0)</f>
        <v>1</v>
      </c>
      <c r="M70" s="267" t="str">
        <f>AO23</f>
        <v>Female Health Workers in PHS:</v>
      </c>
      <c r="N70" s="92"/>
      <c r="O70" s="236"/>
      <c r="P70" s="333"/>
      <c r="Q70" s="333"/>
      <c r="R70" s="333"/>
      <c r="S70" s="333"/>
      <c r="T70" s="265" t="str">
        <f>AP23</f>
        <v>No</v>
      </c>
      <c r="U70" s="287"/>
      <c r="V70" s="287"/>
      <c r="W70" s="304"/>
      <c r="X70" s="313"/>
      <c r="Y70" s="313"/>
      <c r="Z70" s="314"/>
      <c r="AA70" s="315"/>
      <c r="AC70" s="313"/>
      <c r="AD70" s="313"/>
      <c r="AE70" s="313"/>
      <c r="AF70" s="313"/>
      <c r="AG70" s="318"/>
      <c r="AH70" s="313"/>
      <c r="AI70" s="313"/>
      <c r="AJ70" s="313"/>
      <c r="AK70" s="313"/>
      <c r="AL70" s="318"/>
      <c r="AM70" s="313"/>
      <c r="AN70" s="313"/>
      <c r="AO70" s="313"/>
      <c r="AP70" s="317"/>
      <c r="AQ70" s="313"/>
      <c r="AR70" s="313"/>
      <c r="AS70" s="313"/>
      <c r="AT70" s="317"/>
      <c r="AU70" s="313"/>
      <c r="AV70" s="313"/>
      <c r="AW70" s="313"/>
      <c r="AX70" s="313"/>
      <c r="AY70" s="313"/>
      <c r="AZ70" s="313"/>
      <c r="BA70" s="313"/>
      <c r="BB70" s="313"/>
      <c r="BC70" s="313"/>
      <c r="BD70" s="313"/>
      <c r="BE70" s="313"/>
      <c r="BF70" s="313"/>
    </row>
    <row r="71" spans="2:58" s="90" customFormat="1" ht="18" customHeight="1" x14ac:dyDescent="0.2">
      <c r="B71" s="321"/>
      <c r="C71" s="266">
        <f t="shared" ref="C71:C77" si="9">IFERROR(VLOOKUP(I71,$AF$45:$AG$48,2,FALSE),-1)</f>
        <v>2</v>
      </c>
      <c r="D71" s="267" t="str">
        <f t="shared" si="7"/>
        <v>Mattress:</v>
      </c>
      <c r="E71" s="267"/>
      <c r="F71" s="267"/>
      <c r="G71" s="319"/>
      <c r="H71" s="311"/>
      <c r="I71" s="265" t="str">
        <f t="shared" si="8"/>
        <v>more 75%</v>
      </c>
      <c r="J71" s="297"/>
      <c r="K71" s="341"/>
      <c r="L71" s="266">
        <f>IF(T71="yes",1,0)</f>
        <v>1</v>
      </c>
      <c r="M71" s="267" t="str">
        <f>AO24</f>
        <v>Secondary Health Services:</v>
      </c>
      <c r="N71" s="240"/>
      <c r="O71" s="241"/>
      <c r="P71" s="268"/>
      <c r="Q71" s="260"/>
      <c r="R71" s="260"/>
      <c r="S71" s="260"/>
      <c r="T71" s="265" t="str">
        <f>AP24</f>
        <v>Yes</v>
      </c>
      <c r="U71" s="287"/>
      <c r="V71" s="287"/>
      <c r="W71" s="307"/>
      <c r="X71" s="85"/>
      <c r="Y71" s="85"/>
      <c r="Z71" s="281"/>
      <c r="AA71" s="282"/>
      <c r="AC71" s="85"/>
      <c r="AD71" s="85"/>
      <c r="AE71" s="85"/>
      <c r="AF71" s="85"/>
      <c r="AG71" s="283"/>
      <c r="AH71" s="85"/>
      <c r="AI71" s="85"/>
      <c r="AJ71" s="85"/>
      <c r="AK71" s="85"/>
      <c r="AL71" s="283"/>
      <c r="AM71" s="85"/>
      <c r="AN71" s="85"/>
      <c r="AO71" s="85"/>
      <c r="AP71" s="87"/>
      <c r="AQ71" s="85"/>
      <c r="AR71" s="85"/>
      <c r="AS71" s="85"/>
      <c r="AT71" s="87"/>
      <c r="AU71" s="85"/>
      <c r="AV71" s="85"/>
      <c r="AW71" s="85"/>
      <c r="AX71" s="85"/>
      <c r="AY71" s="85"/>
      <c r="AZ71" s="85"/>
      <c r="BA71" s="85"/>
      <c r="BB71" s="85"/>
      <c r="BC71" s="85"/>
      <c r="BD71" s="85"/>
      <c r="BE71" s="85"/>
      <c r="BF71" s="85"/>
    </row>
    <row r="72" spans="2:58" s="90" customFormat="1" ht="18" customHeight="1" x14ac:dyDescent="0.2">
      <c r="B72" s="321"/>
      <c r="C72" s="266">
        <f t="shared" si="9"/>
        <v>2</v>
      </c>
      <c r="D72" s="267" t="str">
        <f t="shared" si="7"/>
        <v>Water containers:</v>
      </c>
      <c r="E72" s="297"/>
      <c r="F72" s="297"/>
      <c r="G72" s="297"/>
      <c r="H72" s="297"/>
      <c r="I72" s="265" t="str">
        <f t="shared" si="8"/>
        <v>more 75%</v>
      </c>
      <c r="J72" s="341"/>
      <c r="L72" s="266">
        <f>IF(T73="yes",1,0)</f>
        <v>1</v>
      </c>
      <c r="M72" s="474" t="str">
        <f>AO25</f>
        <v>Health Care Provider for Pregnant/Lactacting Women:</v>
      </c>
      <c r="N72" s="474"/>
      <c r="O72" s="474"/>
      <c r="P72" s="474"/>
      <c r="Q72" s="474"/>
      <c r="R72" s="474"/>
      <c r="U72" s="341"/>
      <c r="V72" s="341"/>
      <c r="W72" s="307"/>
      <c r="X72" s="85"/>
      <c r="Y72" s="85"/>
      <c r="Z72" s="281"/>
      <c r="AA72" s="282"/>
      <c r="AC72" s="85"/>
      <c r="AD72" s="85"/>
      <c r="AE72" s="85"/>
      <c r="AF72" s="85"/>
      <c r="AG72" s="283"/>
      <c r="AH72" s="85"/>
      <c r="AI72" s="85"/>
      <c r="AJ72" s="85"/>
      <c r="AK72" s="85"/>
      <c r="AL72" s="283"/>
      <c r="AM72" s="85"/>
      <c r="AN72" s="85"/>
      <c r="AO72" s="85"/>
      <c r="AP72" s="87"/>
      <c r="AQ72" s="85"/>
      <c r="AR72" s="85"/>
      <c r="AS72" s="85"/>
      <c r="AT72" s="87"/>
      <c r="AU72" s="85"/>
      <c r="AV72" s="85"/>
      <c r="AW72" s="85"/>
      <c r="AX72" s="85"/>
      <c r="AY72" s="85"/>
      <c r="AZ72" s="85"/>
      <c r="BA72" s="85"/>
      <c r="BB72" s="85"/>
      <c r="BC72" s="85"/>
      <c r="BD72" s="85"/>
      <c r="BE72" s="85"/>
      <c r="BF72" s="85"/>
    </row>
    <row r="73" spans="2:58" s="90" customFormat="1" ht="18.75" customHeight="1" x14ac:dyDescent="0.2">
      <c r="B73" s="323"/>
      <c r="C73" s="266">
        <f t="shared" si="9"/>
        <v>2</v>
      </c>
      <c r="D73" s="267" t="str">
        <f t="shared" si="7"/>
        <v>Ovens/Stoves:</v>
      </c>
      <c r="E73" s="297"/>
      <c r="F73" s="297"/>
      <c r="G73" s="297"/>
      <c r="H73" s="297"/>
      <c r="I73" s="265" t="str">
        <f t="shared" si="8"/>
        <v>more 75%</v>
      </c>
      <c r="J73" s="341"/>
      <c r="K73" s="341"/>
      <c r="M73" s="474"/>
      <c r="N73" s="474"/>
      <c r="O73" s="474"/>
      <c r="P73" s="474"/>
      <c r="Q73" s="474"/>
      <c r="R73" s="474"/>
      <c r="S73" s="363"/>
      <c r="T73" s="265" t="str">
        <f>AP25</f>
        <v>Yes</v>
      </c>
      <c r="U73" s="341"/>
      <c r="V73" s="341"/>
      <c r="W73" s="326"/>
      <c r="X73" s="85"/>
      <c r="Y73" s="85"/>
      <c r="Z73" s="281"/>
      <c r="AA73" s="282"/>
      <c r="AC73" s="85"/>
      <c r="AD73" s="85"/>
      <c r="AE73" s="85"/>
      <c r="AF73" s="85"/>
      <c r="AG73" s="283"/>
      <c r="AH73" s="85"/>
      <c r="AI73" s="85"/>
      <c r="AJ73" s="85"/>
      <c r="AK73" s="85"/>
      <c r="AL73" s="283"/>
      <c r="AM73" s="85"/>
      <c r="AN73" s="85"/>
      <c r="AO73" s="85"/>
      <c r="AP73" s="87"/>
      <c r="AQ73" s="85"/>
      <c r="AR73" s="85"/>
      <c r="AS73" s="85"/>
      <c r="AT73" s="87"/>
      <c r="AU73" s="85"/>
      <c r="AV73" s="85"/>
      <c r="AW73" s="85"/>
      <c r="AX73" s="85"/>
      <c r="AY73" s="85"/>
      <c r="AZ73" s="85"/>
      <c r="BA73" s="85"/>
      <c r="BB73" s="85"/>
      <c r="BC73" s="85"/>
      <c r="BD73" s="85"/>
      <c r="BE73" s="85"/>
      <c r="BF73" s="85"/>
    </row>
    <row r="74" spans="2:58" s="180" customFormat="1" ht="18" x14ac:dyDescent="0.2">
      <c r="B74" s="288"/>
      <c r="C74" s="266">
        <f t="shared" si="9"/>
        <v>2</v>
      </c>
      <c r="D74" s="267" t="str">
        <f t="shared" si="7"/>
        <v>Fuel for cooking:</v>
      </c>
      <c r="E74" s="267"/>
      <c r="F74" s="267"/>
      <c r="G74" s="327"/>
      <c r="H74" s="328"/>
      <c r="I74" s="265" t="str">
        <f t="shared" si="8"/>
        <v>more 75%</v>
      </c>
      <c r="J74" s="260"/>
      <c r="K74" s="260"/>
      <c r="L74" s="266">
        <f>IF(T74="yes",1,0)</f>
        <v>1</v>
      </c>
      <c r="M74" s="267" t="str">
        <f>AO26</f>
        <v>Ambulance 24/7:</v>
      </c>
      <c r="N74" s="240"/>
      <c r="O74" s="244"/>
      <c r="P74" s="332"/>
      <c r="Q74" s="363"/>
      <c r="R74" s="363"/>
      <c r="S74" s="363"/>
      <c r="T74" s="265" t="str">
        <f>AP26</f>
        <v>Yes</v>
      </c>
      <c r="U74" s="260"/>
      <c r="V74" s="260"/>
      <c r="W74" s="326"/>
      <c r="X74" s="191"/>
      <c r="Y74" s="191"/>
      <c r="Z74" s="329"/>
      <c r="AA74" s="330"/>
      <c r="AC74" s="191"/>
      <c r="AD74" s="191"/>
      <c r="AE74" s="191"/>
      <c r="AF74" s="191"/>
      <c r="AG74" s="190"/>
      <c r="AH74" s="191"/>
      <c r="AI74" s="191"/>
      <c r="AJ74" s="191"/>
      <c r="AK74" s="191"/>
      <c r="AL74" s="190"/>
      <c r="AM74" s="191"/>
      <c r="AN74" s="191"/>
      <c r="AO74" s="191"/>
      <c r="AP74" s="192"/>
      <c r="AQ74" s="191"/>
      <c r="AR74" s="191"/>
      <c r="AS74" s="191"/>
      <c r="AT74" s="192"/>
      <c r="AU74" s="191"/>
      <c r="AV74" s="191"/>
      <c r="AW74" s="191"/>
      <c r="AX74" s="191"/>
      <c r="AY74" s="191"/>
      <c r="AZ74" s="191"/>
      <c r="BA74" s="191"/>
      <c r="BB74" s="191"/>
      <c r="BC74" s="191"/>
      <c r="BD74" s="191"/>
      <c r="BE74" s="191"/>
    </row>
    <row r="75" spans="2:58" s="180" customFormat="1" ht="18" customHeight="1" x14ac:dyDescent="0.2">
      <c r="B75" s="110"/>
      <c r="C75" s="266">
        <f t="shared" si="9"/>
        <v>2</v>
      </c>
      <c r="D75" s="267" t="str">
        <f t="shared" si="7"/>
        <v>Kitchen items:</v>
      </c>
      <c r="E75" s="267"/>
      <c r="F75" s="267"/>
      <c r="G75" s="331"/>
      <c r="H75" s="328"/>
      <c r="I75" s="265" t="str">
        <f t="shared" si="8"/>
        <v>more 75%</v>
      </c>
      <c r="J75" s="249"/>
      <c r="K75" s="260"/>
      <c r="L75" s="260"/>
      <c r="M75" s="267" t="str">
        <f>AO27</f>
        <v>Illnesses in site:</v>
      </c>
      <c r="N75" s="325"/>
      <c r="O75" s="325"/>
      <c r="P75" s="260"/>
      <c r="Q75" s="260"/>
      <c r="R75" s="260"/>
      <c r="S75" s="260"/>
      <c r="T75" s="476" t="str">
        <f>AP27</f>
        <v>Diarrhoea, Skin diseases (scabies, contagious rashes, etc.)</v>
      </c>
      <c r="U75" s="476"/>
      <c r="V75" s="476"/>
      <c r="W75" s="326"/>
      <c r="X75" s="191"/>
      <c r="Y75" s="191"/>
      <c r="Z75" s="329"/>
      <c r="AA75" s="330"/>
      <c r="AC75" s="191"/>
      <c r="AD75" s="191"/>
      <c r="AE75" s="191"/>
      <c r="AF75" s="191"/>
      <c r="AG75" s="190"/>
      <c r="AH75" s="191"/>
      <c r="AI75" s="191"/>
      <c r="AJ75" s="191"/>
      <c r="AK75" s="191"/>
      <c r="AL75" s="190"/>
      <c r="AM75" s="191"/>
      <c r="AN75" s="191"/>
      <c r="AO75" s="191"/>
      <c r="AP75" s="192"/>
      <c r="AQ75" s="191"/>
      <c r="AR75" s="191"/>
      <c r="AS75" s="191"/>
      <c r="AT75" s="192"/>
      <c r="AU75" s="191"/>
      <c r="AV75" s="191"/>
      <c r="AW75" s="191"/>
      <c r="AX75" s="191"/>
      <c r="AY75" s="191"/>
      <c r="AZ75" s="191"/>
      <c r="BA75" s="191"/>
      <c r="BB75" s="191"/>
      <c r="BC75" s="191"/>
      <c r="BD75" s="191"/>
      <c r="BE75" s="191"/>
    </row>
    <row r="76" spans="2:58" s="180" customFormat="1" ht="18" x14ac:dyDescent="0.2">
      <c r="B76" s="110"/>
      <c r="C76" s="266">
        <f t="shared" si="9"/>
        <v>2</v>
      </c>
      <c r="D76" s="267" t="str">
        <f t="shared" si="7"/>
        <v>Hygiene Items:</v>
      </c>
      <c r="I76" s="265" t="str">
        <f t="shared" si="8"/>
        <v>more 75%</v>
      </c>
      <c r="K76" s="324"/>
      <c r="L76" s="324"/>
      <c r="Q76" s="260"/>
      <c r="R76" s="260"/>
      <c r="S76" s="260"/>
      <c r="T76" s="476"/>
      <c r="U76" s="476"/>
      <c r="V76" s="476"/>
      <c r="W76" s="326"/>
      <c r="AC76" s="191"/>
      <c r="AD76" s="191"/>
      <c r="AE76" s="191"/>
      <c r="AF76" s="191"/>
      <c r="AG76" s="190"/>
      <c r="AH76" s="191"/>
      <c r="AI76" s="191"/>
      <c r="AJ76" s="191"/>
      <c r="AK76" s="191"/>
      <c r="AL76" s="190"/>
      <c r="AM76" s="191"/>
      <c r="AN76" s="191"/>
      <c r="AO76" s="191"/>
      <c r="AP76" s="192"/>
      <c r="AQ76" s="191"/>
      <c r="AR76" s="191"/>
      <c r="AS76" s="191"/>
      <c r="AT76" s="192"/>
      <c r="AU76" s="191"/>
      <c r="AV76" s="191"/>
      <c r="AW76" s="191"/>
      <c r="AX76" s="191"/>
      <c r="AY76" s="191"/>
      <c r="AZ76" s="191"/>
      <c r="BA76" s="191"/>
      <c r="BB76" s="191"/>
      <c r="BC76" s="191"/>
      <c r="BD76" s="191"/>
      <c r="BE76" s="191"/>
    </row>
    <row r="77" spans="2:58" ht="23" x14ac:dyDescent="0.25">
      <c r="B77" s="110"/>
      <c r="C77" s="266">
        <f t="shared" si="9"/>
        <v>2</v>
      </c>
      <c r="D77" s="267" t="str">
        <f t="shared" si="7"/>
        <v>Feminine hygiene items:</v>
      </c>
      <c r="I77" s="265" t="str">
        <f t="shared" si="8"/>
        <v>more 75%</v>
      </c>
      <c r="K77" s="312"/>
      <c r="L77" s="312"/>
      <c r="M77" s="260"/>
      <c r="N77" s="333"/>
      <c r="O77" s="334"/>
      <c r="P77" s="249"/>
      <c r="Q77" s="249"/>
      <c r="R77" s="249"/>
      <c r="S77" s="260"/>
      <c r="T77" s="476"/>
      <c r="U77" s="476"/>
      <c r="V77" s="476"/>
      <c r="W77" s="326"/>
      <c r="AA77" s="145"/>
    </row>
    <row r="78" spans="2:58" ht="18" customHeight="1" x14ac:dyDescent="0.2">
      <c r="B78" s="110"/>
      <c r="C78" s="266"/>
      <c r="D78" s="267"/>
      <c r="I78" s="265"/>
      <c r="K78" s="320"/>
      <c r="L78" s="320"/>
      <c r="M78" s="266">
        <f>IF(T78="Yes",1,IF(T78="No",-1,0))</f>
        <v>0</v>
      </c>
      <c r="N78" s="267"/>
      <c r="O78" s="336"/>
      <c r="P78" s="337"/>
      <c r="Q78" s="337"/>
      <c r="R78" s="337"/>
      <c r="S78" s="337"/>
      <c r="T78" s="476"/>
      <c r="U78" s="476"/>
      <c r="V78" s="476"/>
      <c r="W78" s="326"/>
      <c r="Z78" s="338"/>
      <c r="AA78" s="145"/>
    </row>
    <row r="79" spans="2:58" ht="23" x14ac:dyDescent="0.25">
      <c r="B79" s="110"/>
      <c r="C79" s="266"/>
      <c r="D79" s="333" t="s">
        <v>103</v>
      </c>
      <c r="K79" s="312"/>
      <c r="L79" s="312"/>
      <c r="M79" s="266">
        <f t="shared" ref="M79:M86" si="10">IF(T79="Yes",1,IF(T79="No",-1,0))</f>
        <v>0</v>
      </c>
      <c r="N79" s="267"/>
      <c r="O79" s="340"/>
      <c r="P79" s="337"/>
      <c r="Q79" s="337"/>
      <c r="R79" s="337"/>
      <c r="S79" s="337"/>
      <c r="T79" s="476"/>
      <c r="U79" s="476"/>
      <c r="V79" s="476"/>
      <c r="W79" s="326"/>
      <c r="Z79" s="427"/>
      <c r="AA79" s="427"/>
      <c r="AB79" s="427"/>
      <c r="AC79" s="427"/>
    </row>
    <row r="80" spans="2:58" ht="18" customHeight="1" x14ac:dyDescent="0.2">
      <c r="B80" s="110"/>
      <c r="C80" s="266">
        <f>IF(I81="yes",1,0)</f>
        <v>1</v>
      </c>
      <c r="D80" s="474" t="str">
        <f>AO31</f>
        <v>Primary school in camp or nearby &amp; accessible:</v>
      </c>
      <c r="E80" s="474"/>
      <c r="F80" s="474"/>
      <c r="G80" s="474"/>
      <c r="K80" s="320"/>
      <c r="L80" s="320"/>
      <c r="M80" s="266">
        <f t="shared" si="10"/>
        <v>0</v>
      </c>
      <c r="N80" s="267"/>
      <c r="O80" s="340"/>
      <c r="P80" s="337"/>
      <c r="Q80" s="337"/>
      <c r="R80" s="337"/>
      <c r="S80" s="337"/>
      <c r="T80" s="287"/>
      <c r="U80" s="260"/>
      <c r="V80" s="260"/>
      <c r="W80" s="326"/>
      <c r="Z80" s="338"/>
      <c r="AA80" s="145"/>
    </row>
    <row r="81" spans="2:27" ht="18" customHeight="1" x14ac:dyDescent="0.2">
      <c r="B81" s="110"/>
      <c r="C81" s="266"/>
      <c r="D81" s="474"/>
      <c r="E81" s="474"/>
      <c r="F81" s="474"/>
      <c r="G81" s="474"/>
      <c r="I81" s="265" t="str">
        <f>AP31</f>
        <v>Yes</v>
      </c>
      <c r="K81" s="312"/>
      <c r="L81" s="312"/>
      <c r="M81" s="266">
        <f t="shared" si="10"/>
        <v>0</v>
      </c>
      <c r="N81" s="267"/>
      <c r="O81" s="340"/>
      <c r="P81" s="337"/>
      <c r="Q81" s="337"/>
      <c r="R81" s="337"/>
      <c r="S81" s="337"/>
      <c r="T81" s="287"/>
      <c r="U81" s="280"/>
      <c r="V81" s="280"/>
      <c r="W81" s="326"/>
      <c r="Z81" s="338"/>
      <c r="AA81" s="145"/>
    </row>
    <row r="82" spans="2:27" ht="18" customHeight="1" x14ac:dyDescent="0.2">
      <c r="B82" s="110"/>
      <c r="C82" s="266">
        <f>IF(I83="yes",1,0)</f>
        <v>1</v>
      </c>
      <c r="D82" s="474" t="str">
        <f>AO32</f>
        <v>Secondary school in camp or nearby &amp; accessible:</v>
      </c>
      <c r="E82" s="474"/>
      <c r="F82" s="474"/>
      <c r="G82" s="474"/>
      <c r="H82" s="328"/>
      <c r="J82" s="265"/>
      <c r="K82" s="260"/>
      <c r="L82" s="260"/>
      <c r="M82" s="266">
        <f t="shared" si="10"/>
        <v>0</v>
      </c>
      <c r="N82" s="267"/>
      <c r="O82" s="340"/>
      <c r="P82" s="337"/>
      <c r="Q82" s="337"/>
      <c r="R82" s="337"/>
      <c r="S82" s="337"/>
      <c r="T82" s="287"/>
      <c r="U82" s="287"/>
      <c r="V82" s="287"/>
      <c r="W82" s="326"/>
      <c r="Y82" s="158"/>
      <c r="Z82" s="338"/>
      <c r="AA82" s="145"/>
    </row>
    <row r="83" spans="2:27" ht="18" customHeight="1" x14ac:dyDescent="0.2">
      <c r="B83" s="110"/>
      <c r="C83" s="260"/>
      <c r="D83" s="474"/>
      <c r="E83" s="474"/>
      <c r="F83" s="474"/>
      <c r="G83" s="474"/>
      <c r="H83" s="328"/>
      <c r="I83" s="265" t="str">
        <f>AP32</f>
        <v>Yes</v>
      </c>
      <c r="J83" s="265"/>
      <c r="K83" s="260"/>
      <c r="L83" s="260"/>
      <c r="M83" s="266">
        <f t="shared" si="10"/>
        <v>0</v>
      </c>
      <c r="N83" s="267"/>
      <c r="O83" s="340"/>
      <c r="P83" s="337"/>
      <c r="Q83" s="337"/>
      <c r="R83" s="337"/>
      <c r="S83" s="337"/>
      <c r="T83" s="287"/>
      <c r="U83" s="287"/>
      <c r="V83" s="287"/>
      <c r="W83" s="326"/>
      <c r="Z83" s="338"/>
      <c r="AA83" s="145"/>
    </row>
    <row r="84" spans="2:27" ht="18" customHeight="1" x14ac:dyDescent="0.2">
      <c r="B84" s="110"/>
      <c r="C84" s="266">
        <f>IFERROR(VLOOKUP(I84,$AF$45:$AG$48,2,FALSE),-1)</f>
        <v>2</v>
      </c>
      <c r="D84" s="267" t="str">
        <f t="shared" ref="D84:D89" si="11">AO33</f>
        <v>Boys attending primary school:</v>
      </c>
      <c r="E84" s="322"/>
      <c r="F84" s="322"/>
      <c r="G84" s="268"/>
      <c r="H84" s="328"/>
      <c r="I84" s="265" t="str">
        <f t="shared" ref="I84:I88" si="12">AP33</f>
        <v>more 75%</v>
      </c>
      <c r="J84" s="260"/>
      <c r="K84" s="324"/>
      <c r="L84" s="324"/>
      <c r="M84" s="266">
        <f t="shared" si="10"/>
        <v>0</v>
      </c>
      <c r="N84" s="267"/>
      <c r="O84" s="340"/>
      <c r="P84" s="337"/>
      <c r="Q84" s="337"/>
      <c r="R84" s="337"/>
      <c r="S84" s="337"/>
      <c r="T84" s="287"/>
      <c r="U84" s="287"/>
      <c r="V84" s="287"/>
      <c r="W84" s="326"/>
      <c r="Z84" s="338"/>
      <c r="AA84" s="145"/>
    </row>
    <row r="85" spans="2:27" ht="18" customHeight="1" x14ac:dyDescent="0.2">
      <c r="B85" s="110"/>
      <c r="C85" s="266">
        <f t="shared" ref="C85:C87" si="13">IFERROR(VLOOKUP(I85,$AF$45:$AG$48,2,FALSE),-1)</f>
        <v>2</v>
      </c>
      <c r="D85" s="267" t="str">
        <f t="shared" si="11"/>
        <v>Boys attending secondary school:</v>
      </c>
      <c r="E85" s="322"/>
      <c r="F85" s="322"/>
      <c r="G85" s="268"/>
      <c r="H85" s="328"/>
      <c r="I85" s="265" t="str">
        <f t="shared" si="12"/>
        <v>more 75%</v>
      </c>
      <c r="J85" s="341"/>
      <c r="K85" s="324"/>
      <c r="L85" s="324"/>
      <c r="M85" s="266">
        <f t="shared" si="10"/>
        <v>0</v>
      </c>
      <c r="N85" s="267"/>
      <c r="O85" s="340"/>
      <c r="P85" s="337"/>
      <c r="Q85" s="337"/>
      <c r="R85" s="337"/>
      <c r="S85" s="337"/>
      <c r="T85" s="287"/>
      <c r="U85" s="287"/>
      <c r="V85" s="287"/>
      <c r="W85" s="326"/>
      <c r="Z85" s="338"/>
      <c r="AA85" s="145"/>
    </row>
    <row r="86" spans="2:27" ht="18" customHeight="1" x14ac:dyDescent="0.2">
      <c r="B86" s="110"/>
      <c r="C86" s="266">
        <f t="shared" si="13"/>
        <v>2</v>
      </c>
      <c r="D86" s="267" t="str">
        <f t="shared" si="11"/>
        <v>Girls attending primary school:</v>
      </c>
      <c r="E86" s="322"/>
      <c r="F86" s="322"/>
      <c r="G86" s="268"/>
      <c r="H86" s="328"/>
      <c r="I86" s="265" t="str">
        <f t="shared" si="12"/>
        <v>more 75%</v>
      </c>
      <c r="J86" s="260"/>
      <c r="K86" s="260"/>
      <c r="L86" s="260"/>
      <c r="M86" s="266">
        <f t="shared" si="10"/>
        <v>0</v>
      </c>
      <c r="N86" s="267"/>
      <c r="O86" s="340"/>
      <c r="P86" s="337"/>
      <c r="Q86" s="337"/>
      <c r="R86" s="337"/>
      <c r="S86" s="337"/>
      <c r="T86" s="287"/>
      <c r="U86" s="287"/>
      <c r="V86" s="287"/>
      <c r="W86" s="326"/>
      <c r="Z86" s="338"/>
      <c r="AA86" s="145"/>
    </row>
    <row r="87" spans="2:27" ht="18" customHeight="1" x14ac:dyDescent="0.2">
      <c r="B87" s="110"/>
      <c r="C87" s="266">
        <f t="shared" si="13"/>
        <v>2</v>
      </c>
      <c r="D87" s="267" t="str">
        <f t="shared" si="11"/>
        <v>Girls attending secondary school:</v>
      </c>
      <c r="E87" s="322"/>
      <c r="F87" s="322"/>
      <c r="G87" s="268"/>
      <c r="H87" s="328"/>
      <c r="I87" s="265" t="str">
        <f t="shared" si="12"/>
        <v>more 75%</v>
      </c>
      <c r="J87" s="260"/>
      <c r="K87" s="260"/>
      <c r="L87" s="260"/>
      <c r="M87" s="260"/>
      <c r="N87" s="325"/>
      <c r="O87" s="325"/>
      <c r="P87" s="260"/>
      <c r="Q87" s="260"/>
      <c r="R87" s="260"/>
      <c r="S87" s="260"/>
      <c r="T87" s="260"/>
      <c r="U87" s="287"/>
      <c r="V87" s="287"/>
      <c r="W87" s="326"/>
      <c r="Z87" s="338"/>
      <c r="AA87" s="145"/>
    </row>
    <row r="88" spans="2:27" ht="18" customHeight="1" x14ac:dyDescent="0.2">
      <c r="B88" s="110"/>
      <c r="C88" s="266"/>
      <c r="D88" s="267" t="str">
        <f t="shared" si="11"/>
        <v>Reasons not attendng school:</v>
      </c>
      <c r="E88" s="322"/>
      <c r="F88" s="322"/>
      <c r="G88" s="268"/>
      <c r="H88" s="328"/>
      <c r="I88" s="265" t="str">
        <f t="shared" si="12"/>
        <v>The family needs the child to stay at home Child is disinterested</v>
      </c>
      <c r="J88" s="260"/>
      <c r="K88" s="260"/>
      <c r="L88" s="260"/>
      <c r="M88" s="260"/>
      <c r="N88" s="325"/>
      <c r="O88" s="325"/>
      <c r="P88" s="260"/>
      <c r="Q88" s="260"/>
      <c r="R88" s="260"/>
      <c r="S88" s="260"/>
      <c r="T88" s="260"/>
      <c r="U88" s="287"/>
      <c r="V88" s="287"/>
      <c r="W88" s="326"/>
      <c r="Z88" s="338"/>
      <c r="AA88" s="145"/>
    </row>
    <row r="89" spans="2:27" ht="18" customHeight="1" x14ac:dyDescent="0.2">
      <c r="B89" s="110"/>
      <c r="C89" s="266">
        <f>IF(I90="yes",1,0)</f>
        <v>0</v>
      </c>
      <c r="D89" s="474" t="str">
        <f t="shared" si="11"/>
        <v>Non-formal education in camp or nearby &amp; accessible:</v>
      </c>
      <c r="E89" s="474"/>
      <c r="F89" s="474"/>
      <c r="G89" s="474"/>
      <c r="H89" s="328"/>
      <c r="J89" s="260"/>
      <c r="K89" s="260"/>
      <c r="L89" s="260"/>
      <c r="M89" s="260"/>
      <c r="N89" s="471"/>
      <c r="O89" s="260"/>
      <c r="P89" s="260"/>
      <c r="Q89" s="260"/>
      <c r="R89" s="328"/>
      <c r="S89" s="260"/>
      <c r="T89" s="260"/>
      <c r="U89" s="287"/>
      <c r="V89" s="287"/>
      <c r="W89" s="326"/>
      <c r="Z89" s="338"/>
      <c r="AA89" s="145"/>
    </row>
    <row r="90" spans="2:27" ht="18" customHeight="1" x14ac:dyDescent="0.2">
      <c r="B90" s="110"/>
      <c r="C90" s="260"/>
      <c r="D90" s="474"/>
      <c r="E90" s="474"/>
      <c r="F90" s="474"/>
      <c r="G90" s="474"/>
      <c r="H90" s="328"/>
      <c r="I90" s="265" t="str">
        <f>AP38</f>
        <v>No</v>
      </c>
      <c r="J90" s="260"/>
      <c r="K90" s="260"/>
      <c r="L90" s="260"/>
      <c r="M90" s="260"/>
      <c r="N90" s="471"/>
      <c r="O90" s="260"/>
      <c r="P90" s="260"/>
      <c r="Q90" s="260"/>
      <c r="R90" s="328"/>
      <c r="S90" s="260"/>
      <c r="T90" s="260"/>
      <c r="U90" s="287"/>
      <c r="V90" s="287"/>
      <c r="W90" s="326"/>
      <c r="Z90" s="338"/>
      <c r="AA90" s="145"/>
    </row>
    <row r="91" spans="2:27" ht="18" customHeight="1" x14ac:dyDescent="0.2">
      <c r="B91" s="110"/>
      <c r="C91" s="266"/>
      <c r="D91" s="267" t="str">
        <f>AO39</f>
        <v>% Non-formal participation:</v>
      </c>
      <c r="E91" s="267"/>
      <c r="F91" s="340"/>
      <c r="G91" s="337"/>
      <c r="H91" s="328"/>
      <c r="I91" s="265" t="str">
        <f>AP39</f>
        <v>less 25%</v>
      </c>
      <c r="J91" s="260"/>
      <c r="K91" s="260"/>
      <c r="L91" s="260"/>
      <c r="M91" s="260"/>
      <c r="N91" s="267"/>
      <c r="O91" s="267"/>
      <c r="P91" s="267"/>
      <c r="Q91" s="268"/>
      <c r="R91" s="328"/>
      <c r="S91" s="265"/>
      <c r="T91" s="335"/>
      <c r="U91" s="260"/>
      <c r="V91" s="260"/>
      <c r="W91" s="326"/>
      <c r="Z91" s="338"/>
      <c r="AA91" s="145"/>
    </row>
    <row r="92" spans="2:27" ht="18" customHeight="1" x14ac:dyDescent="0.2">
      <c r="B92" s="110"/>
      <c r="C92" s="266"/>
      <c r="D92" s="267" t="str">
        <f t="shared" ref="D92" si="14">AO40</f>
        <v>% Recreational activities participation:</v>
      </c>
      <c r="E92" s="267"/>
      <c r="F92" s="340"/>
      <c r="G92" s="337"/>
      <c r="H92" s="328"/>
      <c r="I92" s="265" t="str">
        <f>AP40</f>
        <v>btw 50% 75%</v>
      </c>
      <c r="J92" s="260"/>
      <c r="K92" s="260"/>
      <c r="L92" s="260"/>
      <c r="M92" s="260"/>
      <c r="N92" s="267"/>
      <c r="O92" s="267"/>
      <c r="P92" s="267"/>
      <c r="Q92" s="339"/>
      <c r="R92" s="328"/>
      <c r="S92" s="265"/>
      <c r="T92" s="265"/>
      <c r="U92" s="260"/>
      <c r="V92" s="260"/>
      <c r="W92" s="326"/>
      <c r="Z92" s="338"/>
      <c r="AA92" s="145"/>
    </row>
    <row r="93" spans="2:27" ht="13" customHeight="1" x14ac:dyDescent="0.2">
      <c r="B93" s="110"/>
      <c r="C93" s="266"/>
      <c r="D93" s="267"/>
      <c r="E93" s="267"/>
      <c r="F93" s="340"/>
      <c r="G93" s="337"/>
      <c r="H93" s="328"/>
      <c r="I93" s="287"/>
      <c r="J93" s="260"/>
      <c r="K93" s="260"/>
      <c r="L93" s="260"/>
      <c r="M93" s="260"/>
      <c r="N93" s="267"/>
      <c r="O93" s="267"/>
      <c r="P93" s="267"/>
      <c r="Q93" s="339"/>
      <c r="R93" s="328"/>
      <c r="S93" s="265"/>
      <c r="T93" s="265"/>
      <c r="U93" s="260"/>
      <c r="V93" s="260"/>
      <c r="W93" s="326"/>
      <c r="Z93" s="338"/>
      <c r="AA93" s="145"/>
    </row>
    <row r="94" spans="2:27" ht="13" customHeight="1" x14ac:dyDescent="0.2">
      <c r="B94" s="110"/>
      <c r="C94" s="266"/>
      <c r="D94" s="267"/>
      <c r="E94" s="267"/>
      <c r="F94" s="340"/>
      <c r="G94" s="337"/>
      <c r="H94" s="328"/>
      <c r="I94" s="287"/>
      <c r="J94" s="260"/>
      <c r="K94" s="260"/>
      <c r="L94" s="260"/>
      <c r="M94" s="260"/>
      <c r="N94" s="267"/>
      <c r="O94" s="267"/>
      <c r="P94" s="267"/>
      <c r="Q94" s="339"/>
      <c r="R94" s="328"/>
      <c r="S94" s="265"/>
      <c r="T94" s="265"/>
      <c r="U94" s="260"/>
      <c r="V94" s="260"/>
      <c r="W94" s="326"/>
      <c r="Z94" s="338"/>
      <c r="AA94" s="145"/>
    </row>
    <row r="95" spans="2:27" ht="13" customHeight="1" x14ac:dyDescent="0.15">
      <c r="B95" s="110"/>
      <c r="C95" s="96"/>
      <c r="D95" s="96"/>
      <c r="E95" s="96"/>
      <c r="F95" s="96"/>
      <c r="G95" s="96"/>
      <c r="I95" s="96"/>
      <c r="J95" s="96"/>
      <c r="K95" s="96"/>
      <c r="L95" s="96"/>
      <c r="M95" s="96"/>
      <c r="N95" s="116"/>
      <c r="O95" s="116"/>
      <c r="P95" s="96"/>
      <c r="Q95" s="96"/>
      <c r="R95" s="96"/>
      <c r="S95" s="96"/>
      <c r="T95" s="96"/>
      <c r="U95" s="96"/>
      <c r="V95" s="96"/>
      <c r="W95" s="342"/>
      <c r="Z95" s="338"/>
      <c r="AA95" s="145"/>
    </row>
    <row r="96" spans="2:27" ht="14" x14ac:dyDescent="0.15">
      <c r="B96" s="110"/>
      <c r="C96" s="432" t="s">
        <v>189</v>
      </c>
      <c r="D96" s="430"/>
      <c r="E96" s="430"/>
      <c r="F96" s="430"/>
      <c r="G96" s="430"/>
      <c r="H96" s="430"/>
      <c r="I96" s="430"/>
      <c r="J96" s="430"/>
      <c r="K96" s="430"/>
      <c r="L96" s="430"/>
      <c r="M96" s="430"/>
      <c r="N96" s="430"/>
      <c r="O96" s="430"/>
      <c r="P96" s="430"/>
      <c r="Q96" s="430"/>
      <c r="R96" s="430"/>
      <c r="S96" s="430"/>
      <c r="T96" s="430"/>
      <c r="U96" s="430"/>
      <c r="V96" s="430"/>
      <c r="W96" s="342"/>
      <c r="Z96" s="338"/>
      <c r="AA96" s="145"/>
    </row>
    <row r="97" spans="2:57" ht="14" x14ac:dyDescent="0.15">
      <c r="B97" s="380"/>
      <c r="C97" s="432" t="s">
        <v>188</v>
      </c>
      <c r="D97" s="430"/>
      <c r="E97" s="430"/>
      <c r="F97" s="430"/>
      <c r="G97" s="430"/>
      <c r="H97" s="430"/>
      <c r="I97" s="430"/>
      <c r="J97" s="433" t="s">
        <v>190</v>
      </c>
      <c r="K97" s="430"/>
      <c r="L97" s="430"/>
      <c r="M97" s="430"/>
      <c r="N97" s="430"/>
      <c r="O97" s="430"/>
      <c r="P97" s="430"/>
      <c r="Q97" s="430"/>
      <c r="R97" s="430"/>
      <c r="S97" s="430"/>
      <c r="T97" s="430"/>
      <c r="U97" s="430"/>
      <c r="V97" s="430"/>
      <c r="W97" s="428"/>
      <c r="Z97" s="338"/>
      <c r="AA97" s="145"/>
    </row>
    <row r="98" spans="2:57" ht="13" customHeight="1" thickBot="1" x14ac:dyDescent="0.2">
      <c r="B98" s="381"/>
      <c r="C98" s="431"/>
      <c r="D98" s="431"/>
      <c r="E98" s="431"/>
      <c r="F98" s="431"/>
      <c r="G98" s="431"/>
      <c r="H98" s="431"/>
      <c r="I98" s="431"/>
      <c r="J98" s="431"/>
      <c r="K98" s="431"/>
      <c r="L98" s="431"/>
      <c r="M98" s="431"/>
      <c r="N98" s="431"/>
      <c r="O98" s="431"/>
      <c r="P98" s="431"/>
      <c r="Q98" s="431"/>
      <c r="R98" s="431"/>
      <c r="S98" s="431"/>
      <c r="T98" s="431"/>
      <c r="U98" s="431"/>
      <c r="V98" s="431"/>
      <c r="W98" s="429"/>
      <c r="Z98" s="338"/>
      <c r="AA98" s="145"/>
    </row>
    <row r="99" spans="2:57" ht="13" customHeight="1" x14ac:dyDescent="0.15">
      <c r="B99" s="343"/>
      <c r="C99" s="343"/>
      <c r="D99" s="96"/>
      <c r="E99" s="96"/>
      <c r="F99" s="96"/>
      <c r="G99" s="96"/>
      <c r="I99" s="96"/>
      <c r="J99" s="96"/>
      <c r="K99" s="96"/>
      <c r="L99" s="96"/>
      <c r="M99" s="96"/>
      <c r="N99" s="116"/>
      <c r="O99" s="116"/>
      <c r="P99" s="96"/>
      <c r="Q99" s="96"/>
      <c r="R99" s="96"/>
      <c r="S99" s="96"/>
      <c r="T99" s="96"/>
      <c r="U99" s="96"/>
      <c r="V99" s="96"/>
      <c r="W99" s="344"/>
      <c r="Z99" s="338"/>
      <c r="AA99" s="145"/>
    </row>
    <row r="100" spans="2:57" ht="13" customHeight="1" x14ac:dyDescent="0.15">
      <c r="H100" s="345"/>
      <c r="Z100" s="338"/>
      <c r="AA100" s="145"/>
    </row>
    <row r="101" spans="2:57" ht="13" customHeight="1" x14ac:dyDescent="0.15">
      <c r="Z101" s="338"/>
      <c r="AA101" s="145"/>
    </row>
    <row r="102" spans="2:57" ht="12.75" customHeight="1" x14ac:dyDescent="0.15">
      <c r="J102" s="347"/>
      <c r="X102" s="344"/>
      <c r="AA102" s="145"/>
      <c r="BE102" s="62"/>
    </row>
    <row r="103" spans="2:57" ht="12.75" customHeight="1" x14ac:dyDescent="0.15">
      <c r="J103" s="347"/>
    </row>
    <row r="104" spans="2:57" ht="12.75" customHeight="1" x14ac:dyDescent="0.15">
      <c r="J104" s="347"/>
    </row>
    <row r="105" spans="2:57" ht="12.75" customHeight="1" x14ac:dyDescent="0.15">
      <c r="H105" s="345"/>
      <c r="J105" s="347"/>
    </row>
    <row r="108" spans="2:57" ht="12.75" customHeight="1" x14ac:dyDescent="0.2">
      <c r="Z108" s="470"/>
      <c r="AA108" s="470"/>
      <c r="AB108" s="470"/>
      <c r="AC108" s="470"/>
    </row>
    <row r="109" spans="2:57" ht="12.75" customHeight="1" x14ac:dyDescent="0.15">
      <c r="Z109" s="467"/>
      <c r="AA109" s="467"/>
      <c r="AB109" s="467"/>
      <c r="AC109" s="467"/>
    </row>
    <row r="110" spans="2:57" ht="12.75" customHeight="1" x14ac:dyDescent="0.15">
      <c r="Z110" s="467"/>
      <c r="AA110" s="467"/>
      <c r="AB110" s="467"/>
      <c r="AC110" s="467"/>
    </row>
    <row r="111" spans="2:57" ht="12.75" customHeight="1" x14ac:dyDescent="0.15">
      <c r="Z111" s="468"/>
      <c r="AA111" s="468"/>
      <c r="AB111" s="468"/>
      <c r="AC111" s="468"/>
    </row>
  </sheetData>
  <mergeCells count="22">
    <mergeCell ref="M72:R73"/>
    <mergeCell ref="I3:K3"/>
    <mergeCell ref="Y3:Y4"/>
    <mergeCell ref="S21:W25"/>
    <mergeCell ref="F21:I24"/>
    <mergeCell ref="T27:W28"/>
    <mergeCell ref="Z110:AC110"/>
    <mergeCell ref="Z111:AC111"/>
    <mergeCell ref="I5:N6"/>
    <mergeCell ref="Z108:AC108"/>
    <mergeCell ref="Z109:AC109"/>
    <mergeCell ref="N89:N90"/>
    <mergeCell ref="M40:U43"/>
    <mergeCell ref="G46:I47"/>
    <mergeCell ref="D80:G81"/>
    <mergeCell ref="D82:G83"/>
    <mergeCell ref="D89:G90"/>
    <mergeCell ref="T48:U50"/>
    <mergeCell ref="T75:V79"/>
    <mergeCell ref="D47:E48"/>
    <mergeCell ref="D9:H10"/>
    <mergeCell ref="M9:Q10"/>
  </mergeCells>
  <conditionalFormatting sqref="L65">
    <cfRule type="iconSet" priority="41">
      <iconSet showValue="0">
        <cfvo type="percent" val="0"/>
        <cfvo type="num" val="0"/>
        <cfvo type="num" val="1"/>
      </iconSet>
    </cfRule>
  </conditionalFormatting>
  <conditionalFormatting sqref="B60 C59">
    <cfRule type="iconSet" priority="39">
      <iconSet showValue="0">
        <cfvo type="percent" val="0"/>
        <cfvo type="num" val="0" gte="0"/>
        <cfvo type="num" val="1"/>
      </iconSet>
    </cfRule>
  </conditionalFormatting>
  <hyperlinks>
    <hyperlink ref="J97" r:id="rId1"/>
  </hyperlinks>
  <printOptions horizontalCentered="1" verticalCentered="1"/>
  <pageMargins left="0" right="0.3" top="0" bottom="0" header="0.3" footer="0.05"/>
  <pageSetup paperSize="9" scale="49" fitToWidth="0"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iconSet" priority="37" id="{E3960427-B7AF-4CAA-9F49-2FFC5C80AF5B}">
            <x14:iconSet showValue="0" custom="1">
              <x14:cfvo type="percent">
                <xm:f>0</xm:f>
              </x14:cfvo>
              <x14:cfvo type="num">
                <xm:f>0</xm:f>
              </x14:cfvo>
              <x14:cfvo type="num">
                <xm:f>1</xm:f>
              </x14:cfvo>
              <x14:cfIcon iconSet="3TrafficLights1" iconId="0"/>
              <x14:cfIcon iconSet="NoIcons" iconId="0"/>
              <x14:cfIcon iconSet="3TrafficLights1" iconId="2"/>
            </x14:iconSet>
          </x14:cfRule>
          <xm:sqref>B74</xm:sqref>
        </x14:conditionalFormatting>
        <x14:conditionalFormatting xmlns:xm="http://schemas.microsoft.com/office/excel/2006/main">
          <x14:cfRule type="iconSet" priority="36" id="{DB629B60-12DF-4A31-BD11-4571D34B6B8C}">
            <x14:iconSet showValue="0" custom="1">
              <x14:cfvo type="percent">
                <xm:f>0</xm:f>
              </x14:cfvo>
              <x14:cfvo type="num">
                <xm:f>0</xm:f>
              </x14:cfvo>
              <x14:cfvo type="num">
                <xm:f>1</xm:f>
              </x14:cfvo>
              <x14:cfIcon iconSet="3TrafficLights1" iconId="0"/>
              <x14:cfIcon iconSet="NoIcons" iconId="0"/>
              <x14:cfIcon iconSet="3TrafficLights1" iconId="2"/>
            </x14:iconSet>
          </x14:cfRule>
          <xm:sqref>C78:C79 C81</xm:sqref>
        </x14:conditionalFormatting>
        <x14:conditionalFormatting xmlns:xm="http://schemas.microsoft.com/office/excel/2006/main">
          <x14:cfRule type="iconSet" priority="35" id="{D1ED2BEB-7DC9-4926-99F8-DF87DEFEE7E8}">
            <x14:iconSet showValue="0" custom="1">
              <x14:cfvo type="percent">
                <xm:f>0</xm:f>
              </x14:cfvo>
              <x14:cfvo type="num">
                <xm:f>0</xm:f>
              </x14:cfvo>
              <x14:cfvo type="num">
                <xm:f>1</xm:f>
              </x14:cfvo>
              <x14:cfIcon iconSet="3TrafficLights1" iconId="0"/>
              <x14:cfIcon iconSet="NoIcons" iconId="0"/>
              <x14:cfIcon iconSet="3TrafficLights1" iconId="2"/>
            </x14:iconSet>
          </x14:cfRule>
          <xm:sqref>C88</xm:sqref>
        </x14:conditionalFormatting>
        <x14:conditionalFormatting xmlns:xm="http://schemas.microsoft.com/office/excel/2006/main">
          <x14:cfRule type="iconSet" priority="34" id="{CFD2D8EC-9F1A-4713-8657-C57D6DC00C0D}">
            <x14:iconSet showValue="0" custom="1">
              <x14:cfvo type="percent">
                <xm:f>0</xm:f>
              </x14:cfvo>
              <x14:cfvo type="num">
                <xm:f>0</xm:f>
              </x14:cfvo>
              <x14:cfvo type="num">
                <xm:f>1</xm:f>
              </x14:cfvo>
              <x14:cfIcon iconSet="3TrafficLights1" iconId="0"/>
              <x14:cfIcon iconSet="NoIcons" iconId="0"/>
              <x14:cfIcon iconSet="3TrafficLights1" iconId="2"/>
            </x14:iconSet>
          </x14:cfRule>
          <xm:sqref>C91:C94</xm:sqref>
        </x14:conditionalFormatting>
        <x14:conditionalFormatting xmlns:xm="http://schemas.microsoft.com/office/excel/2006/main">
          <x14:cfRule type="iconSet" priority="33" id="{7778AF77-D802-44A2-A676-1EEA7DFB6ACA}">
            <x14:iconSet showValue="0" custom="1">
              <x14:cfvo type="percent">
                <xm:f>0</xm:f>
              </x14:cfvo>
              <x14:cfvo type="num">
                <xm:f>0</xm:f>
              </x14:cfvo>
              <x14:cfvo type="num">
                <xm:f>1</xm:f>
              </x14:cfvo>
              <x14:cfIcon iconSet="3TrafficLights1" iconId="0"/>
              <x14:cfIcon iconSet="NoIcons" iconId="0"/>
              <x14:cfIcon iconSet="3TrafficLights1" iconId="2"/>
            </x14:iconSet>
          </x14:cfRule>
          <xm:sqref>M78:M86</xm:sqref>
        </x14:conditionalFormatting>
        <x14:conditionalFormatting xmlns:xm="http://schemas.microsoft.com/office/excel/2006/main">
          <x14:cfRule type="iconSet" priority="28" id="{D2D14493-6E90-4B55-9F9F-8A3DA842A50F}">
            <x14:iconSet showValue="0" custom="1">
              <x14:cfvo type="percent">
                <xm:f>0</xm:f>
              </x14:cfvo>
              <x14:cfvo type="num">
                <xm:f>0</xm:f>
              </x14:cfvo>
              <x14:cfvo type="num">
                <xm:f>1</xm:f>
              </x14:cfvo>
              <x14:cfIcon iconSet="3TrafficLights1" iconId="0"/>
              <x14:cfIcon iconSet="NoIcons" iconId="0"/>
              <x14:cfIcon iconSet="3TrafficLights1" iconId="2"/>
            </x14:iconSet>
          </x14:cfRule>
          <xm:sqref>L58:L60</xm:sqref>
        </x14:conditionalFormatting>
        <x14:conditionalFormatting xmlns:xm="http://schemas.microsoft.com/office/excel/2006/main">
          <x14:cfRule type="iconSet" priority="27" id="{1E1C5E63-0DBC-45CD-981E-62CC556FCD43}">
            <x14:iconSet showValue="0" custom="1">
              <x14:cfvo type="percent">
                <xm:f>0</xm:f>
              </x14:cfvo>
              <x14:cfvo type="num">
                <xm:f>0</xm:f>
              </x14:cfvo>
              <x14:cfvo type="num">
                <xm:f>1</xm:f>
              </x14:cfvo>
              <x14:cfIcon iconSet="3TrafficLights1" iconId="0"/>
              <x14:cfIcon iconSet="NoIcons" iconId="0"/>
              <x14:cfIcon iconSet="3TrafficLights1" iconId="2"/>
            </x14:iconSet>
          </x14:cfRule>
          <xm:sqref>L54</xm:sqref>
        </x14:conditionalFormatting>
        <x14:conditionalFormatting xmlns:xm="http://schemas.microsoft.com/office/excel/2006/main">
          <x14:cfRule type="iconSet" priority="26" id="{E9AE3BE3-7592-47A9-B009-22682D6CD13E}">
            <x14:iconSet showValue="0" custom="1">
              <x14:cfvo type="percent">
                <xm:f>0</xm:f>
              </x14:cfvo>
              <x14:cfvo type="num">
                <xm:f>0</xm:f>
              </x14:cfvo>
              <x14:cfvo type="num">
                <xm:f>1</xm:f>
              </x14:cfvo>
              <x14:cfIcon iconSet="3TrafficLights1" iconId="0"/>
              <x14:cfIcon iconSet="NoIcons" iconId="0"/>
              <x14:cfIcon iconSet="3TrafficLights1" iconId="2"/>
            </x14:iconSet>
          </x14:cfRule>
          <xm:sqref>L55</xm:sqref>
        </x14:conditionalFormatting>
        <x14:conditionalFormatting xmlns:xm="http://schemas.microsoft.com/office/excel/2006/main">
          <x14:cfRule type="iconSet" priority="24" id="{F9909E87-921A-4EE7-80F1-4334AA1CDFC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C60</xm:sqref>
        </x14:conditionalFormatting>
        <x14:conditionalFormatting xmlns:xm="http://schemas.microsoft.com/office/excel/2006/main">
          <x14:cfRule type="iconSet" priority="42" id="{416DD14C-2D8C-41DB-AFA5-F3C460A067DE}">
            <x14:iconSet showValue="0" custom="1">
              <x14:cfvo type="percent">
                <xm:f>0</xm:f>
              </x14:cfvo>
              <x14:cfvo type="num">
                <xm:f>0</xm:f>
              </x14:cfvo>
              <x14:cfvo type="num">
                <xm:f>1</xm:f>
              </x14:cfvo>
              <x14:cfIcon iconSet="3TrafficLights1" iconId="0"/>
              <x14:cfIcon iconSet="3TrafficLights1" iconId="1"/>
              <x14:cfIcon iconSet="3TrafficLights1" iconId="2"/>
            </x14:iconSet>
          </x14:cfRule>
          <xm:sqref>C70:C77</xm:sqref>
        </x14:conditionalFormatting>
        <x14:conditionalFormatting xmlns:xm="http://schemas.microsoft.com/office/excel/2006/main">
          <x14:cfRule type="iconSet" priority="21" id="{827549BD-8DFD-4A9B-8326-6B7C3C988DCD}">
            <x14:iconSet showValue="0" custom="1">
              <x14:cfvo type="percent">
                <xm:f>0</xm:f>
              </x14:cfvo>
              <x14:cfvo type="num">
                <xm:f>0</xm:f>
              </x14:cfvo>
              <x14:cfvo type="num">
                <xm:f>1</xm:f>
              </x14:cfvo>
              <x14:cfIcon iconSet="3TrafficLights1" iconId="0"/>
              <x14:cfIcon iconSet="NoIcons" iconId="0"/>
              <x14:cfIcon iconSet="3TrafficLights1" iconId="2"/>
            </x14:iconSet>
          </x14:cfRule>
          <xm:sqref>L62:L64</xm:sqref>
        </x14:conditionalFormatting>
        <x14:conditionalFormatting xmlns:xm="http://schemas.microsoft.com/office/excel/2006/main">
          <x14:cfRule type="iconSet" priority="20" id="{F7397801-8FF1-4B93-8147-8B6127CF6C80}">
            <x14:iconSet showValue="0" custom="1">
              <x14:cfvo type="percent">
                <xm:f>0</xm:f>
              </x14:cfvo>
              <x14:cfvo type="num">
                <xm:f>0</xm:f>
              </x14:cfvo>
              <x14:cfvo type="num">
                <xm:f>1</xm:f>
              </x14:cfvo>
              <x14:cfIcon iconSet="3TrafficLights1" iconId="0"/>
              <x14:cfIcon iconSet="NoIcons" iconId="0"/>
              <x14:cfIcon iconSet="3TrafficLights1" iconId="2"/>
            </x14:iconSet>
          </x14:cfRule>
          <xm:sqref>L66</xm:sqref>
        </x14:conditionalFormatting>
        <x14:conditionalFormatting xmlns:xm="http://schemas.microsoft.com/office/excel/2006/main">
          <x14:cfRule type="iconSet" priority="19" id="{E196C6B0-A9D7-4563-932F-315600D4B3D6}">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L69:L70</xm:sqref>
        </x14:conditionalFormatting>
        <x14:conditionalFormatting xmlns:xm="http://schemas.microsoft.com/office/excel/2006/main">
          <x14:cfRule type="iconSet" priority="18" id="{A6C4537C-90C5-402D-A0BA-978721B0FF5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L71</xm:sqref>
        </x14:conditionalFormatting>
        <x14:conditionalFormatting xmlns:xm="http://schemas.microsoft.com/office/excel/2006/main">
          <x14:cfRule type="iconSet" priority="17" id="{08140873-60E7-4886-97EB-C101B440F8F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L72</xm:sqref>
        </x14:conditionalFormatting>
        <x14:conditionalFormatting xmlns:xm="http://schemas.microsoft.com/office/excel/2006/main">
          <x14:cfRule type="iconSet" priority="16" id="{D546C7F6-0F62-42C6-872D-DA9BE8E93003}">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L74</xm:sqref>
        </x14:conditionalFormatting>
        <x14:conditionalFormatting xmlns:xm="http://schemas.microsoft.com/office/excel/2006/main">
          <x14:cfRule type="iconSet" priority="15" id="{0CF5A1A6-4E01-4A71-8C91-F4EA06A0525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C80</xm:sqref>
        </x14:conditionalFormatting>
        <x14:conditionalFormatting xmlns:xm="http://schemas.microsoft.com/office/excel/2006/main">
          <x14:cfRule type="iconSet" priority="14" id="{A6502AF1-8E3B-4C75-8352-1755107EA9C4}">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C82</xm:sqref>
        </x14:conditionalFormatting>
        <x14:conditionalFormatting xmlns:xm="http://schemas.microsoft.com/office/excel/2006/main">
          <x14:cfRule type="iconSet" priority="13" id="{8679EBBC-513A-42FE-9AC3-84565CEFBAD4}">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C89</xm:sqref>
        </x14:conditionalFormatting>
        <x14:conditionalFormatting xmlns:xm="http://schemas.microsoft.com/office/excel/2006/main">
          <x14:cfRule type="iconSet" priority="12" id="{E7E9D2B4-448C-432D-814A-CF03056B463B}">
            <x14:iconSet showValue="0" custom="1">
              <x14:cfvo type="percent">
                <xm:f>0</xm:f>
              </x14:cfvo>
              <x14:cfvo type="num">
                <xm:f>0</xm:f>
              </x14:cfvo>
              <x14:cfvo type="num">
                <xm:f>1</xm:f>
              </x14:cfvo>
              <x14:cfIcon iconSet="3TrafficLights1" iconId="0"/>
              <x14:cfIcon iconSet="3TrafficLights1" iconId="1"/>
              <x14:cfIcon iconSet="3TrafficLights1" iconId="2"/>
            </x14:iconSet>
          </x14:cfRule>
          <xm:sqref>C57</xm:sqref>
        </x14:conditionalFormatting>
        <x14:conditionalFormatting xmlns:xm="http://schemas.microsoft.com/office/excel/2006/main">
          <x14:cfRule type="iconSet" priority="11" id="{7C83C083-8612-4E78-9038-549AB0DF21FD}">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L46</xm:sqref>
        </x14:conditionalFormatting>
        <x14:conditionalFormatting xmlns:xm="http://schemas.microsoft.com/office/excel/2006/main">
          <x14:cfRule type="iconSet" priority="10" id="{AD15A3FA-DC9F-4340-B8E6-F43BEA871C48}">
            <x14:iconSet showValue="0" custom="1">
              <x14:cfvo type="percent">
                <xm:f>0</xm:f>
              </x14:cfvo>
              <x14:cfvo type="num">
                <xm:f>0</xm:f>
              </x14:cfvo>
              <x14:cfvo type="num">
                <xm:f>1</xm:f>
              </x14:cfvo>
              <x14:cfIcon iconSet="3TrafficLights1" iconId="0"/>
              <x14:cfIcon iconSet="3TrafficLights1" iconId="1"/>
              <x14:cfIcon iconSet="3TrafficLights1" iconId="2"/>
            </x14:iconSet>
          </x14:cfRule>
          <xm:sqref>L47</xm:sqref>
        </x14:conditionalFormatting>
        <x14:conditionalFormatting xmlns:xm="http://schemas.microsoft.com/office/excel/2006/main">
          <x14:cfRule type="iconSet" priority="7" id="{D8C3B470-19DB-4AB9-AB60-25B0A15335C5}">
            <x14:iconSet showValue="0" custom="1">
              <x14:cfvo type="percent">
                <xm:f>0</xm:f>
              </x14:cfvo>
              <x14:cfvo type="num">
                <xm:f>0</xm:f>
              </x14:cfvo>
              <x14:cfvo type="num">
                <xm:f>1</xm:f>
              </x14:cfvo>
              <x14:cfIcon iconSet="3TrafficLights1" iconId="0"/>
              <x14:cfIcon iconSet="3TrafficLights1" iconId="1"/>
              <x14:cfIcon iconSet="3TrafficLights1" iconId="2"/>
            </x14:iconSet>
          </x14:cfRule>
          <xm:sqref>L35</xm:sqref>
        </x14:conditionalFormatting>
        <x14:conditionalFormatting xmlns:xm="http://schemas.microsoft.com/office/excel/2006/main">
          <x14:cfRule type="iconSet" priority="6" id="{513F1894-5053-4A70-991A-1EF64AC7B8CD}">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L36:L38</xm:sqref>
        </x14:conditionalFormatting>
        <x14:conditionalFormatting xmlns:xm="http://schemas.microsoft.com/office/excel/2006/main">
          <x14:cfRule type="iconSet" priority="5" id="{58CDA0CE-08B5-462F-9D2C-E94796A2DCC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L13</xm:sqref>
        </x14:conditionalFormatting>
        <x14:conditionalFormatting xmlns:xm="http://schemas.microsoft.com/office/excel/2006/main">
          <x14:cfRule type="iconSet" priority="4" id="{CCCA53ED-AF17-49B0-801E-A133E1824DD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L11</xm:sqref>
        </x14:conditionalFormatting>
        <x14:conditionalFormatting xmlns:xm="http://schemas.microsoft.com/office/excel/2006/main">
          <x14:cfRule type="iconSet" priority="3" id="{76C06FEA-F51B-4AFA-8F55-2486212EDA8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L21</xm:sqref>
        </x14:conditionalFormatting>
        <x14:conditionalFormatting xmlns:xm="http://schemas.microsoft.com/office/excel/2006/main">
          <x14:cfRule type="iconSet" priority="2" id="{FB5B31D9-395A-4854-96B4-AB008452C20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L27</xm:sqref>
        </x14:conditionalFormatting>
        <x14:conditionalFormatting xmlns:xm="http://schemas.microsoft.com/office/excel/2006/main">
          <x14:cfRule type="iconSet" priority="43" id="{C566B823-B5B1-4E3A-AEFE-CE2A3993E0DA}">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L30:L32 L34</xm:sqref>
        </x14:conditionalFormatting>
        <x14:conditionalFormatting xmlns:xm="http://schemas.microsoft.com/office/excel/2006/main">
          <x14:cfRule type="iconSet" priority="1" id="{50F9BA36-9936-4062-9DF0-1B84D0F403EB}">
            <x14:iconSet showValue="0" custom="1">
              <x14:cfvo type="percent">
                <xm:f>0</xm:f>
              </x14:cfvo>
              <x14:cfvo type="num">
                <xm:f>0</xm:f>
              </x14:cfvo>
              <x14:cfvo type="num">
                <xm:f>1</xm:f>
              </x14:cfvo>
              <x14:cfIcon iconSet="3TrafficLights1" iconId="0"/>
              <x14:cfIcon iconSet="3TrafficLights1" iconId="1"/>
              <x14:cfIcon iconSet="3TrafficLights1" iconId="2"/>
            </x14:iconSet>
          </x14:cfRule>
          <xm:sqref>C84:C87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Data!$A$8:$A$98</xm:f>
          </x14:formula1>
          <xm:sqref>Y5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vt:lpstr>
      <vt:lpstr>Site_Profile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lastPrinted>2016-12-27T08:53:43Z</cp:lastPrinted>
  <dcterms:created xsi:type="dcterms:W3CDTF">2015-09-08T07:25:50Z</dcterms:created>
  <dcterms:modified xsi:type="dcterms:W3CDTF">2017-03-05T07:23:41Z</dcterms:modified>
</cp:coreProperties>
</file>