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an-Charles.Rouge\Dropbox (Personal)\LCRP 2019\FINAL Submissions\Final logframes\"/>
    </mc:Choice>
  </mc:AlternateContent>
  <xr:revisionPtr revIDLastSave="0" documentId="13_ncr:1_{C7DA284A-9BB5-4342-9473-8FA77410D21E}" xr6:coauthVersionLast="40" xr6:coauthVersionMax="41" xr10:uidLastSave="{00000000-0000-0000-0000-000000000000}"/>
  <bookViews>
    <workbookView xWindow="-120" yWindow="-120" windowWidth="20730" windowHeight="11760" activeTab="1" xr2:uid="{00000000-000D-0000-FFFF-FFFF00000000}"/>
  </bookViews>
  <sheets>
    <sheet name="Summary" sheetId="6" r:id="rId1"/>
    <sheet name="Logframe" sheetId="1" r:id="rId2"/>
    <sheet name="Funding" sheetId="3" r:id="rId3"/>
  </sheets>
  <definedNames>
    <definedName name="_xlnm._FilterDatabase" localSheetId="2" hidden="1">Funding!$A$3:$M$8</definedName>
    <definedName name="_xlnm.Print_Area" localSheetId="1">Logframe!$A$1:$Q$102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70" i="1" l="1"/>
  <c r="M93" i="1"/>
  <c r="M18" i="1"/>
  <c r="K96" i="1"/>
  <c r="K93" i="1"/>
  <c r="K70" i="1"/>
  <c r="K73" i="1"/>
  <c r="J111" i="1"/>
  <c r="J106" i="1"/>
  <c r="J92" i="1"/>
  <c r="J77" i="1"/>
  <c r="J69" i="1"/>
  <c r="J54" i="1"/>
  <c r="J48" i="1"/>
  <c r="J43" i="1"/>
  <c r="J22" i="1"/>
  <c r="J21" i="1"/>
  <c r="J20" i="1"/>
  <c r="J19" i="1"/>
  <c r="J18" i="1"/>
  <c r="J17" i="1"/>
  <c r="J14" i="1"/>
  <c r="J13" i="1"/>
  <c r="L14" i="1"/>
  <c r="E14" i="6"/>
  <c r="L17" i="1"/>
  <c r="E15" i="6"/>
  <c r="E13" i="6"/>
  <c r="D14" i="6"/>
  <c r="D15" i="6"/>
  <c r="D13" i="6"/>
  <c r="C15" i="6"/>
  <c r="C14" i="6"/>
  <c r="B14" i="6"/>
  <c r="C32" i="6"/>
  <c r="E32" i="6"/>
  <c r="D32" i="6"/>
  <c r="C31" i="6"/>
  <c r="C30" i="6"/>
  <c r="C29" i="6"/>
  <c r="I27" i="6"/>
  <c r="F27" i="6"/>
  <c r="C28" i="6"/>
  <c r="C27" i="6"/>
  <c r="K26" i="6"/>
  <c r="J26" i="6"/>
  <c r="I26" i="6"/>
  <c r="I25" i="6"/>
  <c r="F26" i="6"/>
  <c r="F25" i="6"/>
  <c r="H26" i="6"/>
  <c r="G26" i="6"/>
  <c r="C26" i="6"/>
  <c r="C25" i="6"/>
  <c r="E26" i="6"/>
  <c r="E25" i="6"/>
  <c r="D26" i="6"/>
  <c r="C8" i="6"/>
  <c r="D29" i="6"/>
  <c r="E29" i="6"/>
  <c r="G25" i="6"/>
  <c r="H25" i="6"/>
  <c r="D27" i="6"/>
  <c r="E27" i="6"/>
  <c r="J25" i="6"/>
  <c r="K25" i="6"/>
  <c r="E8" i="6"/>
  <c r="D8" i="6"/>
  <c r="D25" i="6"/>
  <c r="C13" i="6"/>
  <c r="J27" i="6"/>
  <c r="K27" i="6"/>
  <c r="G27" i="6"/>
  <c r="H27" i="6"/>
  <c r="Q111" i="1"/>
  <c r="P111" i="1"/>
  <c r="O111" i="1"/>
  <c r="N111" i="1"/>
  <c r="M111" i="1"/>
  <c r="L111" i="1"/>
  <c r="K111" i="1"/>
  <c r="Q92" i="1"/>
  <c r="P92" i="1"/>
  <c r="O92" i="1"/>
  <c r="N92" i="1"/>
  <c r="L92" i="1"/>
  <c r="K92" i="1"/>
  <c r="Q77" i="1"/>
  <c r="P77" i="1"/>
  <c r="O77" i="1"/>
  <c r="N77" i="1"/>
  <c r="M77" i="1"/>
  <c r="L77" i="1"/>
  <c r="K77" i="1"/>
  <c r="Q106" i="1"/>
  <c r="P106" i="1"/>
  <c r="O106" i="1"/>
  <c r="N106" i="1"/>
  <c r="M106" i="1"/>
  <c r="L106" i="1"/>
  <c r="K106" i="1"/>
  <c r="K69" i="1"/>
  <c r="L69" i="1"/>
  <c r="N69" i="1"/>
  <c r="O69" i="1"/>
  <c r="P69" i="1"/>
  <c r="Q69" i="1"/>
  <c r="P55" i="1"/>
  <c r="P54" i="1"/>
  <c r="D9" i="6"/>
  <c r="D10" i="6"/>
  <c r="C9" i="6"/>
  <c r="C10" i="6"/>
  <c r="E9" i="6"/>
  <c r="E10" i="6"/>
  <c r="Q54" i="1"/>
  <c r="O54" i="1"/>
  <c r="M54" i="1"/>
  <c r="L54" i="1"/>
  <c r="Q48" i="1"/>
  <c r="P48" i="1"/>
  <c r="O48" i="1"/>
  <c r="N48" i="1"/>
  <c r="M48" i="1"/>
  <c r="L48" i="1"/>
  <c r="K48" i="1"/>
  <c r="P35" i="1"/>
  <c r="L21" i="1"/>
  <c r="N14" i="1"/>
  <c r="P21" i="1"/>
  <c r="P20" i="1"/>
  <c r="N21" i="1"/>
  <c r="P19" i="1"/>
  <c r="P14" i="1"/>
  <c r="N19" i="1"/>
  <c r="N18" i="1"/>
  <c r="L19" i="1"/>
  <c r="L18" i="1"/>
  <c r="P17" i="1"/>
  <c r="P13" i="1"/>
  <c r="N17" i="1"/>
  <c r="L13" i="1"/>
  <c r="Q22" i="1"/>
  <c r="P22" i="1"/>
  <c r="O22" i="1"/>
  <c r="N22" i="1"/>
  <c r="M22" i="1"/>
  <c r="L22" i="1"/>
  <c r="K22" i="1"/>
  <c r="Q20" i="1"/>
  <c r="O20" i="1"/>
  <c r="N20" i="1"/>
  <c r="M20" i="1"/>
  <c r="L20" i="1"/>
  <c r="K20" i="1"/>
  <c r="Q18" i="1"/>
  <c r="P18" i="1"/>
  <c r="O18" i="1"/>
  <c r="K18" i="1"/>
  <c r="N43" i="1"/>
  <c r="K13" i="1"/>
  <c r="M13" i="1"/>
  <c r="N13" i="1"/>
  <c r="O13" i="1"/>
  <c r="Q13" i="1"/>
  <c r="K43" i="1"/>
  <c r="L43" i="1"/>
  <c r="M43" i="1"/>
  <c r="O43" i="1"/>
  <c r="P43" i="1"/>
  <c r="Q43" i="1"/>
  <c r="K35" i="1"/>
  <c r="M35" i="1"/>
  <c r="O35" i="1"/>
  <c r="Q35" i="1"/>
  <c r="B15" i="6"/>
  <c r="B17" i="6"/>
  <c r="B16" i="6"/>
  <c r="B13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Noritaka Hara</author>
  </authors>
  <commentList>
    <comment ref="C18" authorId="0" shapeId="0" xr:uid="{2076C88A-7464-414B-88DA-7613EC5882E7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update # of institutions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Jean-Charles Rouge</author>
    <author>Noritaka Hara</author>
  </authors>
  <commentList>
    <comment ref="A2" authorId="0" shapeId="0" xr:uid="{56DFC57B-DB3A-466A-99D1-3E19C086FED5}">
      <text>
        <r>
          <rPr>
            <b/>
            <sz val="9"/>
            <color indexed="81"/>
            <rFont val="Tahoma"/>
            <family val="2"/>
          </rPr>
          <t>Jean-Charles Rouge:</t>
        </r>
        <r>
          <rPr>
            <sz val="9"/>
            <color indexed="81"/>
            <rFont val="Tahoma"/>
            <family val="2"/>
          </rPr>
          <t xml:space="preserve">
Not one of the 6 LCRP expected impacts</t>
        </r>
      </text>
    </comment>
    <comment ref="H5" authorId="1" shapeId="0" xr:uid="{BBF6C89F-0E5B-4657-8049-60D422C838E9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  <comment ref="H35" authorId="1" shapeId="0" xr:uid="{A840C3A5-B164-624B-AF75-D25E71660F08}">
      <text>
        <r>
          <rPr>
            <b/>
            <sz val="9"/>
            <color indexed="81"/>
            <rFont val="Tahoma"/>
            <family val="2"/>
          </rPr>
          <t>Noritaka Hara:</t>
        </r>
        <r>
          <rPr>
            <sz val="9"/>
            <color indexed="81"/>
            <rFont val="Tahoma"/>
            <family val="2"/>
          </rPr>
          <t xml:space="preserve">
Since outcome is the increased capacity of energy production, theoritically all population in Lebanon will benefit. If we need the numbers, it may be possible to include indirect/direct beneficiaries from the installation of renewable energy solutions</t>
        </r>
      </text>
    </comment>
  </commentList>
</comments>
</file>

<file path=xl/sharedStrings.xml><?xml version="1.0" encoding="utf-8"?>
<sst xmlns="http://schemas.openxmlformats.org/spreadsheetml/2006/main" count="404" uniqueCount="156">
  <si>
    <t>PRS</t>
  </si>
  <si>
    <t>PRL</t>
  </si>
  <si>
    <t>Result</t>
  </si>
  <si>
    <t>ID</t>
  </si>
  <si>
    <t>Indicators</t>
  </si>
  <si>
    <t>Baseline</t>
  </si>
  <si>
    <t>A</t>
  </si>
  <si>
    <t>B</t>
  </si>
  <si>
    <t>C</t>
  </si>
  <si>
    <t>Indicator</t>
  </si>
  <si>
    <t>Description/ definition</t>
  </si>
  <si>
    <t>MoV / Responsible</t>
  </si>
  <si>
    <t>Unit</t>
  </si>
  <si>
    <t>Frequency</t>
  </si>
  <si>
    <t>List Activities under this output 1.1</t>
  </si>
  <si>
    <t>SYR</t>
  </si>
  <si>
    <t>LEB</t>
  </si>
  <si>
    <t>Beneficiary</t>
  </si>
  <si>
    <t>Indiv</t>
  </si>
  <si>
    <t>Target</t>
  </si>
  <si>
    <t>List Activities under this output 2.1</t>
  </si>
  <si>
    <t>List Activities under this output 3.1</t>
  </si>
  <si>
    <t>List Activities under this output 3.2</t>
  </si>
  <si>
    <t>Monthly</t>
  </si>
  <si>
    <t>n/a</t>
  </si>
  <si>
    <t>Protection Output</t>
  </si>
  <si>
    <t>Budget 2018</t>
  </si>
  <si>
    <t>Budget 2019</t>
  </si>
  <si>
    <t>Budget 2020</t>
  </si>
  <si>
    <t>%Hum 2018</t>
  </si>
  <si>
    <t>%Stab 2018</t>
  </si>
  <si>
    <t>%Hum 2019</t>
  </si>
  <si>
    <t>%Stab 2019</t>
  </si>
  <si>
    <t>%Hum 2020</t>
  </si>
  <si>
    <t>%Stab 2020</t>
  </si>
  <si>
    <t>TOTAL</t>
  </si>
  <si>
    <t>monthly</t>
  </si>
  <si>
    <t>partners report in activity info</t>
  </si>
  <si>
    <t>Outcome 3: Strengthen policy development and enabling environment for job creation</t>
  </si>
  <si>
    <t>% Stabilization</t>
  </si>
  <si>
    <t>% Humanitarian</t>
  </si>
  <si>
    <t xml:space="preserve">Budget </t>
  </si>
  <si>
    <t>Budget</t>
  </si>
  <si>
    <t>Outputs</t>
  </si>
  <si>
    <t>Outcomes</t>
  </si>
  <si>
    <t>Institutions (List them)</t>
  </si>
  <si>
    <t>Vulnerable Lebanese</t>
  </si>
  <si>
    <t>Persons Displaced from Syria</t>
  </si>
  <si>
    <t>All Population</t>
  </si>
  <si>
    <t>Indicative target 2020</t>
  </si>
  <si>
    <t>Indicative Target 2019</t>
  </si>
  <si>
    <t>Targeted 2018</t>
  </si>
  <si>
    <t>In Need (persons)</t>
  </si>
  <si>
    <t>Contact Information</t>
  </si>
  <si>
    <t>UNDP</t>
  </si>
  <si>
    <t>Coordinating Agency</t>
  </si>
  <si>
    <t>Lead Ministries</t>
  </si>
  <si>
    <t>Livelihoods</t>
  </si>
  <si>
    <t>Version3</t>
  </si>
  <si>
    <t>MoEW</t>
  </si>
  <si>
    <t>Suzy Hoayek/suzy.hoayek@gmail.com;
Noritaka Hara/noritaka.hara@undp.org</t>
  </si>
  <si>
    <t>Energy Sector Total Budget: Total budget (USD)</t>
  </si>
  <si>
    <t>Outcome 1: Increase in Energy production through implementation of Renewable Energy Sources</t>
  </si>
  <si>
    <t>Outcome 2: Reduction in Energy demand due to implementation of Energy Efficiency Initiative</t>
  </si>
  <si>
    <t>Outcome 4: Enhance capacity of MoEW to plan, budget and oversee energy sector initiatives</t>
  </si>
  <si>
    <t>Output 1.1:  Renewable Energy systems implemented</t>
  </si>
  <si>
    <t>Output 2.1: Energy efficient products to households and public institutions provided</t>
  </si>
  <si>
    <t>Output 3.1:  Transmission network reinforced through the installation of HV/MV transformers</t>
  </si>
  <si>
    <t xml:space="preserve">Output 3.2:Distribution network reinforced through the installation of MV/LV transformers </t>
  </si>
  <si>
    <t>Output 4.1:  MoEW staff specialized in different areas of the Energy sector provided</t>
  </si>
  <si>
    <t>ENERGY SECTOR LOGFRAME - 2017-2020 (Edited 10/25/2018)</t>
  </si>
  <si>
    <t>Impact:   By the year 2020, all vulnerable populations in Lebanon will have an improved, equitable and gender appropriate access to electricity in terms of quality, quantity and sustainability.</t>
  </si>
  <si>
    <t>MWh/year</t>
  </si>
  <si>
    <t>Project reports from partners in Activity info</t>
  </si>
  <si>
    <t>Montly</t>
  </si>
  <si>
    <r>
      <rPr>
        <b/>
        <sz val="12"/>
        <color rgb="FFFFFFFF"/>
        <rFont val="Calibri"/>
        <family val="2"/>
      </rPr>
      <t>Outcome 1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Increase energy production through implementation of renewable energy sources</t>
    </r>
  </si>
  <si>
    <t>Beneficiaries</t>
  </si>
  <si>
    <r>
      <rPr>
        <b/>
        <sz val="10"/>
        <rFont val="Calibri"/>
        <family val="2"/>
      </rPr>
      <t xml:space="preserve">Output 1.1 </t>
    </r>
    <r>
      <rPr>
        <sz val="10"/>
        <rFont val="Calibri"/>
        <family val="2"/>
      </rPr>
      <t>Renewable Energy systems implemented</t>
    </r>
  </si>
  <si>
    <t>D</t>
  </si>
  <si>
    <t># of municipalities and sites with access to off-grid solar street lighting</t>
  </si>
  <si>
    <t>Municipality</t>
  </si>
  <si>
    <t>Cumulative Target</t>
  </si>
  <si>
    <t># of WE/municipalities supported through the installation of solar water pump for their operation of pulic water wells</t>
  </si>
  <si>
    <t>Insti</t>
  </si>
  <si>
    <t>WE/Municipality</t>
  </si>
  <si>
    <t xml:space="preserve">29122 hh </t>
  </si>
  <si>
    <t># of communities/institutions supported through the installation of renewable energy power generation systems</t>
  </si>
  <si>
    <t>Insti/Municiaplity</t>
  </si>
  <si>
    <t>Activity 2: Provision of off-grid solar street lighting</t>
  </si>
  <si>
    <t>Activity 3: Provision of solar water pump</t>
  </si>
  <si>
    <t>Activity 1: Provision of Soalr water Heater</t>
  </si>
  <si>
    <t>Activity 4: Installation of distributed renewable energy power generation system</t>
  </si>
  <si>
    <t>Activity 5: Blended finance support (partial grant) for communities/institution to unlock private investment in renewable energy systems</t>
  </si>
  <si>
    <r>
      <rPr>
        <b/>
        <sz val="12"/>
        <color rgb="FFFFFFFF"/>
        <rFont val="Calibri"/>
        <family val="2"/>
      </rPr>
      <t xml:space="preserve">Outcome 2: </t>
    </r>
    <r>
      <rPr>
        <b/>
        <sz val="10"/>
        <color rgb="FFFFFFFF"/>
        <rFont val="Calibri"/>
        <family val="2"/>
      </rPr>
      <t xml:space="preserve">
Reduce energy demand due to implementation of energy efficient initiatives</t>
    </r>
  </si>
  <si>
    <t>Activity 6: Technical support and awareness raising for communities/institutions/HH to help them access to finance (soft-loan, microfinance, crowdfunding, etc) for investment in renewable energy systems</t>
  </si>
  <si>
    <r>
      <rPr>
        <b/>
        <sz val="10"/>
        <color rgb="FF000000"/>
        <rFont val="Calibri"/>
        <family val="2"/>
      </rPr>
      <t>Output 2.1:</t>
    </r>
    <r>
      <rPr>
        <sz val="10"/>
        <color rgb="FF000000"/>
        <rFont val="Calibri"/>
        <family val="2"/>
      </rPr>
      <t xml:space="preserve"> Energy efficient products to households and public institutions provided </t>
    </r>
  </si>
  <si>
    <t># of households supported through the installation of energy efficient products (e.g. indoor LED, solar cookers, and other appliance)</t>
  </si>
  <si>
    <t># of public institutions (schools, healtcare) benefting from the installation of energy efficient products</t>
  </si>
  <si>
    <t># of WE/municipalities supported through the installation of variable speed pumps in public water walls</t>
  </si>
  <si>
    <t>Hospital</t>
  </si>
  <si>
    <t>PHC</t>
  </si>
  <si>
    <t>School</t>
  </si>
  <si>
    <t>SHC</t>
  </si>
  <si>
    <t>SDC</t>
  </si>
  <si>
    <t>Activity 4: Implementation of EE measures in hospital and other public health instituions</t>
  </si>
  <si>
    <t>Activity 3: Installation of Indoor LED lighting, Motion detectors and other EE products are installed in Schools</t>
  </si>
  <si>
    <t>Activity 2: Provision of Solar Cookers are provided in households</t>
  </si>
  <si>
    <t>Activity 1: Provision of Indoor LED lighting is provided in households</t>
  </si>
  <si>
    <t>Activity 5: Energy audits in public health instituions</t>
  </si>
  <si>
    <t xml:space="preserve">Activity 6: Provision of variable speed pumps </t>
  </si>
  <si>
    <t>Activity 7: Blended finance support (partial grant) for institutions to unlock private investment in energy efficient measures</t>
  </si>
  <si>
    <t>Activity 8: Technical support and awareness raising for communities/institutions/HH to help them access to finance (soft-loan, microfinance, crowdfunding, etc) for investment in energy efficient measures</t>
  </si>
  <si>
    <r>
      <rPr>
        <b/>
        <sz val="12"/>
        <color rgb="FFFFFFFF"/>
        <rFont val="Calibri"/>
        <family val="2"/>
      </rPr>
      <t>Outcome 3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Improve access to electricity through Rehabilitation and Reinforcement works on the Transmission and Distribution networks</t>
    </r>
  </si>
  <si>
    <t xml:space="preserve"># of people benefiting from  rehabilitation and reinforcement works on the transmission and Distribution networks </t>
  </si>
  <si>
    <r>
      <t xml:space="preserve">Output 3.1: </t>
    </r>
    <r>
      <rPr>
        <sz val="10"/>
        <rFont val="Calibri"/>
        <family val="2"/>
      </rPr>
      <t>Transmission network reinforced through the installation of HV/MV transformers</t>
    </r>
  </si>
  <si>
    <t>Activity 1:66 kV outgoing Bays are installed</t>
  </si>
  <si>
    <t xml:space="preserve">Activity 2: 66 kV incoming Bays are installed </t>
  </si>
  <si>
    <t>Activity 3: 20MVA transformers are installed</t>
  </si>
  <si>
    <t>Activity 4: 40MVA transformers are installed</t>
  </si>
  <si>
    <t>Activity 5: MV switchgears are installed</t>
  </si>
  <si>
    <t># of persons reached through installation of necessary equipment to reinforce the transmission network</t>
  </si>
  <si>
    <r>
      <t>Output 3.2:</t>
    </r>
    <r>
      <rPr>
        <sz val="10"/>
        <color rgb="FF000000"/>
        <rFont val="Calibri"/>
        <family val="2"/>
      </rPr>
      <t xml:space="preserve"> Distribution network reinforced through the installation of MV/LV transformers </t>
    </r>
  </si>
  <si>
    <t xml:space="preserve">#r of persons reached through installation of necessary equipment to reinforce the distribution networkt </t>
  </si>
  <si>
    <t xml:space="preserve">Activity 1: Existing MV/LV transformers  including LV cables and poles as needed are rehabilitated </t>
  </si>
  <si>
    <t>Activity 2: New transformers including LV cables and poles as needed are provided and installed</t>
  </si>
  <si>
    <t>Activity 3: Reinforcing MV/LV feeders are provided and installed</t>
  </si>
  <si>
    <t>Activity 4:Promoting installation of legal electrical connections</t>
  </si>
  <si>
    <r>
      <rPr>
        <b/>
        <sz val="12"/>
        <color rgb="FFFFFFFF"/>
        <rFont val="Calibri"/>
        <family val="2"/>
      </rPr>
      <t>Outcome 4</t>
    </r>
    <r>
      <rPr>
        <sz val="12"/>
        <color rgb="FFFFFFFF"/>
        <rFont val="Calibri"/>
        <family val="2"/>
      </rPr>
      <t xml:space="preserve">: </t>
    </r>
    <r>
      <rPr>
        <sz val="10"/>
        <color rgb="FFFFFFFF"/>
        <rFont val="Calibri"/>
        <family val="2"/>
      </rPr>
      <t xml:space="preserve">
Enhance capacity of MoEW to plan, budget and oversee energy sector initiatives</t>
    </r>
  </si>
  <si>
    <t># of new energy initiatives and projects resulting from capacity development and support to MoEW</t>
  </si>
  <si>
    <t>Project</t>
  </si>
  <si>
    <t>number of projects identified and implemented by the recruited staff at MoEW</t>
  </si>
  <si>
    <t>Activity Info and/or direct reporting to LCEC/MoEW</t>
  </si>
  <si>
    <r>
      <t>Output 4.1:</t>
    </r>
    <r>
      <rPr>
        <sz val="10"/>
        <color rgb="FF000000"/>
        <rFont val="Calibri"/>
        <family val="2"/>
      </rPr>
      <t xml:space="preserve"> MoEW staff specialized in different areas of the Energy sector provided</t>
    </r>
  </si>
  <si>
    <t>number of staff provided to MoEW to assist in implementation of projects</t>
  </si>
  <si>
    <t>Activity 1: Staff provided to MoEW to assist in implementation of renewable energy and energy efficient projects</t>
  </si>
  <si>
    <t>Activity 2: Staff provided to MoEW to implement works on the transmission network</t>
  </si>
  <si>
    <t>Activity 3: Staff provided to MoEW to implement works on the distribution network</t>
  </si>
  <si>
    <t>Output 1.1 Renewable Energy systems implemented</t>
  </si>
  <si>
    <t xml:space="preserve">Output 2.1: Energy efficient products to households and public institutions provided </t>
  </si>
  <si>
    <t>Output 3.1: Transmission network reinforced through the installation of HV/MV transformers</t>
  </si>
  <si>
    <t xml:space="preserve">Output 3.2: Distribution network reinforced through the installation of MV/LV transformers </t>
  </si>
  <si>
    <t>Output 4.1: MoEW staff specialized in different areas of the Energy sector provided</t>
  </si>
  <si>
    <t>29 governmental hospitals
218 PHC
128 SHC
233 SDC
343 public schools
4 Water Establishment
MoEW
251 Muncipalities</t>
  </si>
  <si>
    <t>#  of households (HH) supported through the installation of Solar Water Heater system (SWH)</t>
  </si>
  <si>
    <t>Results</t>
  </si>
  <si>
    <t>Project reports from partners in Activity info.</t>
  </si>
  <si>
    <t>Increase in MWh resulting from installed capacity through renewable energy sources</t>
  </si>
  <si>
    <t>Common renewable enegy technolgies are:
•	Solar PV (including the hybrid system with grid-electricity and diesel generator);
•	Biomass energy utilization (e.g. biogas, solid waste incineration (waste-to-energy));
•	Ground source heat pumps;
•	Micro-hydropower;
•	Small-wind turbines; and
•	Cogeneration systems (combined heat and power systems).</t>
  </si>
  <si>
    <t xml:space="preserve">Reduction resulting from installed capacity through energy efficient measures in MWh </t>
  </si>
  <si>
    <t>Examples for household energy efficient products are listed in the UNDP's study on energy efficient home appliance (https://goo.gl/Cp6yzc)</t>
  </si>
  <si>
    <t>The types of necessary equipment are as follows:
-66 kV Outgoing Bay
-66 kV Incoming Bay
- 20 MVA Transformer
- 40 MVA Transformer
- MV Switchgears</t>
  </si>
  <si>
    <t>The types of reinforcement are as follows:
- Rehabilitation of existing MV/LV transformers  including LV cables and poles
- Installation of  new transformers including LV cables and pole
- Installation of reinforcing MV/LV feeders
- Installation of legal electrical connections</t>
  </si>
  <si>
    <t>Budget 2017</t>
  </si>
  <si>
    <t>%Hum 2017</t>
  </si>
  <si>
    <t>%Stab 207</t>
  </si>
  <si>
    <t>ENERGY SECTOR Required BUDGET AT OUTPUT LEVEL - 2017-2020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</si>
</sst>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0_);\(0\)"/>
  </numFmts>
  <fonts count="2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5B9BD5"/>
      <name val="Calibri"/>
      <family val="2"/>
    </font>
    <font>
      <sz val="11"/>
      <name val="Calibri"/>
      <family val="2"/>
    </font>
    <font>
      <b/>
      <sz val="10"/>
      <name val="Calibri"/>
      <family val="2"/>
    </font>
    <font>
      <b/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FFFFFF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2"/>
      <color rgb="FFFFFFFF"/>
      <name val="Calibri"/>
      <family val="2"/>
    </font>
    <font>
      <sz val="1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theme="1"/>
      <name val="Times New Roman"/>
      <family val="2"/>
    </font>
    <font>
      <sz val="11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25252"/>
        <bgColor rgb="FF525252"/>
      </patternFill>
    </fill>
    <fill>
      <patternFill patternType="solid">
        <fgColor rgb="FFD0CECE"/>
        <bgColor rgb="FFD0CECE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BE4D5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rgb="FFFFFFFF"/>
      </patternFill>
    </fill>
    <fill>
      <patternFill patternType="solid">
        <fgColor theme="6" tint="0.79998168889431442"/>
        <bgColor rgb="FFFBE4D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4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theme="0"/>
      </right>
      <top/>
      <bottom style="thin">
        <color auto="1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thin">
        <color auto="1"/>
      </top>
      <bottom style="thin">
        <color auto="1"/>
      </bottom>
      <diagonal/>
    </border>
    <border>
      <left/>
      <right style="thick">
        <color theme="0"/>
      </right>
      <top style="thin">
        <color auto="1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/>
      <bottom style="thin">
        <color auto="1"/>
      </bottom>
      <diagonal/>
    </border>
    <border>
      <left style="thick">
        <color theme="0"/>
      </left>
      <right/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9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" fillId="0" borderId="3"/>
    <xf numFmtId="0" fontId="17" fillId="0" borderId="3"/>
    <xf numFmtId="44" fontId="17" fillId="0" borderId="3" applyFont="0" applyFill="0" applyBorder="0" applyAlignment="0" applyProtection="0"/>
    <xf numFmtId="9" fontId="17" fillId="0" borderId="3" applyFont="0" applyFill="0" applyBorder="0" applyAlignment="0" applyProtection="0"/>
    <xf numFmtId="44" fontId="1" fillId="0" borderId="3" applyFont="0" applyFill="0" applyBorder="0" applyAlignment="0" applyProtection="0"/>
    <xf numFmtId="0" fontId="19" fillId="0" borderId="3"/>
    <xf numFmtId="43" fontId="19" fillId="0" borderId="3" applyFont="0" applyFill="0" applyBorder="0" applyAlignment="0" applyProtection="0"/>
    <xf numFmtId="43" fontId="1" fillId="0" borderId="3" applyFont="0" applyFill="0" applyBorder="0" applyAlignment="0" applyProtection="0"/>
    <xf numFmtId="9" fontId="1" fillId="0" borderId="3" applyFont="0" applyFill="0" applyBorder="0" applyAlignment="0" applyProtection="0"/>
  </cellStyleXfs>
  <cellXfs count="210">
    <xf numFmtId="0" fontId="0" fillId="0" borderId="0" xfId="0"/>
    <xf numFmtId="0" fontId="2" fillId="2" borderId="1" xfId="0" applyFont="1" applyFill="1" applyBorder="1"/>
    <xf numFmtId="0" fontId="3" fillId="2" borderId="1" xfId="0" applyFont="1" applyFill="1" applyBorder="1"/>
    <xf numFmtId="0" fontId="3" fillId="2" borderId="1" xfId="0" applyFont="1" applyFill="1" applyBorder="1" applyAlignment="1">
      <alignment horizontal="left"/>
    </xf>
    <xf numFmtId="0" fontId="5" fillId="0" borderId="3" xfId="0" applyFont="1" applyBorder="1"/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/>
    <xf numFmtId="0" fontId="9" fillId="2" borderId="3" xfId="0" applyFont="1" applyFill="1" applyBorder="1" applyAlignment="1">
      <alignment vertical="top" wrapText="1"/>
    </xf>
    <xf numFmtId="0" fontId="3" fillId="5" borderId="3" xfId="0" applyFont="1" applyFill="1" applyBorder="1"/>
    <xf numFmtId="0" fontId="0" fillId="8" borderId="3" xfId="0" applyFill="1" applyBorder="1"/>
    <xf numFmtId="0" fontId="3" fillId="2" borderId="3" xfId="0" applyFont="1" applyFill="1" applyBorder="1" applyAlignment="1">
      <alignment wrapText="1"/>
    </xf>
    <xf numFmtId="0" fontId="5" fillId="8" borderId="3" xfId="0" applyFont="1" applyFill="1" applyBorder="1"/>
    <xf numFmtId="0" fontId="3" fillId="5" borderId="1" xfId="0" applyFont="1" applyFill="1" applyBorder="1"/>
    <xf numFmtId="9" fontId="9" fillId="2" borderId="3" xfId="0" applyNumberFormat="1" applyFont="1" applyFill="1" applyBorder="1" applyAlignment="1">
      <alignment horizontal="right" vertical="top" wrapText="1"/>
    </xf>
    <xf numFmtId="3" fontId="9" fillId="6" borderId="3" xfId="0" applyNumberFormat="1" applyFont="1" applyFill="1" applyBorder="1" applyAlignment="1">
      <alignment horizontal="right" vertical="top" wrapText="1"/>
    </xf>
    <xf numFmtId="3" fontId="9" fillId="7" borderId="3" xfId="0" applyNumberFormat="1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2" borderId="11" xfId="0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0" fontId="3" fillId="0" borderId="3" xfId="0" applyFont="1" applyBorder="1"/>
    <xf numFmtId="0" fontId="3" fillId="0" borderId="1" xfId="0" applyFont="1" applyBorder="1"/>
    <xf numFmtId="0" fontId="0" fillId="0" borderId="3" xfId="0" applyBorder="1"/>
    <xf numFmtId="0" fontId="3" fillId="8" borderId="3" xfId="0" applyFont="1" applyFill="1" applyBorder="1"/>
    <xf numFmtId="0" fontId="0" fillId="8" borderId="0" xfId="0" applyFill="1"/>
    <xf numFmtId="0" fontId="3" fillId="5" borderId="3" xfId="0" applyFont="1" applyFill="1" applyBorder="1" applyAlignment="1">
      <alignment horizontal="left"/>
    </xf>
    <xf numFmtId="0" fontId="5" fillId="8" borderId="25" xfId="0" applyFont="1" applyFill="1" applyBorder="1"/>
    <xf numFmtId="0" fontId="7" fillId="9" borderId="8" xfId="0" applyFont="1" applyFill="1" applyBorder="1" applyAlignment="1">
      <alignment horizontal="left" vertical="center"/>
    </xf>
    <xf numFmtId="0" fontId="6" fillId="9" borderId="8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left" vertical="center"/>
    </xf>
    <xf numFmtId="0" fontId="6" fillId="10" borderId="8" xfId="0" applyFont="1" applyFill="1" applyBorder="1" applyAlignment="1">
      <alignment horizontal="left" vertical="center" wrapText="1"/>
    </xf>
    <xf numFmtId="0" fontId="7" fillId="9" borderId="20" xfId="0" applyFont="1" applyFill="1" applyBorder="1" applyAlignment="1">
      <alignment vertical="center"/>
    </xf>
    <xf numFmtId="0" fontId="6" fillId="9" borderId="21" xfId="0" applyFont="1" applyFill="1" applyBorder="1" applyAlignment="1">
      <alignment horizontal="center" vertical="center" wrapText="1"/>
    </xf>
    <xf numFmtId="0" fontId="6" fillId="9" borderId="21" xfId="0" applyFont="1" applyFill="1" applyBorder="1" applyAlignment="1">
      <alignment horizontal="left" vertical="center"/>
    </xf>
    <xf numFmtId="0" fontId="6" fillId="9" borderId="21" xfId="0" applyFont="1" applyFill="1" applyBorder="1" applyAlignment="1">
      <alignment horizontal="left" vertical="center" wrapText="1"/>
    </xf>
    <xf numFmtId="0" fontId="7" fillId="9" borderId="7" xfId="0" applyFont="1" applyFill="1" applyBorder="1" applyAlignment="1">
      <alignment vertical="center"/>
    </xf>
    <xf numFmtId="0" fontId="6" fillId="9" borderId="7" xfId="0" applyFont="1" applyFill="1" applyBorder="1" applyAlignment="1">
      <alignment horizontal="center" vertical="center" wrapText="1"/>
    </xf>
    <xf numFmtId="0" fontId="6" fillId="9" borderId="7" xfId="0" applyFont="1" applyFill="1" applyBorder="1" applyAlignment="1">
      <alignment horizontal="left" vertical="center"/>
    </xf>
    <xf numFmtId="0" fontId="7" fillId="9" borderId="8" xfId="0" applyFont="1" applyFill="1" applyBorder="1" applyAlignment="1">
      <alignment vertical="center"/>
    </xf>
    <xf numFmtId="0" fontId="6" fillId="9" borderId="11" xfId="0" applyFont="1" applyFill="1" applyBorder="1" applyAlignment="1">
      <alignment horizontal="left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27" xfId="0" applyFont="1" applyFill="1" applyBorder="1" applyAlignment="1">
      <alignment horizontal="left" vertical="center"/>
    </xf>
    <xf numFmtId="0" fontId="6" fillId="9" borderId="11" xfId="0" applyFont="1" applyFill="1" applyBorder="1" applyAlignment="1">
      <alignment horizontal="left" vertical="center"/>
    </xf>
    <xf numFmtId="0" fontId="9" fillId="8" borderId="11" xfId="0" applyFont="1" applyFill="1" applyBorder="1"/>
    <xf numFmtId="0" fontId="9" fillId="8" borderId="3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5" borderId="3" xfId="0" applyFont="1" applyFill="1" applyBorder="1"/>
    <xf numFmtId="0" fontId="6" fillId="9" borderId="30" xfId="0" applyFont="1" applyFill="1" applyBorder="1" applyAlignment="1">
      <alignment horizontal="left" vertical="center"/>
    </xf>
    <xf numFmtId="0" fontId="6" fillId="9" borderId="28" xfId="0" applyFont="1" applyFill="1" applyBorder="1" applyAlignment="1">
      <alignment horizontal="left" vertical="center"/>
    </xf>
    <xf numFmtId="0" fontId="6" fillId="9" borderId="28" xfId="0" applyFont="1" applyFill="1" applyBorder="1" applyAlignment="1">
      <alignment horizontal="left" vertical="center" wrapText="1"/>
    </xf>
    <xf numFmtId="164" fontId="9" fillId="2" borderId="11" xfId="2" applyNumberFormat="1" applyFont="1" applyFill="1" applyBorder="1" applyAlignment="1">
      <alignment horizontal="right" vertical="top" wrapText="1"/>
    </xf>
    <xf numFmtId="164" fontId="9" fillId="6" borderId="11" xfId="2" applyNumberFormat="1" applyFont="1" applyFill="1" applyBorder="1" applyAlignment="1">
      <alignment horizontal="right" vertical="top" wrapText="1"/>
    </xf>
    <xf numFmtId="164" fontId="9" fillId="7" borderId="11" xfId="2" applyNumberFormat="1" applyFont="1" applyFill="1" applyBorder="1" applyAlignment="1">
      <alignment horizontal="right" vertical="top" wrapText="1"/>
    </xf>
    <xf numFmtId="164" fontId="9" fillId="6" borderId="9" xfId="2" applyNumberFormat="1" applyFont="1" applyFill="1" applyBorder="1" applyAlignment="1">
      <alignment horizontal="right" vertical="top" wrapText="1"/>
    </xf>
    <xf numFmtId="164" fontId="9" fillId="7" borderId="9" xfId="2" applyNumberFormat="1" applyFont="1" applyFill="1" applyBorder="1" applyAlignment="1">
      <alignment horizontal="right" vertical="top" wrapText="1"/>
    </xf>
    <xf numFmtId="0" fontId="9" fillId="5" borderId="3" xfId="0" applyFont="1" applyFill="1" applyBorder="1" applyAlignment="1">
      <alignment horizontal="right" vertical="top" wrapText="1"/>
    </xf>
    <xf numFmtId="9" fontId="9" fillId="5" borderId="3" xfId="0" applyNumberFormat="1" applyFont="1" applyFill="1" applyBorder="1" applyAlignment="1">
      <alignment horizontal="right" vertical="top" wrapText="1"/>
    </xf>
    <xf numFmtId="0" fontId="3" fillId="0" borderId="1" xfId="0" applyFont="1" applyBorder="1" applyAlignment="1">
      <alignment horizontal="left"/>
    </xf>
    <xf numFmtId="0" fontId="6" fillId="8" borderId="0" xfId="0" applyFont="1" applyFill="1" applyAlignment="1">
      <alignment wrapText="1"/>
    </xf>
    <xf numFmtId="0" fontId="9" fillId="8" borderId="0" xfId="0" applyFont="1" applyFill="1"/>
    <xf numFmtId="0" fontId="6" fillId="12" borderId="0" xfId="0" applyFont="1" applyFill="1" applyAlignment="1">
      <alignment wrapText="1"/>
    </xf>
    <xf numFmtId="3" fontId="14" fillId="12" borderId="11" xfId="0" applyNumberFormat="1" applyFont="1" applyFill="1" applyBorder="1" applyAlignment="1">
      <alignment horizontal="right" wrapText="1"/>
    </xf>
    <xf numFmtId="9" fontId="14" fillId="12" borderId="11" xfId="1" applyFont="1" applyFill="1" applyBorder="1" applyAlignment="1">
      <alignment horizontal="right" wrapText="1"/>
    </xf>
    <xf numFmtId="3" fontId="14" fillId="12" borderId="11" xfId="0" applyNumberFormat="1" applyFont="1" applyFill="1" applyBorder="1" applyAlignment="1">
      <alignment horizontal="right" vertical="center" wrapText="1"/>
    </xf>
    <xf numFmtId="9" fontId="14" fillId="12" borderId="11" xfId="1" applyFont="1" applyFill="1" applyBorder="1" applyAlignment="1">
      <alignment horizontal="right" vertical="center" wrapText="1"/>
    </xf>
    <xf numFmtId="0" fontId="6" fillId="13" borderId="0" xfId="0" applyFont="1" applyFill="1" applyAlignment="1">
      <alignment wrapText="1"/>
    </xf>
    <xf numFmtId="3" fontId="14" fillId="13" borderId="11" xfId="0" applyNumberFormat="1" applyFont="1" applyFill="1" applyBorder="1" applyAlignment="1">
      <alignment horizontal="right" wrapText="1"/>
    </xf>
    <xf numFmtId="9" fontId="14" fillId="13" borderId="11" xfId="1" applyFont="1" applyFill="1" applyBorder="1" applyAlignment="1">
      <alignment horizontal="right" wrapText="1"/>
    </xf>
    <xf numFmtId="3" fontId="14" fillId="13" borderId="11" xfId="0" applyNumberFormat="1" applyFont="1" applyFill="1" applyBorder="1" applyAlignment="1">
      <alignment horizontal="right" vertical="center" wrapText="1"/>
    </xf>
    <xf numFmtId="9" fontId="14" fillId="13" borderId="11" xfId="1" applyFont="1" applyFill="1" applyBorder="1" applyAlignment="1">
      <alignment horizontal="right" vertical="center" wrapText="1"/>
    </xf>
    <xf numFmtId="0" fontId="6" fillId="14" borderId="0" xfId="0" applyFont="1" applyFill="1" applyAlignment="1">
      <alignment wrapText="1"/>
    </xf>
    <xf numFmtId="3" fontId="14" fillId="14" borderId="11" xfId="0" applyNumberFormat="1" applyFont="1" applyFill="1" applyBorder="1" applyAlignment="1">
      <alignment horizontal="right" wrapText="1"/>
    </xf>
    <xf numFmtId="3" fontId="14" fillId="14" borderId="11" xfId="0" applyNumberFormat="1" applyFont="1" applyFill="1" applyBorder="1" applyAlignment="1">
      <alignment horizontal="right" vertical="center" wrapText="1"/>
    </xf>
    <xf numFmtId="0" fontId="2" fillId="2" borderId="3" xfId="0" applyFont="1" applyFill="1" applyBorder="1"/>
    <xf numFmtId="3" fontId="9" fillId="2" borderId="11" xfId="0" applyNumberFormat="1" applyFont="1" applyFill="1" applyBorder="1" applyAlignment="1">
      <alignment horizontal="right" vertical="top" wrapText="1"/>
    </xf>
    <xf numFmtId="3" fontId="9" fillId="6" borderId="11" xfId="0" applyNumberFormat="1" applyFont="1" applyFill="1" applyBorder="1" applyAlignment="1">
      <alignment horizontal="right" vertical="top" wrapText="1"/>
    </xf>
    <xf numFmtId="3" fontId="9" fillId="7" borderId="11" xfId="0" applyNumberFormat="1" applyFont="1" applyFill="1" applyBorder="1" applyAlignment="1">
      <alignment horizontal="right" vertical="top" wrapText="1"/>
    </xf>
    <xf numFmtId="0" fontId="0" fillId="8" borderId="11" xfId="0" applyFill="1" applyBorder="1"/>
    <xf numFmtId="0" fontId="6" fillId="2" borderId="11" xfId="0" applyFont="1" applyFill="1" applyBorder="1" applyAlignment="1">
      <alignment horizontal="left" vertical="top" wrapText="1"/>
    </xf>
    <xf numFmtId="164" fontId="6" fillId="2" borderId="11" xfId="2" applyNumberFormat="1" applyFont="1" applyFill="1" applyBorder="1" applyAlignment="1">
      <alignment horizontal="right" vertical="top" wrapText="1"/>
    </xf>
    <xf numFmtId="164" fontId="6" fillId="7" borderId="11" xfId="2" applyNumberFormat="1" applyFont="1" applyFill="1" applyBorder="1" applyAlignment="1">
      <alignment horizontal="right" vertical="top" wrapText="1"/>
    </xf>
    <xf numFmtId="164" fontId="6" fillId="6" borderId="11" xfId="2" applyNumberFormat="1" applyFont="1" applyFill="1" applyBorder="1" applyAlignment="1">
      <alignment horizontal="right" vertical="top" wrapText="1"/>
    </xf>
    <xf numFmtId="0" fontId="1" fillId="0" borderId="3" xfId="3"/>
    <xf numFmtId="0" fontId="18" fillId="0" borderId="3" xfId="3" applyFont="1"/>
    <xf numFmtId="164" fontId="20" fillId="18" borderId="36" xfId="10" applyNumberFormat="1" applyFont="1" applyFill="1" applyBorder="1"/>
    <xf numFmtId="164" fontId="20" fillId="17" borderId="36" xfId="10" applyNumberFormat="1" applyFont="1" applyFill="1" applyBorder="1"/>
    <xf numFmtId="9" fontId="14" fillId="14" borderId="11" xfId="1" applyFont="1" applyFill="1" applyBorder="1" applyAlignment="1">
      <alignment horizontal="right" wrapText="1"/>
    </xf>
    <xf numFmtId="9" fontId="14" fillId="14" borderId="11" xfId="1" applyFont="1" applyFill="1" applyBorder="1" applyAlignment="1">
      <alignment horizontal="right" vertical="center" wrapText="1"/>
    </xf>
    <xf numFmtId="3" fontId="6" fillId="2" borderId="11" xfId="0" applyNumberFormat="1" applyFont="1" applyFill="1" applyBorder="1" applyAlignment="1">
      <alignment horizontal="right" vertical="top" wrapText="1"/>
    </xf>
    <xf numFmtId="164" fontId="6" fillId="7" borderId="7" xfId="2" applyNumberFormat="1" applyFont="1" applyFill="1" applyBorder="1" applyAlignment="1">
      <alignment horizontal="right" vertical="top" wrapText="1"/>
    </xf>
    <xf numFmtId="0" fontId="14" fillId="12" borderId="3" xfId="8" applyFont="1" applyFill="1" applyAlignment="1">
      <alignment horizontal="right" vertical="center"/>
    </xf>
    <xf numFmtId="0" fontId="14" fillId="0" borderId="32" xfId="8" applyFont="1" applyBorder="1" applyAlignment="1">
      <alignment horizontal="left" vertical="center"/>
    </xf>
    <xf numFmtId="0" fontId="14" fillId="0" borderId="3" xfId="8" applyFont="1" applyAlignment="1">
      <alignment horizontal="left" vertical="center"/>
    </xf>
    <xf numFmtId="0" fontId="14" fillId="12" borderId="25" xfId="8" applyFont="1" applyFill="1" applyBorder="1" applyAlignment="1">
      <alignment vertical="center"/>
    </xf>
    <xf numFmtId="0" fontId="14" fillId="12" borderId="33" xfId="8" applyFont="1" applyFill="1" applyBorder="1" applyAlignment="1">
      <alignment vertical="center"/>
    </xf>
    <xf numFmtId="0" fontId="14" fillId="0" borderId="3" xfId="8" applyFont="1" applyAlignment="1">
      <alignment horizontal="right" vertical="center"/>
    </xf>
    <xf numFmtId="0" fontId="14" fillId="12" borderId="3" xfId="8" applyFont="1" applyFill="1" applyAlignment="1">
      <alignment horizontal="right" vertical="center" wrapText="1"/>
    </xf>
    <xf numFmtId="164" fontId="21" fillId="12" borderId="33" xfId="9" applyNumberFormat="1" applyFont="1" applyFill="1" applyBorder="1" applyAlignment="1">
      <alignment vertical="center"/>
    </xf>
    <xf numFmtId="164" fontId="21" fillId="16" borderId="38" xfId="9" applyNumberFormat="1" applyFont="1" applyFill="1" applyBorder="1" applyAlignment="1">
      <alignment vertical="center"/>
    </xf>
    <xf numFmtId="164" fontId="21" fillId="17" borderId="37" xfId="9" applyNumberFormat="1" applyFont="1" applyFill="1" applyBorder="1" applyAlignment="1">
      <alignment vertical="center"/>
    </xf>
    <xf numFmtId="41" fontId="21" fillId="18" borderId="37" xfId="9" applyNumberFormat="1" applyFont="1" applyFill="1" applyBorder="1" applyAlignment="1">
      <alignment vertical="center"/>
    </xf>
    <xf numFmtId="164" fontId="21" fillId="12" borderId="3" xfId="9" applyNumberFormat="1" applyFont="1" applyFill="1" applyAlignment="1">
      <alignment vertical="center"/>
    </xf>
    <xf numFmtId="164" fontId="14" fillId="16" borderId="35" xfId="9" applyNumberFormat="1" applyFont="1" applyFill="1" applyBorder="1" applyAlignment="1">
      <alignment vertical="center"/>
    </xf>
    <xf numFmtId="164" fontId="14" fillId="12" borderId="3" xfId="9" applyNumberFormat="1" applyFont="1" applyFill="1" applyAlignment="1">
      <alignment vertical="center"/>
    </xf>
    <xf numFmtId="0" fontId="14" fillId="0" borderId="3" xfId="8" applyFont="1" applyAlignment="1">
      <alignment vertical="center"/>
    </xf>
    <xf numFmtId="0" fontId="21" fillId="15" borderId="3" xfId="8" applyFont="1" applyFill="1" applyAlignment="1">
      <alignment vertical="center"/>
    </xf>
    <xf numFmtId="0" fontId="20" fillId="0" borderId="3" xfId="3" applyFont="1"/>
    <xf numFmtId="0" fontId="21" fillId="15" borderId="25" xfId="8" applyFont="1" applyFill="1" applyBorder="1" applyAlignment="1">
      <alignment vertical="center"/>
    </xf>
    <xf numFmtId="0" fontId="21" fillId="15" borderId="33" xfId="8" applyFont="1" applyFill="1" applyBorder="1" applyAlignment="1">
      <alignment vertical="center"/>
    </xf>
    <xf numFmtId="0" fontId="21" fillId="20" borderId="39" xfId="8" applyFont="1" applyFill="1" applyBorder="1" applyAlignment="1">
      <alignment horizontal="right" vertical="center"/>
    </xf>
    <xf numFmtId="0" fontId="21" fillId="17" borderId="39" xfId="8" applyFont="1" applyFill="1" applyBorder="1" applyAlignment="1">
      <alignment horizontal="right" vertical="center"/>
    </xf>
    <xf numFmtId="0" fontId="21" fillId="18" borderId="25" xfId="8" applyFont="1" applyFill="1" applyBorder="1" applyAlignment="1">
      <alignment horizontal="right" vertical="center"/>
    </xf>
    <xf numFmtId="0" fontId="20" fillId="12" borderId="3" xfId="3" applyFont="1" applyFill="1"/>
    <xf numFmtId="44" fontId="14" fillId="16" borderId="36" xfId="7" applyFont="1" applyFill="1" applyBorder="1" applyAlignment="1">
      <alignment vertical="center"/>
    </xf>
    <xf numFmtId="44" fontId="14" fillId="11" borderId="36" xfId="7" applyFont="1" applyFill="1" applyBorder="1" applyAlignment="1">
      <alignment vertical="center"/>
    </xf>
    <xf numFmtId="44" fontId="14" fillId="19" borderId="36" xfId="7" applyFont="1" applyFill="1" applyBorder="1" applyAlignment="1">
      <alignment vertical="center"/>
    </xf>
    <xf numFmtId="9" fontId="14" fillId="16" borderId="36" xfId="11" applyFont="1" applyFill="1" applyBorder="1" applyAlignment="1">
      <alignment vertical="center"/>
    </xf>
    <xf numFmtId="9" fontId="14" fillId="11" borderId="36" xfId="11" applyFont="1" applyFill="1" applyBorder="1" applyAlignment="1">
      <alignment vertical="center"/>
    </xf>
    <xf numFmtId="9" fontId="14" fillId="19" borderId="36" xfId="11" applyFont="1" applyFill="1" applyBorder="1" applyAlignment="1">
      <alignment vertical="center"/>
    </xf>
    <xf numFmtId="164" fontId="22" fillId="0" borderId="3" xfId="9" applyNumberFormat="1" applyFont="1" applyAlignment="1">
      <alignment vertical="center"/>
    </xf>
    <xf numFmtId="164" fontId="21" fillId="16" borderId="35" xfId="9" applyNumberFormat="1" applyFont="1" applyFill="1" applyBorder="1" applyAlignment="1">
      <alignment horizontal="right" vertical="center"/>
    </xf>
    <xf numFmtId="164" fontId="21" fillId="17" borderId="39" xfId="9" quotePrefix="1" applyNumberFormat="1" applyFont="1" applyFill="1" applyBorder="1" applyAlignment="1">
      <alignment horizontal="right" vertical="center" wrapText="1"/>
    </xf>
    <xf numFmtId="165" fontId="21" fillId="18" borderId="39" xfId="9" applyNumberFormat="1" applyFont="1" applyFill="1" applyBorder="1" applyAlignment="1">
      <alignment horizontal="right" vertical="center" wrapText="1"/>
    </xf>
    <xf numFmtId="0" fontId="21" fillId="12" borderId="33" xfId="8" applyFont="1" applyFill="1" applyBorder="1" applyAlignment="1">
      <alignment vertical="center"/>
    </xf>
    <xf numFmtId="0" fontId="21" fillId="0" borderId="3" xfId="8" applyFont="1" applyAlignment="1">
      <alignment vertical="center"/>
    </xf>
    <xf numFmtId="0" fontId="23" fillId="15" borderId="25" xfId="3" applyFont="1" applyFill="1" applyBorder="1" applyAlignment="1">
      <alignment horizontal="right"/>
    </xf>
    <xf numFmtId="0" fontId="23" fillId="15" borderId="34" xfId="3" applyFont="1" applyFill="1" applyBorder="1" applyAlignment="1">
      <alignment horizontal="right"/>
    </xf>
    <xf numFmtId="0" fontId="14" fillId="12" borderId="33" xfId="8" applyFont="1" applyFill="1" applyBorder="1" applyAlignment="1">
      <alignment horizontal="left" vertical="center" wrapText="1"/>
    </xf>
    <xf numFmtId="44" fontId="21" fillId="15" borderId="32" xfId="7" applyFont="1" applyFill="1" applyBorder="1" applyAlignment="1">
      <alignment vertical="top" wrapText="1"/>
    </xf>
    <xf numFmtId="3" fontId="14" fillId="16" borderId="33" xfId="3" applyNumberFormat="1" applyFont="1" applyFill="1" applyBorder="1" applyAlignment="1">
      <alignment vertical="top"/>
    </xf>
    <xf numFmtId="9" fontId="14" fillId="16" borderId="33" xfId="3" applyNumberFormat="1" applyFont="1" applyFill="1" applyBorder="1" applyAlignment="1">
      <alignment vertical="top"/>
    </xf>
    <xf numFmtId="3" fontId="14" fillId="17" borderId="33" xfId="3" applyNumberFormat="1" applyFont="1" applyFill="1" applyBorder="1" applyAlignment="1">
      <alignment vertical="top"/>
    </xf>
    <xf numFmtId="9" fontId="14" fillId="17" borderId="33" xfId="3" applyNumberFormat="1" applyFont="1" applyFill="1" applyBorder="1" applyAlignment="1">
      <alignment vertical="top"/>
    </xf>
    <xf numFmtId="3" fontId="14" fillId="18" borderId="33" xfId="3" applyNumberFormat="1" applyFont="1" applyFill="1" applyBorder="1" applyAlignment="1">
      <alignment vertical="top"/>
    </xf>
    <xf numFmtId="9" fontId="14" fillId="18" borderId="33" xfId="3" applyNumberFormat="1" applyFont="1" applyFill="1" applyBorder="1" applyAlignment="1">
      <alignment vertical="top"/>
    </xf>
    <xf numFmtId="44" fontId="21" fillId="15" borderId="33" xfId="7" applyFont="1" applyFill="1" applyBorder="1" applyAlignment="1">
      <alignment vertical="top"/>
    </xf>
    <xf numFmtId="0" fontId="24" fillId="2" borderId="3" xfId="0" applyFont="1" applyFill="1" applyBorder="1"/>
    <xf numFmtId="164" fontId="9" fillId="7" borderId="11" xfId="2" applyNumberFormat="1" applyFont="1" applyFill="1" applyBorder="1" applyAlignment="1">
      <alignment vertical="top" wrapText="1"/>
    </xf>
    <xf numFmtId="164" fontId="9" fillId="6" borderId="7" xfId="2" applyNumberFormat="1" applyFont="1" applyFill="1" applyBorder="1" applyAlignment="1">
      <alignment horizontal="right" vertical="top" wrapText="1"/>
    </xf>
    <xf numFmtId="164" fontId="6" fillId="6" borderId="7" xfId="2" applyNumberFormat="1" applyFont="1" applyFill="1" applyBorder="1" applyAlignment="1">
      <alignment horizontal="right" vertical="top" wrapText="1"/>
    </xf>
    <xf numFmtId="3" fontId="9" fillId="8" borderId="0" xfId="0" applyNumberFormat="1" applyFont="1" applyFill="1"/>
    <xf numFmtId="0" fontId="3" fillId="8" borderId="1" xfId="0" applyFont="1" applyFill="1" applyBorder="1"/>
    <xf numFmtId="0" fontId="3" fillId="8" borderId="1" xfId="0" applyFont="1" applyFill="1" applyBorder="1" applyAlignment="1">
      <alignment horizontal="left"/>
    </xf>
    <xf numFmtId="0" fontId="3" fillId="8" borderId="3" xfId="0" applyFont="1" applyFill="1" applyBorder="1" applyAlignment="1">
      <alignment horizontal="left"/>
    </xf>
    <xf numFmtId="9" fontId="9" fillId="7" borderId="3" xfId="1" applyFont="1" applyFill="1" applyBorder="1" applyAlignment="1">
      <alignment horizontal="right" vertical="top" wrapText="1"/>
    </xf>
    <xf numFmtId="0" fontId="23" fillId="18" borderId="3" xfId="3" applyFont="1" applyFill="1" applyAlignment="1">
      <alignment horizontal="center"/>
    </xf>
    <xf numFmtId="0" fontId="21" fillId="15" borderId="24" xfId="8" applyFont="1" applyFill="1" applyBorder="1" applyAlignment="1">
      <alignment vertical="center"/>
    </xf>
    <xf numFmtId="0" fontId="21" fillId="15" borderId="25" xfId="8" applyFont="1" applyFill="1" applyBorder="1" applyAlignment="1">
      <alignment vertical="center"/>
    </xf>
    <xf numFmtId="164" fontId="21" fillId="15" borderId="23" xfId="9" applyNumberFormat="1" applyFont="1" applyFill="1" applyBorder="1" applyAlignment="1">
      <alignment horizontal="left" vertical="center"/>
    </xf>
    <xf numFmtId="164" fontId="21" fillId="15" borderId="3" xfId="9" applyNumberFormat="1" applyFont="1" applyFill="1" applyAlignment="1">
      <alignment horizontal="left" vertical="center"/>
    </xf>
    <xf numFmtId="0" fontId="23" fillId="15" borderId="3" xfId="3" applyFont="1" applyFill="1" applyAlignment="1">
      <alignment horizontal="right" vertical="center"/>
    </xf>
    <xf numFmtId="0" fontId="23" fillId="15" borderId="25" xfId="3" applyFont="1" applyFill="1" applyBorder="1" applyAlignment="1">
      <alignment horizontal="right" vertical="center"/>
    </xf>
    <xf numFmtId="0" fontId="23" fillId="15" borderId="3" xfId="3" applyFont="1" applyFill="1" applyAlignment="1">
      <alignment horizontal="left" vertical="center"/>
    </xf>
    <xf numFmtId="0" fontId="23" fillId="15" borderId="25" xfId="3" applyFont="1" applyFill="1" applyBorder="1" applyAlignment="1">
      <alignment horizontal="left" vertical="center"/>
    </xf>
    <xf numFmtId="0" fontId="23" fillId="17" borderId="3" xfId="3" applyFont="1" applyFill="1" applyAlignment="1">
      <alignment horizontal="center"/>
    </xf>
    <xf numFmtId="164" fontId="14" fillId="16" borderId="3" xfId="9" applyNumberFormat="1" applyFont="1" applyFill="1" applyAlignment="1">
      <alignment horizontal="left" vertical="top" wrapText="1"/>
    </xf>
    <xf numFmtId="164" fontId="14" fillId="18" borderId="40" xfId="9" applyNumberFormat="1" applyFont="1" applyFill="1" applyBorder="1" applyAlignment="1">
      <alignment horizontal="left" vertical="top" wrapText="1"/>
    </xf>
    <xf numFmtId="164" fontId="14" fillId="18" borderId="40" xfId="9" applyNumberFormat="1" applyFont="1" applyFill="1" applyBorder="1" applyAlignment="1">
      <alignment horizontal="left" vertical="top"/>
    </xf>
    <xf numFmtId="0" fontId="21" fillId="16" borderId="3" xfId="3" applyFont="1" applyFill="1" applyAlignment="1">
      <alignment horizontal="center"/>
    </xf>
    <xf numFmtId="0" fontId="21" fillId="15" borderId="33" xfId="8" applyFont="1" applyFill="1" applyBorder="1" applyAlignment="1">
      <alignment vertical="top" wrapText="1"/>
    </xf>
    <xf numFmtId="0" fontId="14" fillId="12" borderId="33" xfId="3" applyFont="1" applyFill="1" applyBorder="1" applyAlignment="1">
      <alignment vertical="top" wrapText="1"/>
    </xf>
    <xf numFmtId="0" fontId="9" fillId="8" borderId="3" xfId="0" applyFont="1" applyFill="1" applyBorder="1" applyAlignment="1">
      <alignment horizontal="left"/>
    </xf>
    <xf numFmtId="0" fontId="6" fillId="10" borderId="11" xfId="0" applyFont="1" applyFill="1" applyBorder="1" applyAlignment="1">
      <alignment horizontal="center" vertical="center" wrapText="1"/>
    </xf>
    <xf numFmtId="0" fontId="6" fillId="10" borderId="6" xfId="0" applyFont="1" applyFill="1" applyBorder="1" applyAlignment="1">
      <alignment horizontal="center" vertical="center" wrapText="1"/>
    </xf>
    <xf numFmtId="0" fontId="6" fillId="10" borderId="5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left" vertical="top" wrapText="1" indent="1"/>
    </xf>
    <xf numFmtId="0" fontId="9" fillId="2" borderId="11" xfId="0" applyFont="1" applyFill="1" applyBorder="1" applyAlignment="1">
      <alignment horizontal="left" vertical="top" wrapText="1"/>
    </xf>
    <xf numFmtId="0" fontId="8" fillId="3" borderId="11" xfId="0" applyFont="1" applyFill="1" applyBorder="1" applyAlignment="1">
      <alignment horizontal="left" vertical="top" wrapText="1"/>
    </xf>
    <xf numFmtId="0" fontId="9" fillId="2" borderId="12" xfId="0" applyFont="1" applyFill="1" applyBorder="1" applyAlignment="1">
      <alignment horizontal="left" vertical="top" wrapText="1"/>
    </xf>
    <xf numFmtId="0" fontId="9" fillId="2" borderId="41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/>
    </xf>
    <xf numFmtId="0" fontId="3" fillId="4" borderId="13" xfId="0" applyFont="1" applyFill="1" applyBorder="1" applyAlignment="1">
      <alignment horizontal="left" vertical="top" wrapText="1" indent="1"/>
    </xf>
    <xf numFmtId="0" fontId="3" fillId="4" borderId="15" xfId="0" applyFont="1" applyFill="1" applyBorder="1" applyAlignment="1">
      <alignment horizontal="left" vertical="top" wrapText="1" indent="1"/>
    </xf>
    <xf numFmtId="0" fontId="3" fillId="4" borderId="16" xfId="0" applyFont="1" applyFill="1" applyBorder="1" applyAlignment="1">
      <alignment horizontal="left" vertical="top" wrapText="1" indent="1"/>
    </xf>
    <xf numFmtId="0" fontId="9" fillId="2" borderId="8" xfId="0" applyFont="1" applyFill="1" applyBorder="1" applyAlignment="1">
      <alignment horizontal="left" vertical="top" wrapText="1"/>
    </xf>
    <xf numFmtId="0" fontId="9" fillId="2" borderId="17" xfId="0" applyFont="1" applyFill="1" applyBorder="1" applyAlignment="1">
      <alignment horizontal="left" vertical="top" wrapText="1"/>
    </xf>
    <xf numFmtId="0" fontId="9" fillId="2" borderId="18" xfId="0" applyFont="1" applyFill="1" applyBorder="1" applyAlignment="1">
      <alignment horizontal="left" vertical="top" wrapText="1"/>
    </xf>
    <xf numFmtId="0" fontId="9" fillId="2" borderId="43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center"/>
    </xf>
    <xf numFmtId="0" fontId="5" fillId="0" borderId="3" xfId="0" applyFont="1" applyBorder="1"/>
    <xf numFmtId="0" fontId="5" fillId="0" borderId="25" xfId="0" applyFont="1" applyBorder="1"/>
    <xf numFmtId="0" fontId="6" fillId="10" borderId="27" xfId="0" applyFont="1" applyFill="1" applyBorder="1" applyAlignment="1">
      <alignment horizontal="center" vertical="center" wrapText="1"/>
    </xf>
    <xf numFmtId="0" fontId="6" fillId="10" borderId="12" xfId="0" applyFont="1" applyFill="1" applyBorder="1" applyAlignment="1">
      <alignment horizontal="center" vertical="center" wrapText="1"/>
    </xf>
    <xf numFmtId="0" fontId="6" fillId="10" borderId="13" xfId="0" applyFont="1" applyFill="1" applyBorder="1" applyAlignment="1">
      <alignment horizontal="center" vertical="center" wrapText="1"/>
    </xf>
    <xf numFmtId="0" fontId="6" fillId="10" borderId="1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6" fillId="2" borderId="2" xfId="0" applyFont="1" applyFill="1" applyBorder="1"/>
    <xf numFmtId="0" fontId="6" fillId="5" borderId="2" xfId="0" applyFont="1" applyFill="1" applyBorder="1"/>
    <xf numFmtId="0" fontId="5" fillId="8" borderId="3" xfId="0" applyFont="1" applyFill="1" applyBorder="1"/>
    <xf numFmtId="0" fontId="6" fillId="2" borderId="3" xfId="0" applyFont="1" applyFill="1" applyBorder="1" applyAlignment="1">
      <alignment horizontal="center" vertical="center"/>
    </xf>
    <xf numFmtId="0" fontId="6" fillId="10" borderId="31" xfId="0" applyFont="1" applyFill="1" applyBorder="1" applyAlignment="1">
      <alignment horizontal="center" vertical="center" wrapText="1"/>
    </xf>
    <xf numFmtId="0" fontId="6" fillId="10" borderId="2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left" vertical="top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25" xfId="0" applyFont="1" applyFill="1" applyBorder="1" applyAlignment="1">
      <alignment horizontal="left" vertical="top" wrapText="1"/>
    </xf>
    <xf numFmtId="0" fontId="9" fillId="2" borderId="42" xfId="0" applyFont="1" applyFill="1" applyBorder="1" applyAlignment="1">
      <alignment horizontal="left" vertical="top" wrapText="1"/>
    </xf>
    <xf numFmtId="0" fontId="9" fillId="4" borderId="22" xfId="0" applyFont="1" applyFill="1" applyBorder="1" applyAlignment="1">
      <alignment horizontal="left" vertical="top" wrapText="1" indent="1"/>
    </xf>
    <xf numFmtId="0" fontId="9" fillId="4" borderId="23" xfId="0" applyFont="1" applyFill="1" applyBorder="1" applyAlignment="1">
      <alignment horizontal="left" vertical="top" wrapText="1" indent="1"/>
    </xf>
    <xf numFmtId="0" fontId="9" fillId="4" borderId="24" xfId="0" applyFont="1" applyFill="1" applyBorder="1" applyAlignment="1">
      <alignment horizontal="left" vertical="top" wrapText="1" indent="1"/>
    </xf>
    <xf numFmtId="0" fontId="6" fillId="10" borderId="28" xfId="0" applyFont="1" applyFill="1" applyBorder="1" applyAlignment="1">
      <alignment horizontal="center" vertical="center" wrapText="1"/>
    </xf>
    <xf numFmtId="0" fontId="6" fillId="10" borderId="26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left" vertical="top" wrapText="1" indent="1"/>
    </xf>
  </cellXfs>
  <cellStyles count="12">
    <cellStyle name="Comma" xfId="2" builtinId="3"/>
    <cellStyle name="Comma 2" xfId="9" xr:uid="{527A185C-AAAD-4D72-A08F-69D9CFA9E193}"/>
    <cellStyle name="Comma 3" xfId="10" xr:uid="{72EB3E83-83E1-42F3-A8A5-F7858CF5A263}"/>
    <cellStyle name="Currency 2" xfId="5" xr:uid="{112AE403-B34F-497E-92E1-4F0855D04F70}"/>
    <cellStyle name="Currency 3" xfId="7" xr:uid="{1C191059-3D40-4DF4-AA8F-2753FA623240}"/>
    <cellStyle name="Normal" xfId="0" builtinId="0"/>
    <cellStyle name="Normal 2" xfId="3" xr:uid="{9168E196-E4FC-4A83-8E33-767DAD4CD390}"/>
    <cellStyle name="Normal 2 2" xfId="8" xr:uid="{FEDCE57F-0B11-49AD-BEE0-3BFA3C33498D}"/>
    <cellStyle name="Normal 3" xfId="4" xr:uid="{CB366875-DDEA-483A-B31A-87ED1BBB44E6}"/>
    <cellStyle name="Percent" xfId="1" builtinId="5"/>
    <cellStyle name="Percent 2" xfId="11" xr:uid="{F49B0C63-A84C-46F1-A269-2AF29F3A0A50}"/>
    <cellStyle name="Percent 3" xfId="6" xr:uid="{29FFC840-787E-4028-98BE-5B2FF7F1935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8551E-368B-47E0-8322-54827F7C1B36}">
  <sheetPr>
    <pageSetUpPr fitToPage="1"/>
  </sheetPr>
  <dimension ref="A1:K35"/>
  <sheetViews>
    <sheetView showGridLines="0" zoomScale="80" zoomScaleNormal="80" zoomScalePageLayoutView="80" workbookViewId="0">
      <selection activeCell="B5" sqref="B5"/>
    </sheetView>
  </sheetViews>
  <sheetFormatPr defaultColWidth="8.85546875" defaultRowHeight="15" x14ac:dyDescent="0.25"/>
  <cols>
    <col min="1" max="1" width="25.140625" style="88" customWidth="1"/>
    <col min="2" max="2" width="41.28515625" style="88" bestFit="1" customWidth="1"/>
    <col min="3" max="3" width="23.42578125" style="88" customWidth="1"/>
    <col min="4" max="4" width="23" style="88" customWidth="1"/>
    <col min="5" max="5" width="20.42578125" style="88" customWidth="1"/>
    <col min="6" max="6" width="19.140625" style="88" customWidth="1"/>
    <col min="7" max="7" width="19.85546875" style="88" customWidth="1"/>
    <col min="8" max="8" width="22.42578125" style="88" customWidth="1"/>
    <col min="9" max="9" width="21.28515625" style="88" customWidth="1"/>
    <col min="10" max="10" width="19.140625" style="88" customWidth="1"/>
    <col min="11" max="11" width="20.42578125" style="88" customWidth="1"/>
    <col min="12" max="16384" width="8.85546875" style="88"/>
  </cols>
  <sheetData>
    <row r="1" spans="1:11" x14ac:dyDescent="0.25">
      <c r="A1" s="111" t="s">
        <v>57</v>
      </c>
      <c r="B1" s="96" t="s">
        <v>58</v>
      </c>
      <c r="C1" s="97"/>
      <c r="D1" s="112"/>
      <c r="E1" s="112"/>
      <c r="F1" s="112"/>
      <c r="G1" s="112"/>
      <c r="H1" s="112"/>
      <c r="I1" s="112"/>
      <c r="J1" s="112"/>
      <c r="K1" s="112"/>
    </row>
    <row r="2" spans="1:11" x14ac:dyDescent="0.25">
      <c r="A2" s="111"/>
      <c r="B2" s="96"/>
      <c r="C2" s="98"/>
      <c r="D2" s="112"/>
      <c r="E2" s="112"/>
      <c r="F2" s="112"/>
      <c r="G2" s="112"/>
      <c r="H2" s="112"/>
      <c r="I2" s="112"/>
      <c r="J2" s="112"/>
      <c r="K2" s="112"/>
    </row>
    <row r="3" spans="1:11" x14ac:dyDescent="0.25">
      <c r="A3" s="113" t="s">
        <v>56</v>
      </c>
      <c r="B3" s="99" t="s">
        <v>59</v>
      </c>
      <c r="C3" s="98"/>
      <c r="D3" s="112"/>
      <c r="E3" s="112"/>
      <c r="F3" s="112"/>
      <c r="G3" s="112"/>
      <c r="H3" s="112"/>
      <c r="I3" s="112"/>
      <c r="J3" s="112"/>
      <c r="K3" s="112"/>
    </row>
    <row r="4" spans="1:11" x14ac:dyDescent="0.25">
      <c r="A4" s="114" t="s">
        <v>55</v>
      </c>
      <c r="B4" s="100" t="s">
        <v>54</v>
      </c>
      <c r="C4" s="98"/>
      <c r="D4" s="112"/>
      <c r="E4" s="112"/>
      <c r="F4" s="112"/>
      <c r="G4" s="112"/>
      <c r="H4" s="112"/>
      <c r="I4" s="112"/>
      <c r="J4" s="112"/>
      <c r="K4" s="112"/>
    </row>
    <row r="5" spans="1:11" ht="66.75" customHeight="1" x14ac:dyDescent="0.25">
      <c r="A5" s="114" t="s">
        <v>53</v>
      </c>
      <c r="B5" s="133" t="s">
        <v>60</v>
      </c>
      <c r="C5" s="98"/>
      <c r="D5" s="112"/>
      <c r="E5" s="112"/>
      <c r="F5" s="112"/>
      <c r="G5" s="112"/>
      <c r="H5" s="112"/>
      <c r="I5" s="112"/>
      <c r="J5" s="112"/>
      <c r="K5" s="112"/>
    </row>
    <row r="6" spans="1:11" x14ac:dyDescent="0.25">
      <c r="A6" s="110"/>
      <c r="B6" s="101"/>
      <c r="C6" s="98"/>
      <c r="D6" s="112"/>
      <c r="E6" s="112"/>
      <c r="F6" s="112"/>
      <c r="G6" s="112"/>
      <c r="H6" s="112"/>
      <c r="I6" s="112"/>
      <c r="J6" s="112"/>
      <c r="K6" s="112"/>
    </row>
    <row r="7" spans="1:11" x14ac:dyDescent="0.25">
      <c r="A7" s="152" t="s">
        <v>42</v>
      </c>
      <c r="B7" s="153"/>
      <c r="C7" s="115">
        <v>2018</v>
      </c>
      <c r="D7" s="116">
        <v>2019</v>
      </c>
      <c r="E7" s="117">
        <v>2020</v>
      </c>
      <c r="F7" s="112"/>
      <c r="G7" s="112"/>
      <c r="H7" s="112"/>
      <c r="I7" s="112"/>
      <c r="J7" s="112"/>
      <c r="K7" s="112"/>
    </row>
    <row r="8" spans="1:11" x14ac:dyDescent="0.25">
      <c r="A8" s="118"/>
      <c r="B8" s="102" t="s">
        <v>61</v>
      </c>
      <c r="C8" s="119">
        <f>SUM(C25,C27,C29,C32)</f>
        <v>99238750</v>
      </c>
      <c r="D8" s="120">
        <f>SUM(F25,F27,F29,F32)</f>
        <v>99238750</v>
      </c>
      <c r="E8" s="121">
        <f>SUM(I25,I27,I29,I32)</f>
        <v>170945000</v>
      </c>
      <c r="F8" s="112"/>
      <c r="G8" s="112"/>
      <c r="H8" s="112"/>
      <c r="I8" s="112"/>
      <c r="J8" s="112"/>
      <c r="K8" s="112"/>
    </row>
    <row r="9" spans="1:11" x14ac:dyDescent="0.25">
      <c r="A9" s="118"/>
      <c r="B9" s="96" t="s">
        <v>40</v>
      </c>
      <c r="C9" s="122">
        <f>SUM(D25,D27,D29,D32)/C8</f>
        <v>0.40857150054792107</v>
      </c>
      <c r="D9" s="123">
        <f>SUM(G25,G27,G29,G32)/D8</f>
        <v>0.40857150054792107</v>
      </c>
      <c r="E9" s="124">
        <f>SUM(J25,J27,J29,J31:J32)/E8</f>
        <v>0.47209117125391203</v>
      </c>
      <c r="F9" s="112"/>
      <c r="G9" s="112"/>
      <c r="H9" s="112"/>
      <c r="I9" s="112"/>
      <c r="J9" s="112"/>
      <c r="K9" s="112"/>
    </row>
    <row r="10" spans="1:11" x14ac:dyDescent="0.25">
      <c r="A10" s="118"/>
      <c r="B10" s="96" t="s">
        <v>39</v>
      </c>
      <c r="C10" s="122">
        <f>1-C9</f>
        <v>0.59142849945207887</v>
      </c>
      <c r="D10" s="123">
        <f>1-D9</f>
        <v>0.59142849945207887</v>
      </c>
      <c r="E10" s="124">
        <f>1-E9</f>
        <v>0.52790882874608802</v>
      </c>
      <c r="F10" s="112"/>
      <c r="G10" s="112"/>
      <c r="H10" s="112"/>
      <c r="I10" s="112"/>
      <c r="J10" s="112"/>
      <c r="K10" s="112"/>
    </row>
    <row r="11" spans="1:11" x14ac:dyDescent="0.25">
      <c r="A11" s="101"/>
      <c r="B11" s="125"/>
      <c r="C11" s="125"/>
      <c r="D11" s="112"/>
      <c r="E11" s="112"/>
      <c r="F11" s="112"/>
      <c r="G11" s="112"/>
      <c r="H11" s="112"/>
      <c r="I11" s="112"/>
      <c r="J11" s="112"/>
      <c r="K11" s="112"/>
    </row>
    <row r="12" spans="1:11" ht="39" customHeight="1" x14ac:dyDescent="0.25">
      <c r="A12" s="154" t="s">
        <v>52</v>
      </c>
      <c r="B12" s="155"/>
      <c r="C12" s="126" t="s">
        <v>51</v>
      </c>
      <c r="D12" s="127" t="s">
        <v>50</v>
      </c>
      <c r="E12" s="128" t="s">
        <v>49</v>
      </c>
      <c r="F12" s="112"/>
      <c r="G12" s="112"/>
      <c r="H12" s="112"/>
      <c r="I12" s="112"/>
      <c r="J12" s="112"/>
      <c r="K12" s="112"/>
    </row>
    <row r="13" spans="1:11" x14ac:dyDescent="0.25">
      <c r="A13" s="129" t="s">
        <v>48</v>
      </c>
      <c r="B13" s="103">
        <f>C13+D13+E13</f>
        <v>2035460.5499999998</v>
      </c>
      <c r="C13" s="104">
        <f>SUM(C14:C17)</f>
        <v>678486.85</v>
      </c>
      <c r="D13" s="105">
        <f>SUM(D14:D17)</f>
        <v>678486.85</v>
      </c>
      <c r="E13" s="106">
        <f>SUM(E14:E17)</f>
        <v>678486.85</v>
      </c>
      <c r="F13" s="112"/>
      <c r="G13" s="112"/>
      <c r="H13" s="112"/>
      <c r="I13" s="112"/>
      <c r="J13" s="112"/>
      <c r="K13" s="112"/>
    </row>
    <row r="14" spans="1:11" x14ac:dyDescent="0.25">
      <c r="A14" s="96" t="s">
        <v>47</v>
      </c>
      <c r="B14" s="107">
        <f>C14+D14+E14</f>
        <v>816366.75</v>
      </c>
      <c r="C14" s="108">
        <f>SUM(Logframe!L14,Logframe!L44,Logframe!L78,Logframe!L93)</f>
        <v>272122.25</v>
      </c>
      <c r="D14" s="91">
        <f>SUM(Logframe!L14,Logframe!L44,Logframe!L78,Logframe!L93)</f>
        <v>272122.25</v>
      </c>
      <c r="E14" s="90">
        <f>SUM(Logframe!L14,Logframe!L44,Logframe!L78,Logframe!L93)</f>
        <v>272122.25</v>
      </c>
      <c r="F14" s="112"/>
      <c r="G14" s="112"/>
      <c r="H14" s="112"/>
      <c r="I14" s="112"/>
      <c r="J14" s="112"/>
      <c r="K14" s="112"/>
    </row>
    <row r="15" spans="1:11" x14ac:dyDescent="0.25">
      <c r="A15" s="96" t="s">
        <v>46</v>
      </c>
      <c r="B15" s="107">
        <f>C15+D15+E15</f>
        <v>1219093.7999999998</v>
      </c>
      <c r="C15" s="108">
        <f>SUM(Logframe!L17,Logframe!L47,Logframe!L81,Logframe!L96)</f>
        <v>406364.6</v>
      </c>
      <c r="D15" s="91">
        <f>SUM(Logframe!L17,Logframe!L47,Logframe!L81,Logframe!L96)</f>
        <v>406364.6</v>
      </c>
      <c r="E15" s="90">
        <f>SUM(Logframe!L17,Logframe!L47,Logframe!L81,Logframe!L96)</f>
        <v>406364.6</v>
      </c>
      <c r="F15" s="112"/>
      <c r="G15" s="112"/>
      <c r="H15" s="112"/>
      <c r="I15" s="112"/>
      <c r="J15" s="112"/>
      <c r="K15" s="112"/>
    </row>
    <row r="16" spans="1:11" x14ac:dyDescent="0.25">
      <c r="A16" s="96" t="s">
        <v>0</v>
      </c>
      <c r="B16" s="107">
        <f>C16+D16+E16</f>
        <v>0</v>
      </c>
      <c r="C16" s="108">
        <v>0</v>
      </c>
      <c r="D16" s="91">
        <v>0</v>
      </c>
      <c r="E16" s="90">
        <v>0</v>
      </c>
      <c r="F16" s="112"/>
      <c r="G16" s="112"/>
      <c r="H16" s="112"/>
      <c r="I16" s="112"/>
      <c r="J16" s="112"/>
      <c r="K16" s="112"/>
    </row>
    <row r="17" spans="1:11" x14ac:dyDescent="0.25">
      <c r="A17" s="96" t="s">
        <v>1</v>
      </c>
      <c r="B17" s="107">
        <f>C17+D17+E17</f>
        <v>0</v>
      </c>
      <c r="C17" s="108">
        <v>0</v>
      </c>
      <c r="D17" s="91">
        <v>0</v>
      </c>
      <c r="E17" s="90">
        <v>0</v>
      </c>
      <c r="F17" s="112"/>
      <c r="G17" s="112"/>
      <c r="H17" s="112"/>
      <c r="I17" s="112"/>
      <c r="J17" s="112"/>
      <c r="K17" s="112"/>
    </row>
    <row r="18" spans="1:11" ht="15" customHeight="1" x14ac:dyDescent="0.25">
      <c r="A18" s="96" t="s">
        <v>45</v>
      </c>
      <c r="B18" s="109"/>
      <c r="C18" s="161" t="s">
        <v>142</v>
      </c>
      <c r="D18" s="162" t="s">
        <v>142</v>
      </c>
      <c r="E18" s="162" t="s">
        <v>142</v>
      </c>
      <c r="F18" s="112"/>
      <c r="G18" s="112"/>
      <c r="H18" s="112"/>
      <c r="I18" s="112"/>
      <c r="J18" s="112"/>
      <c r="K18" s="112"/>
    </row>
    <row r="19" spans="1:11" ht="57" customHeight="1" x14ac:dyDescent="0.25">
      <c r="A19" s="96"/>
      <c r="B19" s="109"/>
      <c r="C19" s="161"/>
      <c r="D19" s="163"/>
      <c r="E19" s="163"/>
      <c r="F19" s="112"/>
      <c r="G19" s="112"/>
      <c r="H19" s="112"/>
      <c r="I19" s="112"/>
      <c r="J19" s="112"/>
      <c r="K19" s="112"/>
    </row>
    <row r="20" spans="1:11" ht="57" customHeight="1" x14ac:dyDescent="0.25">
      <c r="A20" s="96"/>
      <c r="B20" s="109"/>
      <c r="C20" s="161"/>
      <c r="D20" s="163"/>
      <c r="E20" s="163"/>
      <c r="F20" s="112"/>
      <c r="G20" s="112"/>
      <c r="H20" s="112"/>
      <c r="I20" s="112"/>
      <c r="J20" s="112"/>
      <c r="K20" s="112"/>
    </row>
    <row r="21" spans="1:11" x14ac:dyDescent="0.25">
      <c r="A21" s="130"/>
      <c r="B21" s="110"/>
      <c r="C21" s="112"/>
      <c r="D21" s="112"/>
      <c r="E21" s="112"/>
      <c r="F21" s="112"/>
      <c r="G21" s="112"/>
      <c r="H21" s="112"/>
      <c r="I21" s="112"/>
      <c r="J21" s="112"/>
      <c r="K21" s="112"/>
    </row>
    <row r="22" spans="1:11" x14ac:dyDescent="0.25">
      <c r="A22" s="130"/>
      <c r="B22" s="110"/>
      <c r="C22" s="112"/>
      <c r="D22" s="112"/>
      <c r="E22" s="112"/>
      <c r="F22" s="112"/>
      <c r="G22" s="112"/>
      <c r="H22" s="112"/>
      <c r="I22" s="112"/>
      <c r="J22" s="112"/>
      <c r="K22" s="112"/>
    </row>
    <row r="23" spans="1:11" ht="15.6" customHeight="1" x14ac:dyDescent="0.25">
      <c r="A23" s="158" t="s">
        <v>44</v>
      </c>
      <c r="B23" s="156" t="s">
        <v>43</v>
      </c>
      <c r="C23" s="164">
        <v>2018</v>
      </c>
      <c r="D23" s="164"/>
      <c r="E23" s="164"/>
      <c r="F23" s="160">
        <v>2019</v>
      </c>
      <c r="G23" s="160"/>
      <c r="H23" s="160"/>
      <c r="I23" s="151">
        <v>2020</v>
      </c>
      <c r="J23" s="151"/>
      <c r="K23" s="151"/>
    </row>
    <row r="24" spans="1:11" x14ac:dyDescent="0.25">
      <c r="A24" s="159"/>
      <c r="B24" s="157"/>
      <c r="C24" s="131" t="s">
        <v>42</v>
      </c>
      <c r="D24" s="131" t="s">
        <v>40</v>
      </c>
      <c r="E24" s="132" t="s">
        <v>39</v>
      </c>
      <c r="F24" s="131" t="s">
        <v>41</v>
      </c>
      <c r="G24" s="131" t="s">
        <v>40</v>
      </c>
      <c r="H24" s="131" t="s">
        <v>39</v>
      </c>
      <c r="I24" s="131" t="s">
        <v>41</v>
      </c>
      <c r="J24" s="131" t="s">
        <v>40</v>
      </c>
      <c r="K24" s="131" t="s">
        <v>39</v>
      </c>
    </row>
    <row r="25" spans="1:11" ht="31.5" customHeight="1" x14ac:dyDescent="0.25">
      <c r="A25" s="165" t="s">
        <v>62</v>
      </c>
      <c r="B25" s="165"/>
      <c r="C25" s="134">
        <f>SUM(C26)</f>
        <v>39112500</v>
      </c>
      <c r="D25" s="134">
        <f>SUM(D26)*$C$25</f>
        <v>21903000.000000004</v>
      </c>
      <c r="E25" s="134">
        <f>SUM(E26)*$C$25</f>
        <v>17209500</v>
      </c>
      <c r="F25" s="134">
        <f>SUM(F26:F26)</f>
        <v>39112500</v>
      </c>
      <c r="G25" s="134">
        <f>G26*$F$25</f>
        <v>21903000.000000004</v>
      </c>
      <c r="H25" s="134">
        <f>F25-G25</f>
        <v>17209499.999999996</v>
      </c>
      <c r="I25" s="134">
        <f>SUM(I26)</f>
        <v>110818750</v>
      </c>
      <c r="J25" s="134">
        <f>I25*J26</f>
        <v>62058500.000000007</v>
      </c>
      <c r="K25" s="134">
        <f>I25-J25</f>
        <v>48760249.999999993</v>
      </c>
    </row>
    <row r="26" spans="1:11" ht="31.5" customHeight="1" x14ac:dyDescent="0.25">
      <c r="A26" s="166" t="s">
        <v>65</v>
      </c>
      <c r="B26" s="166"/>
      <c r="C26" s="135">
        <f>Funding!B4</f>
        <v>39112500</v>
      </c>
      <c r="D26" s="136">
        <f>Funding!F4</f>
        <v>0.56000000000000005</v>
      </c>
      <c r="E26" s="136">
        <f>Funding!G4</f>
        <v>0.44</v>
      </c>
      <c r="F26" s="137">
        <f>Funding!H4</f>
        <v>39112500</v>
      </c>
      <c r="G26" s="138">
        <f>Funding!I4</f>
        <v>0.56000000000000005</v>
      </c>
      <c r="H26" s="138">
        <f>Funding!J4</f>
        <v>0.44</v>
      </c>
      <c r="I26" s="139">
        <f>Funding!K4</f>
        <v>110818750</v>
      </c>
      <c r="J26" s="140">
        <f>Funding!L4</f>
        <v>0.56000000000000005</v>
      </c>
      <c r="K26" s="140">
        <f>Funding!M4</f>
        <v>0.44</v>
      </c>
    </row>
    <row r="27" spans="1:11" ht="31.5" customHeight="1" x14ac:dyDescent="0.25">
      <c r="A27" s="165" t="s">
        <v>63</v>
      </c>
      <c r="B27" s="165"/>
      <c r="C27" s="141">
        <f>C28</f>
        <v>7526250</v>
      </c>
      <c r="D27" s="141">
        <f>C27*D28</f>
        <v>3763125</v>
      </c>
      <c r="E27" s="141">
        <f>C27-D27</f>
        <v>3763125</v>
      </c>
      <c r="F27" s="141">
        <f>F28</f>
        <v>7526250</v>
      </c>
      <c r="G27" s="141">
        <f>F27*G28</f>
        <v>3763125</v>
      </c>
      <c r="H27" s="141">
        <f>F27-G27</f>
        <v>3763125</v>
      </c>
      <c r="I27" s="141">
        <f>I28</f>
        <v>7526250</v>
      </c>
      <c r="J27" s="141">
        <f>I27*J28</f>
        <v>3763125</v>
      </c>
      <c r="K27" s="141">
        <f>I27-J27</f>
        <v>3763125</v>
      </c>
    </row>
    <row r="28" spans="1:11" ht="31.5" customHeight="1" x14ac:dyDescent="0.25">
      <c r="A28" s="166" t="s">
        <v>66</v>
      </c>
      <c r="B28" s="166"/>
      <c r="C28" s="135">
        <f>Funding!B5</f>
        <v>7526250</v>
      </c>
      <c r="D28" s="136">
        <v>0.5</v>
      </c>
      <c r="E28" s="136">
        <v>0.5</v>
      </c>
      <c r="F28" s="137">
        <v>7526250</v>
      </c>
      <c r="G28" s="138">
        <v>0.5</v>
      </c>
      <c r="H28" s="138">
        <v>0.5</v>
      </c>
      <c r="I28" s="139">
        <v>7526250</v>
      </c>
      <c r="J28" s="140">
        <v>0.5</v>
      </c>
      <c r="K28" s="140">
        <v>0.5</v>
      </c>
    </row>
    <row r="29" spans="1:11" ht="31.5" customHeight="1" x14ac:dyDescent="0.25">
      <c r="A29" s="165" t="s">
        <v>38</v>
      </c>
      <c r="B29" s="165"/>
      <c r="C29" s="141">
        <f>SUM(C30:C31)</f>
        <v>51600000</v>
      </c>
      <c r="D29" s="141">
        <f>C30*D30+C31*D31</f>
        <v>14380000</v>
      </c>
      <c r="E29" s="141">
        <f>C29-D29</f>
        <v>37220000</v>
      </c>
      <c r="F29" s="141">
        <v>51600000</v>
      </c>
      <c r="G29" s="141">
        <v>14380000</v>
      </c>
      <c r="H29" s="141">
        <v>37220000</v>
      </c>
      <c r="I29" s="141">
        <v>51600000</v>
      </c>
      <c r="J29" s="141">
        <v>14380000</v>
      </c>
      <c r="K29" s="141">
        <v>37220000</v>
      </c>
    </row>
    <row r="30" spans="1:11" ht="31.5" customHeight="1" x14ac:dyDescent="0.25">
      <c r="A30" s="166" t="s">
        <v>67</v>
      </c>
      <c r="B30" s="166"/>
      <c r="C30" s="135">
        <f>Funding!B6</f>
        <v>5600000</v>
      </c>
      <c r="D30" s="136">
        <v>0.35</v>
      </c>
      <c r="E30" s="136">
        <v>0.65</v>
      </c>
      <c r="F30" s="137">
        <v>5600000</v>
      </c>
      <c r="G30" s="138">
        <v>0.35</v>
      </c>
      <c r="H30" s="138">
        <v>0.65</v>
      </c>
      <c r="I30" s="139">
        <v>5600000</v>
      </c>
      <c r="J30" s="140">
        <v>0.35</v>
      </c>
      <c r="K30" s="140">
        <v>0.65</v>
      </c>
    </row>
    <row r="31" spans="1:11" ht="31.5" customHeight="1" x14ac:dyDescent="0.25">
      <c r="A31" s="166" t="s">
        <v>68</v>
      </c>
      <c r="B31" s="166"/>
      <c r="C31" s="135">
        <f>Funding!B7</f>
        <v>46000000</v>
      </c>
      <c r="D31" s="136">
        <v>0.27</v>
      </c>
      <c r="E31" s="136">
        <v>0.73</v>
      </c>
      <c r="F31" s="137">
        <v>46000000</v>
      </c>
      <c r="G31" s="138">
        <v>0.27</v>
      </c>
      <c r="H31" s="138">
        <v>0.73</v>
      </c>
      <c r="I31" s="139">
        <v>46000000</v>
      </c>
      <c r="J31" s="140">
        <v>0.27</v>
      </c>
      <c r="K31" s="140">
        <v>0.73</v>
      </c>
    </row>
    <row r="32" spans="1:11" ht="31.5" customHeight="1" x14ac:dyDescent="0.25">
      <c r="A32" s="165" t="s">
        <v>64</v>
      </c>
      <c r="B32" s="165"/>
      <c r="C32" s="141">
        <f>C33</f>
        <v>1000000</v>
      </c>
      <c r="D32" s="141">
        <f>C33*D33</f>
        <v>500000</v>
      </c>
      <c r="E32" s="141">
        <f>C32*E33</f>
        <v>500000</v>
      </c>
      <c r="F32" s="141">
        <v>1000000</v>
      </c>
      <c r="G32" s="141">
        <v>500000</v>
      </c>
      <c r="H32" s="141">
        <v>500000</v>
      </c>
      <c r="I32" s="141">
        <v>1000000</v>
      </c>
      <c r="J32" s="141">
        <v>500000</v>
      </c>
      <c r="K32" s="141">
        <v>500000</v>
      </c>
    </row>
    <row r="33" spans="1:11" ht="31.5" customHeight="1" x14ac:dyDescent="0.25">
      <c r="A33" s="166" t="s">
        <v>69</v>
      </c>
      <c r="B33" s="166"/>
      <c r="C33" s="135">
        <v>1000000</v>
      </c>
      <c r="D33" s="136">
        <v>0.5</v>
      </c>
      <c r="E33" s="136">
        <v>0.5</v>
      </c>
      <c r="F33" s="137">
        <v>1000000</v>
      </c>
      <c r="G33" s="138">
        <v>0.5</v>
      </c>
      <c r="H33" s="138">
        <v>0.5</v>
      </c>
      <c r="I33" s="139">
        <v>1000000</v>
      </c>
      <c r="J33" s="140">
        <v>0.5</v>
      </c>
      <c r="K33" s="140">
        <v>0.5</v>
      </c>
    </row>
    <row r="34" spans="1:11" x14ac:dyDescent="0.25">
      <c r="A34" s="89"/>
      <c r="B34" s="89"/>
    </row>
    <row r="35" spans="1:11" x14ac:dyDescent="0.25">
      <c r="A35" s="89"/>
      <c r="B35" s="89"/>
    </row>
  </sheetData>
  <mergeCells count="19">
    <mergeCell ref="A27:B27"/>
    <mergeCell ref="A29:B29"/>
    <mergeCell ref="A25:B25"/>
    <mergeCell ref="A32:B32"/>
    <mergeCell ref="A33:B33"/>
    <mergeCell ref="A28:B28"/>
    <mergeCell ref="A30:B30"/>
    <mergeCell ref="A31:B31"/>
    <mergeCell ref="A26:B26"/>
    <mergeCell ref="I23:K23"/>
    <mergeCell ref="A7:B7"/>
    <mergeCell ref="A12:B12"/>
    <mergeCell ref="B23:B24"/>
    <mergeCell ref="A23:A24"/>
    <mergeCell ref="F23:H23"/>
    <mergeCell ref="C18:C20"/>
    <mergeCell ref="D18:D20"/>
    <mergeCell ref="E18:E20"/>
    <mergeCell ref="C23:E23"/>
  </mergeCells>
  <pageMargins left="0.7" right="0.7" top="0.75" bottom="0.75" header="0.3" footer="0.3"/>
  <pageSetup paperSize="9" scale="59" orientation="landscape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1740"/>
  <sheetViews>
    <sheetView tabSelected="1" topLeftCell="A3" zoomScaleNormal="100" zoomScaleSheetLayoutView="100" workbookViewId="0">
      <selection activeCell="M74" sqref="M74"/>
    </sheetView>
  </sheetViews>
  <sheetFormatPr defaultColWidth="14.42578125" defaultRowHeight="15" customHeight="1" x14ac:dyDescent="0.25"/>
  <cols>
    <col min="1" max="1" width="23.7109375" customWidth="1"/>
    <col min="2" max="2" width="3.42578125" customWidth="1"/>
    <col min="3" max="3" width="38.140625" customWidth="1"/>
    <col min="4" max="4" width="5.7109375" bestFit="1" customWidth="1"/>
    <col min="5" max="6" width="45.42578125" customWidth="1"/>
    <col min="7" max="7" width="8.85546875" bestFit="1" customWidth="1"/>
    <col min="8" max="8" width="15.42578125" bestFit="1" customWidth="1"/>
    <col min="9" max="9" width="7.7109375" bestFit="1" customWidth="1"/>
    <col min="10" max="17" width="8.7109375" style="15" customWidth="1"/>
    <col min="18" max="20" width="9.140625" style="26" customWidth="1"/>
    <col min="21" max="44" width="14.42578125" style="26"/>
  </cols>
  <sheetData>
    <row r="1" spans="1:44" ht="12.75" customHeight="1" x14ac:dyDescent="0.25">
      <c r="A1" s="1" t="s">
        <v>70</v>
      </c>
      <c r="B1" s="2"/>
      <c r="C1" s="3"/>
      <c r="D1" s="8"/>
      <c r="E1" s="8"/>
      <c r="F1" s="8"/>
      <c r="G1" s="8"/>
      <c r="H1" s="8"/>
      <c r="I1" s="2"/>
      <c r="J1" s="14"/>
      <c r="K1" s="14"/>
      <c r="L1" s="14"/>
      <c r="M1" s="14"/>
      <c r="N1" s="14"/>
      <c r="O1" s="14"/>
      <c r="P1" s="14"/>
      <c r="Q1" s="14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</row>
    <row r="2" spans="1:44" ht="12.75" customHeight="1" x14ac:dyDescent="0.25">
      <c r="A2" s="142" t="s">
        <v>71</v>
      </c>
      <c r="B2" s="12"/>
      <c r="C2" s="8"/>
      <c r="D2" s="8"/>
      <c r="E2" s="8"/>
      <c r="F2" s="8"/>
      <c r="G2" s="8"/>
      <c r="H2" s="8"/>
      <c r="I2" s="12"/>
      <c r="J2" s="14"/>
      <c r="K2" s="14"/>
      <c r="L2" s="14"/>
      <c r="M2" s="14"/>
      <c r="N2" s="14"/>
      <c r="O2" s="14"/>
      <c r="P2" s="14"/>
      <c r="Q2" s="14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ht="12.75" customHeight="1" x14ac:dyDescent="0.25">
      <c r="A3" s="2"/>
      <c r="B3" s="5"/>
      <c r="C3" s="5"/>
      <c r="D3" s="9"/>
      <c r="E3" s="9"/>
      <c r="F3" s="9"/>
      <c r="G3" s="9"/>
      <c r="H3" s="9"/>
      <c r="I3" s="5"/>
      <c r="J3" s="171">
        <v>2017</v>
      </c>
      <c r="K3" s="170"/>
      <c r="L3" s="171">
        <v>2018</v>
      </c>
      <c r="M3" s="170"/>
      <c r="N3" s="171">
        <v>2019</v>
      </c>
      <c r="O3" s="170"/>
      <c r="P3" s="171">
        <v>2020</v>
      </c>
      <c r="Q3" s="170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</row>
    <row r="4" spans="1:44" s="24" customFormat="1" x14ac:dyDescent="0.25">
      <c r="A4" s="32" t="s">
        <v>2</v>
      </c>
      <c r="B4" s="33" t="s">
        <v>3</v>
      </c>
      <c r="C4" s="34" t="s">
        <v>4</v>
      </c>
      <c r="D4" s="34" t="s">
        <v>12</v>
      </c>
      <c r="E4" s="34" t="s">
        <v>10</v>
      </c>
      <c r="F4" s="34" t="s">
        <v>11</v>
      </c>
      <c r="G4" s="34" t="s">
        <v>13</v>
      </c>
      <c r="H4" s="34" t="s">
        <v>76</v>
      </c>
      <c r="I4" s="33" t="s">
        <v>5</v>
      </c>
      <c r="J4" s="35" t="s">
        <v>19</v>
      </c>
      <c r="K4" s="35" t="s">
        <v>144</v>
      </c>
      <c r="L4" s="35" t="s">
        <v>19</v>
      </c>
      <c r="M4" s="35" t="s">
        <v>144</v>
      </c>
      <c r="N4" s="35" t="s">
        <v>19</v>
      </c>
      <c r="O4" s="35" t="s">
        <v>144</v>
      </c>
      <c r="P4" s="35" t="s">
        <v>19</v>
      </c>
      <c r="Q4" s="35" t="s">
        <v>144</v>
      </c>
      <c r="R4" s="25"/>
      <c r="S4" s="25" t="s">
        <v>81</v>
      </c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  <c r="AJ4" s="25"/>
      <c r="AK4" s="25"/>
      <c r="AL4" s="25"/>
      <c r="AM4" s="25"/>
      <c r="AN4" s="25"/>
      <c r="AO4" s="25"/>
      <c r="AP4" s="25"/>
      <c r="AQ4" s="25"/>
      <c r="AR4" s="25"/>
    </row>
    <row r="5" spans="1:44" ht="12.75" customHeight="1" x14ac:dyDescent="0.25">
      <c r="A5" s="174" t="s">
        <v>75</v>
      </c>
      <c r="B5" s="173" t="s">
        <v>6</v>
      </c>
      <c r="C5" s="173" t="s">
        <v>146</v>
      </c>
      <c r="D5" s="173" t="s">
        <v>72</v>
      </c>
      <c r="E5" s="173"/>
      <c r="F5" s="173" t="s">
        <v>145</v>
      </c>
      <c r="G5" s="173" t="s">
        <v>74</v>
      </c>
      <c r="H5" s="23" t="s">
        <v>72</v>
      </c>
      <c r="I5" s="94">
        <v>0</v>
      </c>
      <c r="J5" s="95">
        <v>116300</v>
      </c>
      <c r="K5" s="95">
        <v>221</v>
      </c>
      <c r="L5" s="95">
        <v>116300</v>
      </c>
      <c r="M5" s="95">
        <v>1741</v>
      </c>
      <c r="N5" s="95">
        <v>116300</v>
      </c>
      <c r="O5" s="95"/>
      <c r="P5" s="95">
        <v>280375</v>
      </c>
      <c r="Q5" s="95"/>
      <c r="R5" s="25"/>
      <c r="S5" s="25">
        <v>659000</v>
      </c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</row>
    <row r="6" spans="1:44" ht="12.75" customHeight="1" x14ac:dyDescent="0.25">
      <c r="A6" s="174"/>
      <c r="B6" s="173"/>
      <c r="C6" s="173"/>
      <c r="D6" s="173"/>
      <c r="E6" s="173"/>
      <c r="F6" s="173"/>
      <c r="G6" s="173"/>
      <c r="H6" s="84"/>
      <c r="I6" s="80"/>
      <c r="J6" s="81"/>
      <c r="K6" s="81"/>
      <c r="L6" s="82"/>
      <c r="M6" s="82"/>
      <c r="N6" s="82"/>
      <c r="O6" s="82"/>
      <c r="P6" s="82"/>
      <c r="Q6" s="82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</row>
    <row r="7" spans="1:44" ht="12.75" customHeight="1" x14ac:dyDescent="0.25">
      <c r="A7" s="174"/>
      <c r="B7" s="173"/>
      <c r="C7" s="173"/>
      <c r="D7" s="173"/>
      <c r="E7" s="173"/>
      <c r="F7" s="173"/>
      <c r="G7" s="173"/>
      <c r="H7" s="23"/>
      <c r="I7" s="80"/>
      <c r="J7" s="81"/>
      <c r="K7" s="81"/>
      <c r="L7" s="82"/>
      <c r="M7" s="82"/>
      <c r="N7" s="82"/>
      <c r="O7" s="82"/>
      <c r="P7" s="82"/>
      <c r="Q7" s="82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44" ht="12.75" customHeight="1" x14ac:dyDescent="0.25">
      <c r="A8" s="174"/>
      <c r="B8" s="173"/>
      <c r="C8" s="173"/>
      <c r="D8" s="173"/>
      <c r="E8" s="173"/>
      <c r="F8" s="173"/>
      <c r="G8" s="173"/>
      <c r="H8" s="23"/>
      <c r="I8" s="80"/>
      <c r="J8" s="81"/>
      <c r="K8" s="81"/>
      <c r="L8" s="82"/>
      <c r="M8" s="82"/>
      <c r="N8" s="82"/>
      <c r="O8" s="82"/>
      <c r="P8" s="82"/>
      <c r="Q8" s="82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</row>
    <row r="9" spans="1:44" x14ac:dyDescent="0.25">
      <c r="A9" s="174"/>
      <c r="B9" s="173"/>
      <c r="C9" s="173"/>
      <c r="D9" s="173"/>
      <c r="E9" s="173"/>
      <c r="F9" s="173"/>
      <c r="G9" s="173"/>
      <c r="H9" s="23"/>
      <c r="I9" s="80"/>
      <c r="J9" s="81"/>
      <c r="K9" s="81"/>
      <c r="L9" s="82"/>
      <c r="M9" s="82"/>
      <c r="N9" s="82"/>
      <c r="O9" s="82"/>
      <c r="P9" s="82"/>
      <c r="Q9" s="82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</row>
    <row r="10" spans="1:44" s="27" customFormat="1" ht="12.75" customHeight="1" x14ac:dyDescent="0.25">
      <c r="A10" s="16"/>
      <c r="B10" s="12"/>
      <c r="C10" s="8"/>
      <c r="D10" s="8"/>
      <c r="E10" s="8"/>
      <c r="F10" s="8"/>
      <c r="G10" s="8"/>
      <c r="H10" s="8"/>
      <c r="I10" s="197"/>
      <c r="J10" s="186"/>
      <c r="K10" s="186"/>
      <c r="L10" s="186"/>
      <c r="M10" s="186"/>
      <c r="N10" s="186"/>
      <c r="O10" s="186"/>
      <c r="P10" s="186"/>
      <c r="Q10" s="186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44" ht="12.75" customHeight="1" x14ac:dyDescent="0.25">
      <c r="A11" s="2"/>
      <c r="B11" s="5"/>
      <c r="C11" s="5"/>
      <c r="D11" s="9"/>
      <c r="E11" s="9"/>
      <c r="F11" s="9"/>
      <c r="G11" s="9"/>
      <c r="H11" s="9"/>
      <c r="I11" s="5"/>
      <c r="J11" s="171">
        <v>2017</v>
      </c>
      <c r="K11" s="170"/>
      <c r="L11" s="171">
        <v>2018</v>
      </c>
      <c r="M11" s="170"/>
      <c r="N11" s="171">
        <v>2019</v>
      </c>
      <c r="O11" s="170"/>
      <c r="P11" s="171">
        <v>2020</v>
      </c>
      <c r="Q11" s="170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  <c r="AJ11" s="25"/>
      <c r="AK11" s="25"/>
      <c r="AL11" s="25"/>
      <c r="AM11" s="25"/>
      <c r="AN11" s="25"/>
      <c r="AO11" s="25"/>
      <c r="AP11" s="25"/>
      <c r="AQ11" s="25"/>
      <c r="AR11" s="25"/>
    </row>
    <row r="12" spans="1:44" s="27" customFormat="1" x14ac:dyDescent="0.25">
      <c r="A12" s="36" t="s">
        <v>2</v>
      </c>
      <c r="B12" s="37" t="s">
        <v>3</v>
      </c>
      <c r="C12" s="38" t="s">
        <v>4</v>
      </c>
      <c r="D12" s="38" t="s">
        <v>12</v>
      </c>
      <c r="E12" s="38" t="s">
        <v>10</v>
      </c>
      <c r="F12" s="38" t="s">
        <v>11</v>
      </c>
      <c r="G12" s="38" t="s">
        <v>13</v>
      </c>
      <c r="H12" s="34" t="s">
        <v>17</v>
      </c>
      <c r="I12" s="39" t="s">
        <v>5</v>
      </c>
      <c r="J12" s="35" t="s">
        <v>19</v>
      </c>
      <c r="K12" s="35" t="s">
        <v>144</v>
      </c>
      <c r="L12" s="35" t="s">
        <v>19</v>
      </c>
      <c r="M12" s="35" t="s">
        <v>144</v>
      </c>
      <c r="N12" s="35" t="s">
        <v>19</v>
      </c>
      <c r="O12" s="35" t="s">
        <v>144</v>
      </c>
      <c r="P12" s="35" t="s">
        <v>19</v>
      </c>
      <c r="Q12" s="35" t="s">
        <v>144</v>
      </c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AN12" s="25"/>
      <c r="AO12" s="25"/>
      <c r="AP12" s="25"/>
      <c r="AQ12" s="25"/>
      <c r="AR12" s="25"/>
    </row>
    <row r="13" spans="1:44" ht="12.75" customHeight="1" x14ac:dyDescent="0.25">
      <c r="A13" s="204" t="s">
        <v>77</v>
      </c>
      <c r="B13" s="181" t="s">
        <v>6</v>
      </c>
      <c r="C13" s="181" t="s">
        <v>143</v>
      </c>
      <c r="D13" s="203" t="s">
        <v>18</v>
      </c>
      <c r="E13" s="181"/>
      <c r="F13" s="181" t="s">
        <v>73</v>
      </c>
      <c r="G13" s="183" t="s">
        <v>23</v>
      </c>
      <c r="H13" s="84" t="s">
        <v>35</v>
      </c>
      <c r="I13" s="85">
        <v>0</v>
      </c>
      <c r="J13" s="86">
        <f>SUM(J14:J17)</f>
        <v>196574.84999999998</v>
      </c>
      <c r="K13" s="86">
        <f t="shared" ref="K13:Q13" si="0">SUM(K14:K17)</f>
        <v>2715</v>
      </c>
      <c r="L13" s="86">
        <f>SUM(L14:L17)</f>
        <v>196574.84999999998</v>
      </c>
      <c r="M13" s="86">
        <f t="shared" si="0"/>
        <v>0</v>
      </c>
      <c r="N13" s="86">
        <f t="shared" si="0"/>
        <v>196574.84999999998</v>
      </c>
      <c r="O13" s="86">
        <f t="shared" si="0"/>
        <v>0</v>
      </c>
      <c r="P13" s="86">
        <f>SUM(P14:P17)</f>
        <v>556962.07499999995</v>
      </c>
      <c r="Q13" s="86">
        <f t="shared" si="0"/>
        <v>0</v>
      </c>
      <c r="R13" s="25"/>
      <c r="S13" s="25" t="s">
        <v>85</v>
      </c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  <c r="AJ13" s="25"/>
      <c r="AK13" s="25"/>
      <c r="AL13" s="25"/>
      <c r="AM13" s="25"/>
      <c r="AN13" s="25"/>
      <c r="AO13" s="25"/>
      <c r="AP13" s="25"/>
      <c r="AQ13" s="25"/>
      <c r="AR13" s="25"/>
    </row>
    <row r="14" spans="1:44" ht="12.95" customHeight="1" x14ac:dyDescent="0.25">
      <c r="A14" s="205"/>
      <c r="B14" s="193"/>
      <c r="C14" s="193"/>
      <c r="D14" s="173"/>
      <c r="E14" s="193"/>
      <c r="F14" s="193"/>
      <c r="G14" s="192"/>
      <c r="H14" s="23" t="s">
        <v>15</v>
      </c>
      <c r="I14" s="56" t="s">
        <v>24</v>
      </c>
      <c r="J14" s="58">
        <f>291222*0.5*5*0.15</f>
        <v>109208.25</v>
      </c>
      <c r="K14" s="57">
        <v>0</v>
      </c>
      <c r="L14" s="58">
        <f>291222*0.5*5*0.15</f>
        <v>109208.25</v>
      </c>
      <c r="M14" s="58">
        <v>0</v>
      </c>
      <c r="N14" s="58">
        <f>291222*0.5*5*0.15</f>
        <v>109208.25</v>
      </c>
      <c r="O14" s="58"/>
      <c r="P14" s="58">
        <f>291222*0.5*5*0.425</f>
        <v>309423.375</v>
      </c>
      <c r="Q14" s="58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</row>
    <row r="15" spans="1:44" ht="12.95" customHeight="1" x14ac:dyDescent="0.25">
      <c r="A15" s="205"/>
      <c r="B15" s="193"/>
      <c r="C15" s="193"/>
      <c r="D15" s="173"/>
      <c r="E15" s="193"/>
      <c r="F15" s="193"/>
      <c r="G15" s="192"/>
      <c r="H15" s="23" t="s">
        <v>0</v>
      </c>
      <c r="I15" s="56" t="s">
        <v>24</v>
      </c>
      <c r="J15" s="58">
        <v>0</v>
      </c>
      <c r="K15" s="57"/>
      <c r="L15" s="58">
        <v>0</v>
      </c>
      <c r="M15" s="58"/>
      <c r="N15" s="58">
        <v>0</v>
      </c>
      <c r="O15" s="58"/>
      <c r="P15" s="58">
        <v>0</v>
      </c>
      <c r="Q15" s="58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</row>
    <row r="16" spans="1:44" ht="12.95" customHeight="1" x14ac:dyDescent="0.25">
      <c r="A16" s="205"/>
      <c r="B16" s="193"/>
      <c r="C16" s="193"/>
      <c r="D16" s="173"/>
      <c r="E16" s="193"/>
      <c r="F16" s="193"/>
      <c r="G16" s="192"/>
      <c r="H16" s="23" t="s">
        <v>1</v>
      </c>
      <c r="I16" s="56" t="s">
        <v>24</v>
      </c>
      <c r="J16" s="58">
        <v>0</v>
      </c>
      <c r="K16" s="57"/>
      <c r="L16" s="58">
        <v>0</v>
      </c>
      <c r="M16" s="58"/>
      <c r="N16" s="58">
        <v>0</v>
      </c>
      <c r="O16" s="58"/>
      <c r="P16" s="58">
        <v>0</v>
      </c>
      <c r="Q16" s="58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  <c r="AN16" s="25"/>
      <c r="AO16" s="25"/>
      <c r="AP16" s="25"/>
      <c r="AQ16" s="25"/>
      <c r="AR16" s="25"/>
    </row>
    <row r="17" spans="1:44" ht="12.95" customHeight="1" x14ac:dyDescent="0.25">
      <c r="A17" s="205"/>
      <c r="B17" s="182"/>
      <c r="C17" s="182"/>
      <c r="D17" s="173"/>
      <c r="E17" s="182"/>
      <c r="F17" s="182"/>
      <c r="G17" s="184"/>
      <c r="H17" s="23" t="s">
        <v>16</v>
      </c>
      <c r="I17" s="56" t="s">
        <v>24</v>
      </c>
      <c r="J17" s="58">
        <f>291222*0.5*4*0.15</f>
        <v>87366.599999999991</v>
      </c>
      <c r="K17" s="57">
        <v>2715</v>
      </c>
      <c r="L17" s="58">
        <f>291222*0.5*4*0.15</f>
        <v>87366.599999999991</v>
      </c>
      <c r="M17" s="58">
        <v>0</v>
      </c>
      <c r="N17" s="58">
        <f>291222*0.5*4*0.15</f>
        <v>87366.599999999991</v>
      </c>
      <c r="O17" s="58"/>
      <c r="P17" s="58">
        <f>291222*0.5*4*0.425</f>
        <v>247538.69999999998</v>
      </c>
      <c r="Q17" s="58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  <c r="AH17" s="25"/>
      <c r="AI17" s="25"/>
      <c r="AJ17" s="25"/>
      <c r="AK17" s="25"/>
      <c r="AL17" s="25"/>
      <c r="AM17" s="25"/>
      <c r="AN17" s="25"/>
      <c r="AO17" s="25"/>
      <c r="AP17" s="25"/>
      <c r="AQ17" s="25"/>
      <c r="AR17" s="25"/>
    </row>
    <row r="18" spans="1:44" x14ac:dyDescent="0.25">
      <c r="A18" s="205"/>
      <c r="B18" s="181" t="s">
        <v>7</v>
      </c>
      <c r="C18" s="181" t="s">
        <v>79</v>
      </c>
      <c r="D18" s="173" t="s">
        <v>83</v>
      </c>
      <c r="E18" s="181"/>
      <c r="F18" s="181" t="s">
        <v>73</v>
      </c>
      <c r="G18" s="183" t="s">
        <v>23</v>
      </c>
      <c r="H18" s="84" t="s">
        <v>35</v>
      </c>
      <c r="I18" s="85">
        <v>0</v>
      </c>
      <c r="J18" s="86">
        <f t="shared" ref="J18:Q18" si="1">SUM(J19:J19)</f>
        <v>37.65</v>
      </c>
      <c r="K18" s="86">
        <f t="shared" si="1"/>
        <v>42</v>
      </c>
      <c r="L18" s="86">
        <f t="shared" si="1"/>
        <v>37.65</v>
      </c>
      <c r="M18" s="86">
        <f t="shared" si="1"/>
        <v>22</v>
      </c>
      <c r="N18" s="86">
        <f t="shared" si="1"/>
        <v>37.65</v>
      </c>
      <c r="O18" s="86">
        <f t="shared" si="1"/>
        <v>0</v>
      </c>
      <c r="P18" s="86">
        <f t="shared" si="1"/>
        <v>106.675</v>
      </c>
      <c r="Q18" s="86">
        <f t="shared" si="1"/>
        <v>0</v>
      </c>
      <c r="R18" s="25"/>
      <c r="S18" s="25">
        <v>251</v>
      </c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  <c r="AH18" s="25"/>
      <c r="AI18" s="25"/>
      <c r="AJ18" s="25"/>
      <c r="AK18" s="25"/>
      <c r="AL18" s="25"/>
      <c r="AM18" s="25"/>
      <c r="AN18" s="25"/>
      <c r="AO18" s="25"/>
      <c r="AP18" s="25"/>
      <c r="AQ18" s="25"/>
      <c r="AR18" s="25"/>
    </row>
    <row r="19" spans="1:44" x14ac:dyDescent="0.25">
      <c r="A19" s="205"/>
      <c r="B19" s="193"/>
      <c r="C19" s="193"/>
      <c r="D19" s="173"/>
      <c r="E19" s="193"/>
      <c r="F19" s="193"/>
      <c r="G19" s="192"/>
      <c r="H19" s="23" t="s">
        <v>80</v>
      </c>
      <c r="I19" s="56">
        <v>0</v>
      </c>
      <c r="J19" s="58">
        <f>251*0.15</f>
        <v>37.65</v>
      </c>
      <c r="K19" s="57">
        <v>42</v>
      </c>
      <c r="L19" s="58">
        <f>251*0.15</f>
        <v>37.65</v>
      </c>
      <c r="M19" s="58">
        <v>22</v>
      </c>
      <c r="N19" s="58">
        <f>251*0.15</f>
        <v>37.65</v>
      </c>
      <c r="O19" s="58"/>
      <c r="P19" s="58">
        <f>251*0.425</f>
        <v>106.675</v>
      </c>
      <c r="Q19" s="58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</row>
    <row r="20" spans="1:44" x14ac:dyDescent="0.25">
      <c r="A20" s="205"/>
      <c r="B20" s="181" t="s">
        <v>8</v>
      </c>
      <c r="C20" s="181" t="s">
        <v>82</v>
      </c>
      <c r="D20" s="173" t="s">
        <v>83</v>
      </c>
      <c r="E20" s="181"/>
      <c r="F20" s="181" t="s">
        <v>73</v>
      </c>
      <c r="G20" s="183" t="s">
        <v>23</v>
      </c>
      <c r="H20" s="84" t="s">
        <v>35</v>
      </c>
      <c r="I20" s="85">
        <v>0</v>
      </c>
      <c r="J20" s="86">
        <f t="shared" ref="J20:Q20" si="2">SUM(J21:J21)</f>
        <v>5.0999999999999996</v>
      </c>
      <c r="K20" s="86">
        <f t="shared" si="2"/>
        <v>0</v>
      </c>
      <c r="L20" s="86">
        <f t="shared" si="2"/>
        <v>5.0999999999999996</v>
      </c>
      <c r="M20" s="86">
        <f t="shared" si="2"/>
        <v>0</v>
      </c>
      <c r="N20" s="86">
        <f t="shared" si="2"/>
        <v>5.0999999999999996</v>
      </c>
      <c r="O20" s="86">
        <f t="shared" si="2"/>
        <v>0</v>
      </c>
      <c r="P20" s="86">
        <f t="shared" si="2"/>
        <v>14.45</v>
      </c>
      <c r="Q20" s="86">
        <f t="shared" si="2"/>
        <v>0</v>
      </c>
      <c r="R20" s="25"/>
      <c r="S20" s="25">
        <v>34</v>
      </c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5"/>
      <c r="AQ20" s="25"/>
      <c r="AR20" s="25"/>
    </row>
    <row r="21" spans="1:44" ht="28.5" customHeight="1" x14ac:dyDescent="0.25">
      <c r="A21" s="205"/>
      <c r="B21" s="193"/>
      <c r="C21" s="193"/>
      <c r="D21" s="173"/>
      <c r="E21" s="193"/>
      <c r="F21" s="193"/>
      <c r="G21" s="192"/>
      <c r="H21" s="23" t="s">
        <v>84</v>
      </c>
      <c r="I21" s="56">
        <v>0</v>
      </c>
      <c r="J21" s="58">
        <f>34*0.15</f>
        <v>5.0999999999999996</v>
      </c>
      <c r="K21" s="57">
        <v>0</v>
      </c>
      <c r="L21" s="58">
        <f>34*0.15</f>
        <v>5.0999999999999996</v>
      </c>
      <c r="M21" s="58"/>
      <c r="N21" s="58">
        <f>34*0.15</f>
        <v>5.0999999999999996</v>
      </c>
      <c r="O21" s="58"/>
      <c r="P21" s="58">
        <f>34*0.425</f>
        <v>14.45</v>
      </c>
      <c r="Q21" s="58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5"/>
      <c r="AQ21" s="25"/>
      <c r="AR21" s="25"/>
    </row>
    <row r="22" spans="1:44" x14ac:dyDescent="0.25">
      <c r="A22" s="205"/>
      <c r="B22" s="173" t="s">
        <v>78</v>
      </c>
      <c r="C22" s="175" t="s">
        <v>86</v>
      </c>
      <c r="D22" s="173" t="s">
        <v>83</v>
      </c>
      <c r="E22" s="181" t="s">
        <v>147</v>
      </c>
      <c r="F22" s="181" t="s">
        <v>73</v>
      </c>
      <c r="G22" s="183" t="s">
        <v>23</v>
      </c>
      <c r="H22" s="84" t="s">
        <v>35</v>
      </c>
      <c r="I22" s="85">
        <v>0</v>
      </c>
      <c r="J22" s="86">
        <f t="shared" ref="J22:Q22" si="3">SUM(J23:J23)</f>
        <v>4</v>
      </c>
      <c r="K22" s="86">
        <f t="shared" si="3"/>
        <v>0</v>
      </c>
      <c r="L22" s="86">
        <f t="shared" si="3"/>
        <v>4</v>
      </c>
      <c r="M22" s="86">
        <f t="shared" si="3"/>
        <v>13</v>
      </c>
      <c r="N22" s="86">
        <f t="shared" si="3"/>
        <v>25</v>
      </c>
      <c r="O22" s="86">
        <f t="shared" si="3"/>
        <v>0</v>
      </c>
      <c r="P22" s="86">
        <f t="shared" si="3"/>
        <v>75</v>
      </c>
      <c r="Q22" s="86">
        <f t="shared" si="3"/>
        <v>0</v>
      </c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  <c r="AH22" s="25"/>
      <c r="AI22" s="25"/>
      <c r="AJ22" s="25"/>
      <c r="AK22" s="25"/>
      <c r="AL22" s="25"/>
      <c r="AM22" s="25"/>
      <c r="AN22" s="25"/>
      <c r="AO22" s="25"/>
      <c r="AP22" s="25"/>
      <c r="AQ22" s="25"/>
      <c r="AR22" s="25"/>
    </row>
    <row r="23" spans="1:44" ht="123.75" customHeight="1" x14ac:dyDescent="0.25">
      <c r="A23" s="206"/>
      <c r="B23" s="173"/>
      <c r="C23" s="176"/>
      <c r="D23" s="173"/>
      <c r="E23" s="182"/>
      <c r="F23" s="182"/>
      <c r="G23" s="184"/>
      <c r="H23" s="23" t="s">
        <v>87</v>
      </c>
      <c r="I23" s="56">
        <v>0</v>
      </c>
      <c r="J23" s="58">
        <v>4</v>
      </c>
      <c r="K23" s="57">
        <v>0</v>
      </c>
      <c r="L23" s="58">
        <v>4</v>
      </c>
      <c r="M23" s="58">
        <v>13</v>
      </c>
      <c r="N23" s="58">
        <v>25</v>
      </c>
      <c r="O23" s="58"/>
      <c r="P23" s="58">
        <v>75</v>
      </c>
      <c r="Q23" s="58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  <c r="AH23" s="25"/>
      <c r="AI23" s="25"/>
      <c r="AJ23" s="25"/>
      <c r="AK23" s="25"/>
      <c r="AL23" s="25"/>
      <c r="AM23" s="25"/>
      <c r="AN23" s="25"/>
      <c r="AO23" s="25"/>
      <c r="AP23" s="25"/>
      <c r="AQ23" s="25"/>
      <c r="AR23" s="25"/>
    </row>
    <row r="24" spans="1:44" ht="12.75" customHeight="1" x14ac:dyDescent="0.25">
      <c r="A24" s="4"/>
      <c r="B24" s="13"/>
      <c r="C24" s="11"/>
      <c r="D24" s="11"/>
      <c r="E24" s="11"/>
      <c r="F24" s="11"/>
      <c r="G24" s="11"/>
      <c r="H24" s="11"/>
      <c r="I24" s="19"/>
      <c r="J24" s="20"/>
      <c r="K24" s="20"/>
      <c r="L24" s="21"/>
      <c r="M24" s="21"/>
      <c r="N24" s="21"/>
      <c r="O24" s="21"/>
      <c r="P24" s="21"/>
      <c r="Q24" s="21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  <c r="AL24" s="25"/>
      <c r="AM24" s="25"/>
      <c r="AN24" s="25"/>
      <c r="AO24" s="25"/>
      <c r="AP24" s="25"/>
      <c r="AQ24" s="25"/>
      <c r="AR24" s="25"/>
    </row>
    <row r="25" spans="1:44" s="25" customFormat="1" ht="12.75" customHeight="1" x14ac:dyDescent="0.2">
      <c r="A25" s="51" t="s">
        <v>14</v>
      </c>
      <c r="B25" s="22"/>
      <c r="C25" s="22"/>
      <c r="D25" s="22"/>
      <c r="E25" s="22"/>
      <c r="F25" s="22"/>
      <c r="G25" s="19"/>
      <c r="H25" s="20"/>
      <c r="I25" s="20"/>
      <c r="J25" s="21"/>
      <c r="K25" s="21"/>
      <c r="L25" s="21"/>
      <c r="M25" s="21"/>
      <c r="N25" s="21"/>
      <c r="O25" s="21"/>
      <c r="P25" s="28"/>
      <c r="Q25" s="28"/>
    </row>
    <row r="26" spans="1:44" s="25" customFormat="1" ht="12.75" customHeight="1" x14ac:dyDescent="0.2">
      <c r="A26" s="49" t="s">
        <v>90</v>
      </c>
      <c r="B26" s="22"/>
      <c r="C26" s="22"/>
      <c r="D26" s="22"/>
      <c r="E26" s="22"/>
      <c r="F26" s="22"/>
      <c r="G26" s="19"/>
      <c r="H26" s="20"/>
      <c r="I26" s="20"/>
      <c r="J26" s="21"/>
      <c r="K26" s="21"/>
      <c r="L26" s="21"/>
      <c r="M26" s="21"/>
      <c r="N26" s="21"/>
      <c r="O26" s="21"/>
      <c r="P26" s="28"/>
      <c r="Q26" s="28"/>
    </row>
    <row r="27" spans="1:44" s="25" customFormat="1" ht="12.75" customHeight="1" x14ac:dyDescent="0.2">
      <c r="A27" s="49" t="s">
        <v>88</v>
      </c>
      <c r="B27" s="22"/>
      <c r="C27" s="22"/>
      <c r="D27" s="22"/>
      <c r="E27" s="22"/>
      <c r="F27" s="22"/>
      <c r="G27" s="19"/>
      <c r="H27" s="20"/>
      <c r="I27" s="20"/>
      <c r="J27" s="21"/>
      <c r="K27" s="21"/>
      <c r="L27" s="21"/>
      <c r="M27" s="21"/>
      <c r="N27" s="21"/>
      <c r="O27" s="21"/>
      <c r="P27" s="28"/>
      <c r="Q27" s="28"/>
    </row>
    <row r="28" spans="1:44" s="25" customFormat="1" ht="12.75" customHeight="1" x14ac:dyDescent="0.2">
      <c r="A28" s="49" t="s">
        <v>89</v>
      </c>
      <c r="B28" s="22"/>
      <c r="C28" s="22"/>
      <c r="D28" s="22"/>
      <c r="E28" s="22"/>
      <c r="F28" s="22"/>
      <c r="G28" s="19"/>
      <c r="H28" s="20"/>
      <c r="I28" s="20"/>
      <c r="J28" s="21"/>
      <c r="K28" s="21"/>
      <c r="L28" s="21"/>
      <c r="M28" s="21"/>
      <c r="N28" s="21"/>
      <c r="O28" s="21"/>
      <c r="P28" s="28"/>
      <c r="Q28" s="28"/>
    </row>
    <row r="29" spans="1:44" s="25" customFormat="1" ht="12.75" customHeight="1" x14ac:dyDescent="0.2">
      <c r="A29" s="49" t="s">
        <v>91</v>
      </c>
      <c r="B29" s="22"/>
      <c r="C29" s="22"/>
      <c r="D29" s="22"/>
      <c r="E29" s="22"/>
      <c r="F29" s="22"/>
      <c r="G29" s="19"/>
      <c r="H29" s="20"/>
      <c r="I29" s="20"/>
      <c r="J29" s="21"/>
      <c r="K29" s="21"/>
      <c r="L29" s="21"/>
      <c r="M29" s="21"/>
      <c r="N29" s="21"/>
      <c r="O29" s="21"/>
      <c r="P29" s="28"/>
      <c r="Q29" s="28"/>
    </row>
    <row r="30" spans="1:44" s="25" customFormat="1" ht="12.75" customHeight="1" x14ac:dyDescent="0.2">
      <c r="A30" s="167" t="s">
        <v>92</v>
      </c>
      <c r="B30" s="167"/>
      <c r="C30" s="167"/>
      <c r="D30" s="167"/>
      <c r="E30" s="167"/>
      <c r="F30" s="167"/>
      <c r="G30" s="167"/>
      <c r="H30" s="167"/>
      <c r="I30" s="167"/>
      <c r="J30" s="167"/>
      <c r="K30" s="167"/>
      <c r="L30" s="167"/>
      <c r="M30" s="167"/>
      <c r="N30" s="167"/>
      <c r="O30" s="167"/>
      <c r="P30" s="167"/>
      <c r="Q30" s="167"/>
    </row>
    <row r="31" spans="1:44" s="27" customFormat="1" ht="12.75" customHeight="1" x14ac:dyDescent="0.25">
      <c r="A31" s="177" t="s">
        <v>94</v>
      </c>
      <c r="B31" s="177"/>
      <c r="C31" s="177"/>
      <c r="D31" s="177"/>
      <c r="E31" s="177"/>
      <c r="F31" s="177"/>
      <c r="G31" s="177"/>
      <c r="H31" s="177"/>
      <c r="I31" s="177"/>
      <c r="J31" s="177"/>
      <c r="K31" s="177"/>
      <c r="L31" s="177"/>
      <c r="M31" s="177"/>
      <c r="N31" s="177"/>
      <c r="O31" s="177"/>
      <c r="P31" s="177"/>
      <c r="Q31" s="177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  <c r="AH31" s="25"/>
      <c r="AI31" s="25"/>
      <c r="AJ31" s="25"/>
      <c r="AK31" s="25"/>
      <c r="AL31" s="25"/>
      <c r="AM31" s="25"/>
      <c r="AN31" s="25"/>
      <c r="AO31" s="25"/>
      <c r="AP31" s="25"/>
    </row>
    <row r="32" spans="1:44" ht="12.75" customHeight="1" x14ac:dyDescent="0.25">
      <c r="A32" s="2"/>
      <c r="B32" s="194"/>
      <c r="C32" s="186"/>
      <c r="D32" s="17"/>
      <c r="E32" s="17"/>
      <c r="F32" s="17"/>
      <c r="G32" s="17"/>
      <c r="H32" s="17"/>
      <c r="I32" s="185"/>
      <c r="J32" s="186"/>
      <c r="K32" s="186"/>
      <c r="L32" s="187"/>
      <c r="M32" s="187"/>
      <c r="N32" s="187"/>
      <c r="O32" s="187"/>
      <c r="P32" s="187"/>
      <c r="Q32" s="187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</row>
    <row r="33" spans="1:44" ht="12.75" customHeight="1" x14ac:dyDescent="0.25">
      <c r="A33" s="2"/>
      <c r="B33" s="5"/>
      <c r="C33" s="5"/>
      <c r="D33" s="9"/>
      <c r="E33" s="9"/>
      <c r="F33" s="9"/>
      <c r="G33" s="9"/>
      <c r="H33" s="9"/>
      <c r="I33" s="9"/>
      <c r="J33" s="190">
        <v>2017</v>
      </c>
      <c r="K33" s="190"/>
      <c r="L33" s="191">
        <v>2018</v>
      </c>
      <c r="M33" s="189"/>
      <c r="N33" s="188">
        <v>2019</v>
      </c>
      <c r="O33" s="189"/>
      <c r="P33" s="188">
        <v>2020</v>
      </c>
      <c r="Q33" s="189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</row>
    <row r="34" spans="1:44" x14ac:dyDescent="0.25">
      <c r="A34" s="40" t="s">
        <v>2</v>
      </c>
      <c r="B34" s="41" t="s">
        <v>3</v>
      </c>
      <c r="C34" s="42" t="s">
        <v>4</v>
      </c>
      <c r="D34" s="42" t="s">
        <v>12</v>
      </c>
      <c r="E34" s="42" t="s">
        <v>10</v>
      </c>
      <c r="F34" s="42" t="s">
        <v>11</v>
      </c>
      <c r="G34" s="42" t="s">
        <v>13</v>
      </c>
      <c r="H34" s="53" t="s">
        <v>17</v>
      </c>
      <c r="I34" s="55" t="s">
        <v>5</v>
      </c>
      <c r="J34" s="35" t="s">
        <v>19</v>
      </c>
      <c r="K34" s="35" t="s">
        <v>144</v>
      </c>
      <c r="L34" s="35" t="s">
        <v>19</v>
      </c>
      <c r="M34" s="35" t="s">
        <v>144</v>
      </c>
      <c r="N34" s="35" t="s">
        <v>19</v>
      </c>
      <c r="O34" s="35" t="s">
        <v>144</v>
      </c>
      <c r="P34" s="35" t="s">
        <v>19</v>
      </c>
      <c r="Q34" s="35" t="s">
        <v>144</v>
      </c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25"/>
      <c r="AF34" s="25"/>
      <c r="AG34" s="25"/>
      <c r="AH34" s="25"/>
      <c r="AI34" s="25"/>
      <c r="AJ34" s="25"/>
      <c r="AK34" s="25"/>
      <c r="AL34" s="25"/>
      <c r="AM34" s="25"/>
      <c r="AN34" s="25"/>
      <c r="AO34" s="25"/>
      <c r="AP34" s="25"/>
      <c r="AQ34" s="25"/>
      <c r="AR34" s="25"/>
    </row>
    <row r="35" spans="1:44" ht="12.75" customHeight="1" x14ac:dyDescent="0.25">
      <c r="A35" s="200" t="s">
        <v>93</v>
      </c>
      <c r="B35" s="181" t="s">
        <v>6</v>
      </c>
      <c r="C35" s="181" t="s">
        <v>148</v>
      </c>
      <c r="D35" s="173" t="s">
        <v>72</v>
      </c>
      <c r="E35" s="173"/>
      <c r="F35" s="173" t="s">
        <v>73</v>
      </c>
      <c r="G35" s="173" t="s">
        <v>74</v>
      </c>
      <c r="H35" s="23" t="s">
        <v>72</v>
      </c>
      <c r="I35" s="94">
        <v>0</v>
      </c>
      <c r="J35" s="86">
        <v>30000</v>
      </c>
      <c r="K35" s="86">
        <f t="shared" ref="K35" si="4">SUM(K36:K39)</f>
        <v>0</v>
      </c>
      <c r="L35" s="86">
        <v>30000</v>
      </c>
      <c r="M35" s="86">
        <f t="shared" ref="M35:Q35" si="5">SUM(M36:M39)</f>
        <v>0</v>
      </c>
      <c r="N35" s="86">
        <v>30000</v>
      </c>
      <c r="O35" s="86">
        <f t="shared" si="5"/>
        <v>0</v>
      </c>
      <c r="P35" s="86">
        <f>170000*0.425</f>
        <v>72250</v>
      </c>
      <c r="Q35" s="86">
        <f t="shared" si="5"/>
        <v>0</v>
      </c>
      <c r="R35" s="25"/>
      <c r="S35" s="25">
        <v>170000</v>
      </c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25"/>
      <c r="AG35" s="25"/>
      <c r="AH35" s="25"/>
      <c r="AI35" s="25"/>
      <c r="AJ35" s="25"/>
      <c r="AK35" s="25"/>
      <c r="AL35" s="25"/>
      <c r="AM35" s="25"/>
      <c r="AN35" s="25"/>
      <c r="AO35" s="25"/>
      <c r="AP35" s="25"/>
      <c r="AQ35" s="25"/>
      <c r="AR35" s="25"/>
    </row>
    <row r="36" spans="1:44" ht="12.75" customHeight="1" x14ac:dyDescent="0.25">
      <c r="A36" s="201"/>
      <c r="B36" s="193"/>
      <c r="C36" s="193"/>
      <c r="D36" s="173"/>
      <c r="E36" s="173"/>
      <c r="F36" s="173"/>
      <c r="G36" s="173"/>
      <c r="H36" s="84"/>
      <c r="I36" s="80"/>
      <c r="J36" s="83"/>
      <c r="K36" s="57"/>
      <c r="L36" s="57"/>
      <c r="M36" s="58"/>
      <c r="N36" s="57"/>
      <c r="O36" s="58"/>
      <c r="P36" s="57"/>
      <c r="Q36" s="58"/>
      <c r="R36" s="25"/>
      <c r="S36" s="25"/>
      <c r="T36" s="25"/>
      <c r="U36" s="25"/>
      <c r="V36" s="25"/>
      <c r="W36" s="25"/>
      <c r="X36" s="25"/>
      <c r="Y36" s="25"/>
      <c r="Z36" s="25"/>
      <c r="AA36" s="25"/>
      <c r="AB36" s="25"/>
      <c r="AC36" s="25"/>
      <c r="AD36" s="25"/>
      <c r="AE36" s="25"/>
      <c r="AF36" s="25"/>
      <c r="AG36" s="25"/>
      <c r="AH36" s="25"/>
      <c r="AI36" s="25"/>
      <c r="AJ36" s="25"/>
      <c r="AK36" s="25"/>
      <c r="AL36" s="25"/>
      <c r="AM36" s="25"/>
      <c r="AN36" s="25"/>
      <c r="AO36" s="25"/>
      <c r="AP36" s="25"/>
      <c r="AQ36" s="25"/>
      <c r="AR36" s="25"/>
    </row>
    <row r="37" spans="1:44" ht="12.75" customHeight="1" x14ac:dyDescent="0.25">
      <c r="A37" s="201"/>
      <c r="B37" s="193"/>
      <c r="C37" s="193"/>
      <c r="D37" s="173"/>
      <c r="E37" s="173"/>
      <c r="F37" s="173"/>
      <c r="G37" s="173"/>
      <c r="H37" s="23"/>
      <c r="I37" s="80"/>
      <c r="J37" s="83"/>
      <c r="K37" s="57"/>
      <c r="L37" s="57"/>
      <c r="M37" s="58"/>
      <c r="N37" s="57"/>
      <c r="O37" s="58"/>
      <c r="P37" s="57"/>
      <c r="Q37" s="58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</row>
    <row r="38" spans="1:44" ht="12.75" customHeight="1" x14ac:dyDescent="0.25">
      <c r="A38" s="201"/>
      <c r="B38" s="193"/>
      <c r="C38" s="193"/>
      <c r="D38" s="173"/>
      <c r="E38" s="173"/>
      <c r="F38" s="173"/>
      <c r="G38" s="173"/>
      <c r="H38" s="23"/>
      <c r="I38" s="80"/>
      <c r="J38" s="83"/>
      <c r="K38" s="57"/>
      <c r="L38" s="57"/>
      <c r="M38" s="58"/>
      <c r="N38" s="57"/>
      <c r="O38" s="58"/>
      <c r="P38" s="57"/>
      <c r="Q38" s="58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</row>
    <row r="39" spans="1:44" ht="12.75" customHeight="1" x14ac:dyDescent="0.25">
      <c r="A39" s="202"/>
      <c r="B39" s="182"/>
      <c r="C39" s="182"/>
      <c r="D39" s="173"/>
      <c r="E39" s="173"/>
      <c r="F39" s="173"/>
      <c r="G39" s="173"/>
      <c r="H39" s="23"/>
      <c r="I39" s="80"/>
      <c r="J39" s="83"/>
      <c r="K39" s="57"/>
      <c r="L39" s="57"/>
      <c r="M39" s="58"/>
      <c r="N39" s="57"/>
      <c r="O39" s="58"/>
      <c r="P39" s="57"/>
      <c r="Q39" s="58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</row>
    <row r="40" spans="1:44" ht="12.75" customHeight="1" x14ac:dyDescent="0.25">
      <c r="A40" s="2"/>
      <c r="B40" s="2"/>
      <c r="C40" s="3"/>
      <c r="D40" s="8"/>
      <c r="E40" s="8"/>
      <c r="F40" s="8"/>
      <c r="G40" s="8"/>
      <c r="H40" s="8"/>
      <c r="I40" s="2"/>
      <c r="J40" s="14"/>
      <c r="K40" s="14"/>
      <c r="L40" s="14"/>
      <c r="M40" s="14"/>
      <c r="N40" s="14"/>
      <c r="O40" s="14"/>
      <c r="P40" s="14"/>
      <c r="Q40" s="14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25"/>
    </row>
    <row r="41" spans="1:44" ht="12.75" customHeight="1" x14ac:dyDescent="0.25">
      <c r="A41" s="2"/>
      <c r="B41" s="5"/>
      <c r="C41" s="5"/>
      <c r="D41" s="9"/>
      <c r="E41" s="9"/>
      <c r="F41" s="9"/>
      <c r="G41" s="9"/>
      <c r="H41" s="9"/>
      <c r="I41" s="9"/>
      <c r="J41" s="198">
        <v>2017</v>
      </c>
      <c r="K41" s="199"/>
      <c r="L41" s="191">
        <v>2018</v>
      </c>
      <c r="M41" s="189"/>
      <c r="N41" s="188">
        <v>2019</v>
      </c>
      <c r="O41" s="189"/>
      <c r="P41" s="188">
        <v>2020</v>
      </c>
      <c r="Q41" s="189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</row>
    <row r="42" spans="1:44" x14ac:dyDescent="0.25">
      <c r="A42" s="43" t="s">
        <v>2</v>
      </c>
      <c r="B42" s="45" t="s">
        <v>3</v>
      </c>
      <c r="C42" s="34" t="s">
        <v>9</v>
      </c>
      <c r="D42" s="34" t="s">
        <v>12</v>
      </c>
      <c r="E42" s="34" t="s">
        <v>10</v>
      </c>
      <c r="F42" s="34" t="s">
        <v>11</v>
      </c>
      <c r="G42" s="46" t="s">
        <v>13</v>
      </c>
      <c r="H42" s="47" t="s">
        <v>17</v>
      </c>
      <c r="I42" s="55" t="s">
        <v>5</v>
      </c>
      <c r="J42" s="35" t="s">
        <v>19</v>
      </c>
      <c r="K42" s="35" t="s">
        <v>144</v>
      </c>
      <c r="L42" s="35" t="s">
        <v>19</v>
      </c>
      <c r="M42" s="35" t="s">
        <v>144</v>
      </c>
      <c r="N42" s="35" t="s">
        <v>19</v>
      </c>
      <c r="O42" s="35" t="s">
        <v>144</v>
      </c>
      <c r="P42" s="35" t="s">
        <v>19</v>
      </c>
      <c r="Q42" s="35" t="s">
        <v>144</v>
      </c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</row>
    <row r="43" spans="1:44" ht="12.75" customHeight="1" x14ac:dyDescent="0.25">
      <c r="A43" s="178" t="s">
        <v>95</v>
      </c>
      <c r="B43" s="173" t="s">
        <v>6</v>
      </c>
      <c r="C43" s="173" t="s">
        <v>96</v>
      </c>
      <c r="D43" s="173" t="s">
        <v>18</v>
      </c>
      <c r="E43" s="173" t="s">
        <v>149</v>
      </c>
      <c r="F43" s="173" t="s">
        <v>37</v>
      </c>
      <c r="G43" s="173" t="s">
        <v>36</v>
      </c>
      <c r="H43" s="84" t="s">
        <v>35</v>
      </c>
      <c r="I43" s="85">
        <v>0</v>
      </c>
      <c r="J43" s="87">
        <f t="shared" ref="J43" si="6">SUM(J44:J47)</f>
        <v>110172</v>
      </c>
      <c r="K43" s="87">
        <f t="shared" ref="K43:Q43" si="7">SUM(K44:K47)</f>
        <v>0</v>
      </c>
      <c r="L43" s="87">
        <f t="shared" si="7"/>
        <v>110172</v>
      </c>
      <c r="M43" s="87">
        <f t="shared" si="7"/>
        <v>0</v>
      </c>
      <c r="N43" s="87">
        <f>SUM(N44:N47)</f>
        <v>110172</v>
      </c>
      <c r="O43" s="87">
        <f t="shared" si="7"/>
        <v>0</v>
      </c>
      <c r="P43" s="87">
        <f t="shared" si="7"/>
        <v>110172</v>
      </c>
      <c r="Q43" s="87">
        <f t="shared" si="7"/>
        <v>0</v>
      </c>
      <c r="R43" s="25"/>
      <c r="S43" s="25">
        <v>333869</v>
      </c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</row>
    <row r="44" spans="1:44" ht="12.75" customHeight="1" x14ac:dyDescent="0.25">
      <c r="A44" s="179"/>
      <c r="B44" s="173"/>
      <c r="C44" s="173"/>
      <c r="D44" s="173"/>
      <c r="E44" s="173"/>
      <c r="F44" s="173"/>
      <c r="G44" s="173"/>
      <c r="H44" s="23" t="s">
        <v>15</v>
      </c>
      <c r="I44" s="56" t="s">
        <v>24</v>
      </c>
      <c r="J44" s="58">
        <v>55086</v>
      </c>
      <c r="K44" s="57">
        <v>0</v>
      </c>
      <c r="L44" s="58">
        <v>55086</v>
      </c>
      <c r="M44" s="58"/>
      <c r="N44" s="58">
        <v>55086</v>
      </c>
      <c r="O44" s="58"/>
      <c r="P44" s="58">
        <v>55086</v>
      </c>
      <c r="Q44" s="58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</row>
    <row r="45" spans="1:44" ht="12.75" customHeight="1" x14ac:dyDescent="0.25">
      <c r="A45" s="179"/>
      <c r="B45" s="173"/>
      <c r="C45" s="173"/>
      <c r="D45" s="173"/>
      <c r="E45" s="173"/>
      <c r="F45" s="173"/>
      <c r="G45" s="173"/>
      <c r="H45" s="23" t="s">
        <v>0</v>
      </c>
      <c r="I45" s="56" t="s">
        <v>24</v>
      </c>
      <c r="J45" s="58"/>
      <c r="K45" s="57"/>
      <c r="L45" s="58"/>
      <c r="M45" s="58"/>
      <c r="N45" s="58"/>
      <c r="O45" s="58"/>
      <c r="P45" s="58"/>
      <c r="Q45" s="58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</row>
    <row r="46" spans="1:44" ht="12.75" customHeight="1" x14ac:dyDescent="0.25">
      <c r="A46" s="179"/>
      <c r="B46" s="173"/>
      <c r="C46" s="173"/>
      <c r="D46" s="173"/>
      <c r="E46" s="173"/>
      <c r="F46" s="173"/>
      <c r="G46" s="173"/>
      <c r="H46" s="23" t="s">
        <v>1</v>
      </c>
      <c r="I46" s="56" t="s">
        <v>24</v>
      </c>
      <c r="J46" s="58"/>
      <c r="K46" s="57"/>
      <c r="L46" s="58"/>
      <c r="M46" s="58"/>
      <c r="N46" s="58"/>
      <c r="O46" s="58"/>
      <c r="P46" s="58"/>
      <c r="Q46" s="58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</row>
    <row r="47" spans="1:44" ht="12.75" customHeight="1" x14ac:dyDescent="0.25">
      <c r="A47" s="179"/>
      <c r="B47" s="173"/>
      <c r="C47" s="173"/>
      <c r="D47" s="173"/>
      <c r="E47" s="173"/>
      <c r="F47" s="173"/>
      <c r="G47" s="173"/>
      <c r="H47" s="23" t="s">
        <v>16</v>
      </c>
      <c r="I47" s="56" t="s">
        <v>24</v>
      </c>
      <c r="J47" s="60">
        <v>55086</v>
      </c>
      <c r="K47" s="59"/>
      <c r="L47" s="60">
        <v>55086</v>
      </c>
      <c r="M47" s="60"/>
      <c r="N47" s="60">
        <v>55086</v>
      </c>
      <c r="O47" s="60"/>
      <c r="P47" s="60">
        <v>55086</v>
      </c>
      <c r="Q47" s="60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</row>
    <row r="48" spans="1:44" ht="12.75" customHeight="1" x14ac:dyDescent="0.25">
      <c r="A48" s="179"/>
      <c r="B48" s="173" t="s">
        <v>7</v>
      </c>
      <c r="C48" s="173" t="s">
        <v>97</v>
      </c>
      <c r="D48" s="173" t="s">
        <v>83</v>
      </c>
      <c r="E48" s="173"/>
      <c r="F48" s="173" t="s">
        <v>37</v>
      </c>
      <c r="G48" s="173" t="s">
        <v>36</v>
      </c>
      <c r="H48" s="84" t="s">
        <v>35</v>
      </c>
      <c r="I48" s="85">
        <v>0</v>
      </c>
      <c r="J48" s="87">
        <f t="shared" ref="J48" si="8">SUM(J49:J53)</f>
        <v>114</v>
      </c>
      <c r="K48" s="87">
        <f t="shared" ref="K48:M48" si="9">SUM(K49:K53)</f>
        <v>0</v>
      </c>
      <c r="L48" s="87">
        <f t="shared" si="9"/>
        <v>114</v>
      </c>
      <c r="M48" s="87">
        <f t="shared" si="9"/>
        <v>0</v>
      </c>
      <c r="N48" s="87">
        <f>SUM(N49:N53)</f>
        <v>114</v>
      </c>
      <c r="O48" s="87">
        <f t="shared" ref="O48:Q48" si="10">SUM(O49:O53)</f>
        <v>0</v>
      </c>
      <c r="P48" s="87">
        <f t="shared" si="10"/>
        <v>114</v>
      </c>
      <c r="Q48" s="87">
        <f t="shared" si="10"/>
        <v>0</v>
      </c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</row>
    <row r="49" spans="1:44" ht="12.75" customHeight="1" x14ac:dyDescent="0.25">
      <c r="A49" s="179"/>
      <c r="B49" s="173"/>
      <c r="C49" s="173"/>
      <c r="D49" s="173"/>
      <c r="E49" s="173"/>
      <c r="F49" s="173"/>
      <c r="G49" s="173"/>
      <c r="H49" s="23" t="s">
        <v>101</v>
      </c>
      <c r="I49" s="56" t="s">
        <v>24</v>
      </c>
      <c r="J49" s="58">
        <v>24</v>
      </c>
      <c r="K49" s="57">
        <v>0</v>
      </c>
      <c r="L49" s="58">
        <v>24</v>
      </c>
      <c r="M49" s="58"/>
      <c r="N49" s="58">
        <v>24</v>
      </c>
      <c r="O49" s="58"/>
      <c r="P49" s="58">
        <v>24</v>
      </c>
      <c r="Q49" s="58"/>
      <c r="R49" s="25"/>
      <c r="S49" s="25">
        <v>364</v>
      </c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</row>
    <row r="50" spans="1:44" ht="12.75" customHeight="1" x14ac:dyDescent="0.25">
      <c r="A50" s="179"/>
      <c r="B50" s="173"/>
      <c r="C50" s="173"/>
      <c r="D50" s="173"/>
      <c r="E50" s="173"/>
      <c r="F50" s="173"/>
      <c r="G50" s="173"/>
      <c r="H50" s="23" t="s">
        <v>99</v>
      </c>
      <c r="I50" s="56" t="s">
        <v>24</v>
      </c>
      <c r="J50" s="58">
        <v>5</v>
      </c>
      <c r="K50" s="57">
        <v>0</v>
      </c>
      <c r="L50" s="58">
        <v>5</v>
      </c>
      <c r="M50" s="58"/>
      <c r="N50" s="58">
        <v>5</v>
      </c>
      <c r="O50" s="58"/>
      <c r="P50" s="58">
        <v>5</v>
      </c>
      <c r="Q50" s="58"/>
      <c r="R50" s="25"/>
      <c r="S50" s="25">
        <v>29</v>
      </c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</row>
    <row r="51" spans="1:44" ht="12.75" customHeight="1" x14ac:dyDescent="0.25">
      <c r="A51" s="179"/>
      <c r="B51" s="173"/>
      <c r="C51" s="173"/>
      <c r="D51" s="173"/>
      <c r="E51" s="173"/>
      <c r="F51" s="173"/>
      <c r="G51" s="173"/>
      <c r="H51" s="23" t="s">
        <v>100</v>
      </c>
      <c r="I51" s="56" t="s">
        <v>24</v>
      </c>
      <c r="J51" s="58">
        <v>32</v>
      </c>
      <c r="K51" s="57">
        <v>0</v>
      </c>
      <c r="L51" s="58">
        <v>32</v>
      </c>
      <c r="M51" s="58"/>
      <c r="N51" s="58">
        <v>32</v>
      </c>
      <c r="O51" s="58"/>
      <c r="P51" s="58">
        <v>32</v>
      </c>
      <c r="Q51" s="58"/>
      <c r="R51" s="25"/>
      <c r="S51" s="25">
        <v>218</v>
      </c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</row>
    <row r="52" spans="1:44" ht="12.75" customHeight="1" x14ac:dyDescent="0.25">
      <c r="A52" s="179"/>
      <c r="B52" s="173"/>
      <c r="C52" s="173"/>
      <c r="D52" s="173"/>
      <c r="E52" s="173"/>
      <c r="F52" s="173"/>
      <c r="G52" s="173"/>
      <c r="H52" s="23" t="s">
        <v>102</v>
      </c>
      <c r="I52" s="56" t="s">
        <v>24</v>
      </c>
      <c r="J52" s="58">
        <v>19</v>
      </c>
      <c r="K52" s="57">
        <v>0</v>
      </c>
      <c r="L52" s="58">
        <v>19</v>
      </c>
      <c r="M52" s="58"/>
      <c r="N52" s="58">
        <v>19</v>
      </c>
      <c r="O52" s="58"/>
      <c r="P52" s="58">
        <v>19</v>
      </c>
      <c r="Q52" s="58"/>
      <c r="R52" s="25"/>
      <c r="S52" s="25">
        <v>128</v>
      </c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</row>
    <row r="53" spans="1:44" ht="12.75" customHeight="1" x14ac:dyDescent="0.25">
      <c r="A53" s="179"/>
      <c r="B53" s="173"/>
      <c r="C53" s="173"/>
      <c r="D53" s="173"/>
      <c r="E53" s="173"/>
      <c r="F53" s="173"/>
      <c r="G53" s="173"/>
      <c r="H53" s="23" t="s">
        <v>103</v>
      </c>
      <c r="I53" s="56" t="s">
        <v>24</v>
      </c>
      <c r="J53" s="58">
        <v>34</v>
      </c>
      <c r="K53" s="57">
        <v>0</v>
      </c>
      <c r="L53" s="58">
        <v>34</v>
      </c>
      <c r="M53" s="58"/>
      <c r="N53" s="58">
        <v>34</v>
      </c>
      <c r="O53" s="58"/>
      <c r="P53" s="58">
        <v>34</v>
      </c>
      <c r="Q53" s="58"/>
      <c r="R53" s="25"/>
      <c r="S53" s="25">
        <v>233</v>
      </c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</row>
    <row r="54" spans="1:44" ht="12.75" customHeight="1" x14ac:dyDescent="0.25">
      <c r="A54" s="179"/>
      <c r="B54" s="173" t="s">
        <v>8</v>
      </c>
      <c r="C54" s="173" t="s">
        <v>98</v>
      </c>
      <c r="D54" s="173" t="s">
        <v>83</v>
      </c>
      <c r="E54" s="173"/>
      <c r="F54" s="173" t="s">
        <v>37</v>
      </c>
      <c r="G54" s="173" t="s">
        <v>36</v>
      </c>
      <c r="H54" s="84" t="s">
        <v>35</v>
      </c>
      <c r="I54" s="85">
        <v>0</v>
      </c>
      <c r="J54" s="87">
        <f>SUM(J55:J55)</f>
        <v>51</v>
      </c>
      <c r="K54" s="87">
        <v>0</v>
      </c>
      <c r="L54" s="87">
        <f>SUM(L55:L55)</f>
        <v>51</v>
      </c>
      <c r="M54" s="87">
        <f>SUM(M55:M55)</f>
        <v>0</v>
      </c>
      <c r="N54" s="87">
        <v>51</v>
      </c>
      <c r="O54" s="87">
        <f>SUM(O55:O55)</f>
        <v>0</v>
      </c>
      <c r="P54" s="87">
        <f>SUM(P55:P55)</f>
        <v>145.77500000000001</v>
      </c>
      <c r="Q54" s="87">
        <f>SUM(Q55:Q55)</f>
        <v>0</v>
      </c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</row>
    <row r="55" spans="1:44" ht="26.25" customHeight="1" x14ac:dyDescent="0.25">
      <c r="A55" s="180"/>
      <c r="B55" s="173"/>
      <c r="C55" s="173"/>
      <c r="D55" s="173"/>
      <c r="E55" s="173"/>
      <c r="F55" s="173"/>
      <c r="G55" s="173"/>
      <c r="H55" s="23" t="s">
        <v>84</v>
      </c>
      <c r="I55" s="56">
        <v>0</v>
      </c>
      <c r="J55" s="58">
        <v>51</v>
      </c>
      <c r="K55" s="57">
        <v>0</v>
      </c>
      <c r="L55" s="58">
        <v>51</v>
      </c>
      <c r="M55" s="58"/>
      <c r="N55" s="58">
        <v>51</v>
      </c>
      <c r="O55" s="58"/>
      <c r="P55" s="58">
        <f>343*0.425</f>
        <v>145.77500000000001</v>
      </c>
      <c r="Q55" s="58"/>
      <c r="R55" s="25"/>
      <c r="S55" s="25">
        <v>343</v>
      </c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25"/>
    </row>
    <row r="56" spans="1:44" ht="12.75" customHeight="1" x14ac:dyDescent="0.25">
      <c r="A56" s="12"/>
      <c r="B56" s="12"/>
      <c r="C56" s="8"/>
      <c r="D56" s="8"/>
      <c r="E56" s="8"/>
      <c r="F56" s="8"/>
      <c r="G56" s="8"/>
      <c r="H56" s="8"/>
      <c r="I56" s="2"/>
      <c r="J56" s="14"/>
      <c r="K56" s="14"/>
      <c r="L56" s="14"/>
      <c r="M56" s="14"/>
      <c r="N56" s="14"/>
      <c r="O56" s="14"/>
      <c r="P56" s="14"/>
      <c r="Q56" s="14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/>
    </row>
    <row r="57" spans="1:44" s="25" customFormat="1" ht="12.75" customHeight="1" x14ac:dyDescent="0.2">
      <c r="A57" s="51" t="s">
        <v>20</v>
      </c>
      <c r="B57" s="22"/>
      <c r="C57" s="22"/>
      <c r="D57" s="22"/>
      <c r="E57" s="22"/>
      <c r="F57" s="22"/>
      <c r="G57" s="19"/>
      <c r="H57" s="20"/>
      <c r="I57" s="20"/>
      <c r="J57" s="21"/>
      <c r="K57" s="21"/>
      <c r="L57" s="21"/>
      <c r="M57" s="21"/>
      <c r="N57" s="21"/>
      <c r="O57" s="21"/>
      <c r="P57" s="28"/>
      <c r="Q57" s="28"/>
    </row>
    <row r="58" spans="1:44" s="25" customFormat="1" ht="12.75" customHeight="1" x14ac:dyDescent="0.2">
      <c r="A58" s="167" t="s">
        <v>107</v>
      </c>
      <c r="B58" s="167"/>
      <c r="C58" s="167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7"/>
      <c r="P58" s="167"/>
      <c r="Q58" s="167"/>
    </row>
    <row r="59" spans="1:44" s="25" customFormat="1" ht="12.75" customHeight="1" x14ac:dyDescent="0.2">
      <c r="A59" s="49" t="s">
        <v>106</v>
      </c>
      <c r="B59" s="49"/>
      <c r="C59" s="49"/>
      <c r="D59" s="49"/>
      <c r="E59" s="49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</row>
    <row r="60" spans="1:44" s="25" customFormat="1" ht="12.75" customHeight="1" x14ac:dyDescent="0.2">
      <c r="A60" s="49" t="s">
        <v>105</v>
      </c>
      <c r="B60" s="49"/>
      <c r="C60" s="49"/>
      <c r="D60" s="49"/>
      <c r="E60" s="49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</row>
    <row r="61" spans="1:44" s="25" customFormat="1" ht="12.75" customHeight="1" x14ac:dyDescent="0.2">
      <c r="A61" s="49" t="s">
        <v>104</v>
      </c>
      <c r="B61" s="49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</row>
    <row r="62" spans="1:44" s="25" customFormat="1" ht="12.75" customHeight="1" x14ac:dyDescent="0.2">
      <c r="A62" s="49" t="s">
        <v>108</v>
      </c>
      <c r="B62" s="49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</row>
    <row r="63" spans="1:44" s="25" customFormat="1" ht="12.75" customHeight="1" x14ac:dyDescent="0.2">
      <c r="A63" s="49" t="s">
        <v>109</v>
      </c>
      <c r="B63" s="49"/>
      <c r="C63" s="49"/>
      <c r="D63" s="49"/>
      <c r="E63" s="49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</row>
    <row r="64" spans="1:44" s="25" customFormat="1" ht="12.75" customHeight="1" x14ac:dyDescent="0.2">
      <c r="A64" s="167" t="s">
        <v>110</v>
      </c>
      <c r="B64" s="167"/>
      <c r="C64" s="167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</row>
    <row r="65" spans="1:44" s="25" customFormat="1" ht="13.5" customHeight="1" x14ac:dyDescent="0.2">
      <c r="A65" s="177" t="s">
        <v>111</v>
      </c>
      <c r="B65" s="177"/>
      <c r="C65" s="177"/>
      <c r="D65" s="177"/>
      <c r="E65" s="177"/>
      <c r="F65" s="177"/>
      <c r="G65" s="177"/>
      <c r="H65" s="177"/>
      <c r="I65" s="177"/>
      <c r="J65" s="177"/>
      <c r="K65" s="177"/>
      <c r="L65" s="177"/>
      <c r="M65" s="177"/>
      <c r="N65" s="177"/>
      <c r="O65" s="177"/>
      <c r="P65" s="177"/>
      <c r="Q65" s="177"/>
    </row>
    <row r="66" spans="1:44" ht="12.75" customHeight="1" x14ac:dyDescent="0.25">
      <c r="A66" s="2"/>
      <c r="B66" s="6"/>
      <c r="C66" s="7"/>
      <c r="D66" s="10"/>
      <c r="E66" s="10"/>
      <c r="F66" s="10"/>
      <c r="G66" s="10"/>
      <c r="H66" s="10"/>
      <c r="I66" s="197"/>
      <c r="J66" s="186"/>
      <c r="K66" s="186"/>
      <c r="L66" s="187"/>
      <c r="M66" s="187"/>
      <c r="N66" s="187"/>
      <c r="O66" s="187"/>
      <c r="P66" s="187"/>
      <c r="Q66" s="187"/>
      <c r="R66" s="25"/>
      <c r="S66" s="25"/>
      <c r="T66" s="25"/>
      <c r="U66" s="25"/>
      <c r="V66" s="25"/>
      <c r="W66" s="25"/>
      <c r="X66" s="25"/>
      <c r="Y66" s="25"/>
      <c r="Z66" s="25"/>
      <c r="AA66" s="25"/>
      <c r="AB66" s="25"/>
      <c r="AC66" s="25"/>
      <c r="AD66" s="25"/>
      <c r="AE66" s="25"/>
      <c r="AF66" s="25"/>
      <c r="AG66" s="25"/>
      <c r="AH66" s="25"/>
      <c r="AI66" s="25"/>
      <c r="AJ66" s="25"/>
      <c r="AK66" s="25"/>
      <c r="AL66" s="25"/>
      <c r="AM66" s="25"/>
      <c r="AN66" s="25"/>
      <c r="AO66" s="25"/>
      <c r="AP66" s="25"/>
      <c r="AQ66" s="25"/>
      <c r="AR66" s="25"/>
    </row>
    <row r="67" spans="1:44" ht="12.75" customHeight="1" x14ac:dyDescent="0.25">
      <c r="A67" s="2"/>
      <c r="B67" s="5"/>
      <c r="C67" s="5"/>
      <c r="D67" s="9"/>
      <c r="E67" s="9"/>
      <c r="F67" s="9"/>
      <c r="G67" s="9"/>
      <c r="H67" s="9"/>
      <c r="I67" s="9"/>
      <c r="J67" s="168">
        <v>2017</v>
      </c>
      <c r="K67" s="168"/>
      <c r="L67" s="169">
        <v>2018</v>
      </c>
      <c r="M67" s="170"/>
      <c r="N67" s="171">
        <v>2019</v>
      </c>
      <c r="O67" s="170"/>
      <c r="P67" s="171">
        <v>2020</v>
      </c>
      <c r="Q67" s="170"/>
      <c r="R67" s="25"/>
      <c r="S67" s="25"/>
      <c r="T67" s="25"/>
      <c r="U67" s="25"/>
      <c r="V67" s="25"/>
      <c r="W67" s="25"/>
      <c r="X67" s="25"/>
      <c r="Y67" s="25"/>
      <c r="Z67" s="25"/>
      <c r="AA67" s="25"/>
      <c r="AB67" s="25"/>
      <c r="AC67" s="25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25"/>
      <c r="AO67" s="25"/>
      <c r="AP67" s="25"/>
      <c r="AQ67" s="25"/>
      <c r="AR67" s="25"/>
    </row>
    <row r="68" spans="1:44" x14ac:dyDescent="0.25">
      <c r="A68" s="43" t="s">
        <v>2</v>
      </c>
      <c r="B68" s="45" t="s">
        <v>3</v>
      </c>
      <c r="C68" s="34" t="s">
        <v>4</v>
      </c>
      <c r="D68" s="34" t="s">
        <v>12</v>
      </c>
      <c r="E68" s="34" t="s">
        <v>10</v>
      </c>
      <c r="F68" s="34" t="s">
        <v>11</v>
      </c>
      <c r="G68" s="34" t="s">
        <v>13</v>
      </c>
      <c r="H68" s="54" t="s">
        <v>17</v>
      </c>
      <c r="I68" s="44" t="s">
        <v>5</v>
      </c>
      <c r="J68" s="35" t="s">
        <v>19</v>
      </c>
      <c r="K68" s="35" t="s">
        <v>144</v>
      </c>
      <c r="L68" s="35" t="s">
        <v>19</v>
      </c>
      <c r="M68" s="35" t="s">
        <v>144</v>
      </c>
      <c r="N68" s="35" t="s">
        <v>19</v>
      </c>
      <c r="O68" s="35" t="s">
        <v>144</v>
      </c>
      <c r="P68" s="35" t="s">
        <v>19</v>
      </c>
      <c r="Q68" s="35" t="s">
        <v>144</v>
      </c>
      <c r="R68" s="25"/>
      <c r="S68" s="25"/>
      <c r="T68" s="25"/>
      <c r="U68" s="25"/>
      <c r="V68" s="25"/>
      <c r="W68" s="25"/>
      <c r="X68" s="25"/>
      <c r="Y68" s="25"/>
      <c r="Z68" s="25"/>
      <c r="AA68" s="25"/>
      <c r="AB68" s="25"/>
      <c r="AC68" s="25"/>
      <c r="AD68" s="25"/>
      <c r="AE68" s="25"/>
      <c r="AF68" s="25"/>
      <c r="AG68" s="25"/>
      <c r="AH68" s="25"/>
      <c r="AI68" s="25"/>
      <c r="AJ68" s="25"/>
      <c r="AK68" s="25"/>
      <c r="AL68" s="25"/>
      <c r="AM68" s="25"/>
      <c r="AN68" s="25"/>
      <c r="AO68" s="25"/>
      <c r="AP68" s="25"/>
      <c r="AQ68" s="25"/>
      <c r="AR68" s="25"/>
    </row>
    <row r="69" spans="1:44" ht="12" customHeight="1" x14ac:dyDescent="0.25">
      <c r="A69" s="174" t="s">
        <v>112</v>
      </c>
      <c r="B69" s="173" t="s">
        <v>6</v>
      </c>
      <c r="C69" s="173" t="s">
        <v>113</v>
      </c>
      <c r="D69" s="173" t="s">
        <v>18</v>
      </c>
      <c r="E69" s="173"/>
      <c r="F69" s="173" t="s">
        <v>37</v>
      </c>
      <c r="G69" s="173" t="s">
        <v>23</v>
      </c>
      <c r="H69" s="84" t="s">
        <v>35</v>
      </c>
      <c r="I69" s="85">
        <v>0</v>
      </c>
      <c r="J69" s="145">
        <f t="shared" ref="J69" si="11">SUM(J70:J73)</f>
        <v>371740</v>
      </c>
      <c r="K69" s="145">
        <f t="shared" ref="K69:Q69" si="12">SUM(K70:K73)</f>
        <v>100715</v>
      </c>
      <c r="L69" s="145">
        <f t="shared" si="12"/>
        <v>371740</v>
      </c>
      <c r="M69" s="144">
        <v>20255</v>
      </c>
      <c r="N69" s="145">
        <f t="shared" si="12"/>
        <v>371740</v>
      </c>
      <c r="O69" s="144">
        <f t="shared" si="12"/>
        <v>0</v>
      </c>
      <c r="P69" s="145">
        <f t="shared" si="12"/>
        <v>371740</v>
      </c>
      <c r="Q69" s="144">
        <f t="shared" si="12"/>
        <v>0</v>
      </c>
      <c r="R69" s="25"/>
      <c r="S69" s="25"/>
      <c r="T69" s="25"/>
      <c r="U69" s="25"/>
      <c r="V69" s="25"/>
      <c r="W69" s="25"/>
      <c r="X69" s="25"/>
      <c r="Y69" s="25"/>
      <c r="Z69" s="25"/>
      <c r="AA69" s="25"/>
      <c r="AB69" s="25"/>
      <c r="AC69" s="25"/>
      <c r="AD69" s="25"/>
      <c r="AE69" s="25"/>
      <c r="AF69" s="25"/>
      <c r="AG69" s="25"/>
      <c r="AH69" s="25"/>
      <c r="AI69" s="25"/>
      <c r="AJ69" s="25"/>
      <c r="AK69" s="25"/>
      <c r="AL69" s="25"/>
      <c r="AM69" s="25"/>
      <c r="AN69" s="25"/>
      <c r="AO69" s="25"/>
      <c r="AP69" s="25"/>
      <c r="AQ69" s="25"/>
      <c r="AR69" s="25"/>
    </row>
    <row r="70" spans="1:44" ht="12" customHeight="1" x14ac:dyDescent="0.25">
      <c r="A70" s="174"/>
      <c r="B70" s="173"/>
      <c r="C70" s="173"/>
      <c r="D70" s="173"/>
      <c r="E70" s="173"/>
      <c r="F70" s="173"/>
      <c r="G70" s="173"/>
      <c r="H70" s="23" t="s">
        <v>15</v>
      </c>
      <c r="I70" s="56" t="s">
        <v>24</v>
      </c>
      <c r="J70" s="143">
        <v>107828</v>
      </c>
      <c r="K70" s="57">
        <f>SUM(K78,K93)</f>
        <v>28664</v>
      </c>
      <c r="L70" s="143">
        <v>107828</v>
      </c>
      <c r="M70" s="58">
        <f>6286</f>
        <v>6286</v>
      </c>
      <c r="N70" s="143">
        <v>107828</v>
      </c>
      <c r="O70" s="58"/>
      <c r="P70" s="143">
        <v>107828</v>
      </c>
      <c r="Q70" s="58"/>
      <c r="R70" s="25"/>
      <c r="S70" s="25"/>
      <c r="T70" s="25"/>
      <c r="U70" s="25"/>
      <c r="V70" s="25"/>
      <c r="W70" s="25"/>
      <c r="X70" s="25"/>
      <c r="Y70" s="25"/>
      <c r="Z70" s="25"/>
      <c r="AA70" s="25"/>
      <c r="AB70" s="25"/>
      <c r="AC70" s="25"/>
      <c r="AD70" s="25"/>
      <c r="AE70" s="25"/>
      <c r="AF70" s="25"/>
      <c r="AG70" s="25"/>
      <c r="AH70" s="25"/>
      <c r="AI70" s="25"/>
      <c r="AJ70" s="25"/>
      <c r="AK70" s="25"/>
      <c r="AL70" s="25"/>
      <c r="AM70" s="25"/>
      <c r="AN70" s="25"/>
      <c r="AO70" s="25"/>
      <c r="AP70" s="25"/>
      <c r="AQ70" s="25"/>
      <c r="AR70" s="25"/>
    </row>
    <row r="71" spans="1:44" ht="12" customHeight="1" x14ac:dyDescent="0.25">
      <c r="A71" s="174"/>
      <c r="B71" s="173"/>
      <c r="C71" s="173"/>
      <c r="D71" s="173"/>
      <c r="E71" s="173"/>
      <c r="F71" s="173"/>
      <c r="G71" s="173"/>
      <c r="H71" s="23" t="s">
        <v>0</v>
      </c>
      <c r="I71" s="56" t="s">
        <v>24</v>
      </c>
      <c r="J71" s="143">
        <v>0</v>
      </c>
      <c r="K71" s="57"/>
      <c r="L71" s="143">
        <v>0</v>
      </c>
      <c r="M71" s="58"/>
      <c r="N71" s="143">
        <v>0</v>
      </c>
      <c r="O71" s="58"/>
      <c r="P71" s="143">
        <v>0</v>
      </c>
      <c r="Q71" s="58"/>
      <c r="R71" s="25"/>
      <c r="S71" s="25"/>
      <c r="T71" s="25"/>
      <c r="U71" s="25"/>
      <c r="V71" s="25"/>
      <c r="W71" s="25"/>
      <c r="X71" s="25"/>
      <c r="Y71" s="25"/>
      <c r="Z71" s="25"/>
      <c r="AA71" s="25"/>
      <c r="AB71" s="25"/>
      <c r="AC71" s="25"/>
      <c r="AD71" s="25"/>
      <c r="AE71" s="25"/>
      <c r="AF71" s="25"/>
      <c r="AG71" s="25"/>
      <c r="AH71" s="25"/>
      <c r="AI71" s="25"/>
      <c r="AJ71" s="25"/>
      <c r="AK71" s="25"/>
      <c r="AL71" s="25"/>
      <c r="AM71" s="25"/>
      <c r="AN71" s="25"/>
      <c r="AO71" s="25"/>
      <c r="AP71" s="25"/>
      <c r="AQ71" s="25"/>
      <c r="AR71" s="25"/>
    </row>
    <row r="72" spans="1:44" ht="12" customHeight="1" x14ac:dyDescent="0.25">
      <c r="A72" s="174"/>
      <c r="B72" s="173"/>
      <c r="C72" s="173"/>
      <c r="D72" s="173"/>
      <c r="E72" s="173"/>
      <c r="F72" s="173"/>
      <c r="G72" s="173"/>
      <c r="H72" s="23" t="s">
        <v>1</v>
      </c>
      <c r="I72" s="56" t="s">
        <v>24</v>
      </c>
      <c r="J72" s="143">
        <v>0</v>
      </c>
      <c r="K72" s="57"/>
      <c r="L72" s="143">
        <v>0</v>
      </c>
      <c r="M72" s="58"/>
      <c r="N72" s="143">
        <v>0</v>
      </c>
      <c r="O72" s="58"/>
      <c r="P72" s="143">
        <v>0</v>
      </c>
      <c r="Q72" s="58"/>
      <c r="R72" s="25"/>
      <c r="S72" s="25"/>
      <c r="T72" s="25"/>
      <c r="U72" s="25"/>
      <c r="V72" s="25"/>
      <c r="W72" s="25"/>
      <c r="X72" s="25"/>
      <c r="Y72" s="25"/>
      <c r="Z72" s="25"/>
      <c r="AA72" s="25"/>
      <c r="AB72" s="25"/>
      <c r="AC72" s="25"/>
      <c r="AD72" s="25"/>
      <c r="AE72" s="25"/>
      <c r="AF72" s="25"/>
      <c r="AG72" s="25"/>
      <c r="AH72" s="25"/>
      <c r="AI72" s="25"/>
      <c r="AJ72" s="25"/>
      <c r="AK72" s="25"/>
      <c r="AL72" s="25"/>
      <c r="AM72" s="25"/>
      <c r="AN72" s="25"/>
      <c r="AO72" s="25"/>
      <c r="AP72" s="25"/>
      <c r="AQ72" s="25"/>
      <c r="AR72" s="25"/>
    </row>
    <row r="73" spans="1:44" ht="35.25" customHeight="1" x14ac:dyDescent="0.25">
      <c r="A73" s="174"/>
      <c r="B73" s="173"/>
      <c r="C73" s="173"/>
      <c r="D73" s="173"/>
      <c r="E73" s="173"/>
      <c r="F73" s="173"/>
      <c r="G73" s="173"/>
      <c r="H73" s="23" t="s">
        <v>16</v>
      </c>
      <c r="I73" s="56" t="s">
        <v>24</v>
      </c>
      <c r="J73" s="143">
        <v>263912</v>
      </c>
      <c r="K73" s="57">
        <f>SUM(K81,K96)</f>
        <v>72051</v>
      </c>
      <c r="L73" s="143">
        <v>263912</v>
      </c>
      <c r="M73" s="58">
        <v>13969</v>
      </c>
      <c r="N73" s="143">
        <v>263912</v>
      </c>
      <c r="O73" s="58"/>
      <c r="P73" s="143">
        <v>263912</v>
      </c>
      <c r="Q73" s="58"/>
      <c r="R73" s="25"/>
      <c r="S73" s="25"/>
      <c r="T73" s="25"/>
      <c r="U73" s="25"/>
      <c r="V73" s="25"/>
      <c r="W73" s="25"/>
      <c r="X73" s="25"/>
      <c r="Y73" s="25"/>
      <c r="Z73" s="25"/>
      <c r="AA73" s="25"/>
      <c r="AB73" s="25"/>
      <c r="AC73" s="25"/>
      <c r="AD73" s="25"/>
      <c r="AE73" s="25"/>
      <c r="AF73" s="25"/>
      <c r="AG73" s="25"/>
      <c r="AH73" s="25"/>
      <c r="AI73" s="25"/>
      <c r="AJ73" s="25"/>
      <c r="AK73" s="25"/>
      <c r="AL73" s="25"/>
      <c r="AM73" s="25"/>
      <c r="AN73" s="25"/>
      <c r="AO73" s="25"/>
      <c r="AP73" s="25"/>
      <c r="AQ73" s="25"/>
      <c r="AR73" s="25"/>
    </row>
    <row r="74" spans="1:44" ht="12.75" customHeight="1" x14ac:dyDescent="0.25">
      <c r="A74" s="14"/>
      <c r="B74" s="14"/>
      <c r="C74" s="30"/>
      <c r="D74" s="30"/>
      <c r="E74" s="30"/>
      <c r="F74" s="30"/>
      <c r="G74" s="30"/>
      <c r="H74" s="30"/>
      <c r="I74" s="2"/>
      <c r="J74" s="14"/>
      <c r="K74" s="14"/>
      <c r="L74" s="14"/>
      <c r="M74" s="14"/>
      <c r="N74" s="14"/>
      <c r="O74" s="14"/>
      <c r="P74" s="14"/>
      <c r="Q74" s="14"/>
      <c r="R74" s="25"/>
      <c r="S74" s="25"/>
      <c r="T74" s="25"/>
      <c r="U74" s="25"/>
      <c r="V74" s="25"/>
      <c r="W74" s="25"/>
      <c r="X74" s="25"/>
      <c r="Y74" s="25"/>
      <c r="Z74" s="25"/>
      <c r="AA74" s="25"/>
      <c r="AB74" s="25"/>
      <c r="AC74" s="25"/>
      <c r="AD74" s="25"/>
      <c r="AE74" s="25"/>
      <c r="AF74" s="25"/>
      <c r="AG74" s="25"/>
      <c r="AH74" s="25"/>
      <c r="AI74" s="25"/>
      <c r="AJ74" s="25"/>
      <c r="AK74" s="25"/>
      <c r="AL74" s="25"/>
      <c r="AM74" s="25"/>
      <c r="AN74" s="25"/>
      <c r="AO74" s="25"/>
      <c r="AP74" s="25"/>
      <c r="AQ74" s="25"/>
      <c r="AR74" s="25"/>
    </row>
    <row r="75" spans="1:44" ht="12.75" customHeight="1" x14ac:dyDescent="0.25">
      <c r="A75" s="2"/>
      <c r="B75" s="5"/>
      <c r="C75" s="5"/>
      <c r="D75" s="9"/>
      <c r="E75" s="9"/>
      <c r="F75" s="9"/>
      <c r="G75" s="9"/>
      <c r="H75" s="9"/>
      <c r="I75" s="9"/>
      <c r="J75" s="207">
        <v>2017</v>
      </c>
      <c r="K75" s="208"/>
      <c r="L75" s="169">
        <v>2018</v>
      </c>
      <c r="M75" s="170"/>
      <c r="N75" s="171">
        <v>2019</v>
      </c>
      <c r="O75" s="170"/>
      <c r="P75" s="171">
        <v>2020</v>
      </c>
      <c r="Q75" s="170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</row>
    <row r="76" spans="1:44" x14ac:dyDescent="0.25">
      <c r="A76" s="43" t="s">
        <v>2</v>
      </c>
      <c r="B76" s="45" t="s">
        <v>3</v>
      </c>
      <c r="C76" s="34" t="s">
        <v>4</v>
      </c>
      <c r="D76" s="34" t="s">
        <v>12</v>
      </c>
      <c r="E76" s="34" t="s">
        <v>10</v>
      </c>
      <c r="F76" s="34" t="s">
        <v>11</v>
      </c>
      <c r="G76" s="34" t="s">
        <v>13</v>
      </c>
      <c r="H76" s="54" t="s">
        <v>17</v>
      </c>
      <c r="I76" s="44" t="s">
        <v>5</v>
      </c>
      <c r="J76" s="35" t="s">
        <v>19</v>
      </c>
      <c r="K76" s="35" t="s">
        <v>144</v>
      </c>
      <c r="L76" s="35" t="s">
        <v>19</v>
      </c>
      <c r="M76" s="35" t="s">
        <v>144</v>
      </c>
      <c r="N76" s="35" t="s">
        <v>19</v>
      </c>
      <c r="O76" s="35" t="s">
        <v>144</v>
      </c>
      <c r="P76" s="35" t="s">
        <v>19</v>
      </c>
      <c r="Q76" s="35" t="s">
        <v>144</v>
      </c>
      <c r="R76" s="25"/>
      <c r="S76" s="25"/>
      <c r="T76" s="25"/>
      <c r="U76" s="25"/>
      <c r="V76" s="25"/>
      <c r="W76" s="25"/>
      <c r="X76" s="25"/>
      <c r="Y76" s="25"/>
      <c r="Z76" s="25"/>
      <c r="AA76" s="25"/>
      <c r="AB76" s="25"/>
      <c r="AC76" s="25"/>
      <c r="AD76" s="25"/>
      <c r="AE76" s="25"/>
      <c r="AF76" s="25"/>
      <c r="AG76" s="25"/>
      <c r="AH76" s="25"/>
      <c r="AI76" s="25"/>
      <c r="AJ76" s="25"/>
      <c r="AK76" s="25"/>
      <c r="AL76" s="25"/>
      <c r="AM76" s="25"/>
      <c r="AN76" s="25"/>
      <c r="AO76" s="25"/>
      <c r="AP76" s="25"/>
      <c r="AQ76" s="25"/>
      <c r="AR76" s="25"/>
    </row>
    <row r="77" spans="1:44" ht="12.75" customHeight="1" x14ac:dyDescent="0.25">
      <c r="A77" s="209" t="s">
        <v>114</v>
      </c>
      <c r="B77" s="173" t="s">
        <v>6</v>
      </c>
      <c r="C77" s="173" t="s">
        <v>120</v>
      </c>
      <c r="D77" s="173" t="s">
        <v>18</v>
      </c>
      <c r="E77" s="173" t="s">
        <v>150</v>
      </c>
      <c r="F77" s="173" t="s">
        <v>37</v>
      </c>
      <c r="G77" s="173" t="s">
        <v>23</v>
      </c>
      <c r="H77" s="84" t="s">
        <v>35</v>
      </c>
      <c r="I77" s="85">
        <v>0</v>
      </c>
      <c r="J77" s="145">
        <f t="shared" ref="J77:L77" si="13">SUM(J78:J81)</f>
        <v>94600</v>
      </c>
      <c r="K77" s="144">
        <f t="shared" ref="K77" si="14">SUM(K78:K81)</f>
        <v>0</v>
      </c>
      <c r="L77" s="145">
        <f t="shared" si="13"/>
        <v>94600</v>
      </c>
      <c r="M77" s="144">
        <f t="shared" ref="M77" si="15">SUM(M78:M81)</f>
        <v>0</v>
      </c>
      <c r="N77" s="145">
        <f t="shared" ref="N77" si="16">SUM(N78:N81)</f>
        <v>94600</v>
      </c>
      <c r="O77" s="144">
        <f t="shared" ref="O77" si="17">SUM(O78:O81)</f>
        <v>0</v>
      </c>
      <c r="P77" s="145">
        <f t="shared" ref="P77" si="18">SUM(P78:P81)</f>
        <v>94600</v>
      </c>
      <c r="Q77" s="144">
        <f t="shared" ref="Q77" si="19">SUM(Q78:Q81)</f>
        <v>0</v>
      </c>
      <c r="R77" s="25"/>
      <c r="S77" s="25"/>
      <c r="T77" s="25"/>
      <c r="U77" s="25"/>
      <c r="V77" s="25"/>
      <c r="W77" s="25"/>
      <c r="X77" s="25"/>
      <c r="Y77" s="25"/>
      <c r="Z77" s="25"/>
      <c r="AA77" s="25"/>
      <c r="AB77" s="25"/>
      <c r="AC77" s="25"/>
      <c r="AD77" s="25"/>
      <c r="AE77" s="25"/>
      <c r="AF77" s="25"/>
      <c r="AG77" s="25"/>
      <c r="AH77" s="25"/>
      <c r="AI77" s="25"/>
      <c r="AJ77" s="25"/>
      <c r="AK77" s="25"/>
      <c r="AL77" s="25"/>
      <c r="AM77" s="25"/>
      <c r="AN77" s="25"/>
      <c r="AO77" s="25"/>
      <c r="AP77" s="25"/>
      <c r="AQ77" s="25"/>
      <c r="AR77" s="25"/>
    </row>
    <row r="78" spans="1:44" ht="12.75" customHeight="1" x14ac:dyDescent="0.25">
      <c r="A78" s="209"/>
      <c r="B78" s="173"/>
      <c r="C78" s="173"/>
      <c r="D78" s="173"/>
      <c r="E78" s="173"/>
      <c r="F78" s="173"/>
      <c r="G78" s="173"/>
      <c r="H78" s="23" t="s">
        <v>15</v>
      </c>
      <c r="I78" s="56" t="s">
        <v>24</v>
      </c>
      <c r="J78" s="143">
        <v>33000</v>
      </c>
      <c r="K78" s="57">
        <v>0</v>
      </c>
      <c r="L78" s="143">
        <v>33000</v>
      </c>
      <c r="M78" s="58"/>
      <c r="N78" s="143">
        <v>33000</v>
      </c>
      <c r="O78" s="58"/>
      <c r="P78" s="143">
        <v>33000</v>
      </c>
      <c r="Q78" s="58"/>
      <c r="R78" s="25"/>
      <c r="S78" s="25"/>
      <c r="T78" s="25"/>
      <c r="U78" s="25"/>
      <c r="V78" s="25"/>
      <c r="W78" s="25"/>
      <c r="X78" s="25"/>
      <c r="Y78" s="25"/>
      <c r="Z78" s="25"/>
      <c r="AA78" s="25"/>
      <c r="AB78" s="25"/>
      <c r="AC78" s="25"/>
      <c r="AD78" s="25"/>
      <c r="AE78" s="25"/>
      <c r="AF78" s="25"/>
      <c r="AG78" s="25"/>
      <c r="AH78" s="25"/>
      <c r="AI78" s="25"/>
      <c r="AJ78" s="25"/>
      <c r="AK78" s="25"/>
      <c r="AL78" s="25"/>
      <c r="AM78" s="25"/>
      <c r="AN78" s="25"/>
      <c r="AO78" s="25"/>
      <c r="AP78" s="25"/>
      <c r="AQ78" s="25"/>
      <c r="AR78" s="25"/>
    </row>
    <row r="79" spans="1:44" ht="14.25" customHeight="1" x14ac:dyDescent="0.25">
      <c r="A79" s="209"/>
      <c r="B79" s="173"/>
      <c r="C79" s="173"/>
      <c r="D79" s="173"/>
      <c r="E79" s="173"/>
      <c r="F79" s="173"/>
      <c r="G79" s="173"/>
      <c r="H79" s="23" t="s">
        <v>0</v>
      </c>
      <c r="I79" s="56" t="s">
        <v>24</v>
      </c>
      <c r="J79" s="143">
        <v>0</v>
      </c>
      <c r="K79" s="57"/>
      <c r="L79" s="143">
        <v>0</v>
      </c>
      <c r="M79" s="58"/>
      <c r="N79" s="143">
        <v>0</v>
      </c>
      <c r="O79" s="58"/>
      <c r="P79" s="143">
        <v>0</v>
      </c>
      <c r="Q79" s="58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</row>
    <row r="80" spans="1:44" ht="22.5" customHeight="1" x14ac:dyDescent="0.25">
      <c r="A80" s="209"/>
      <c r="B80" s="173"/>
      <c r="C80" s="173"/>
      <c r="D80" s="173"/>
      <c r="E80" s="173"/>
      <c r="F80" s="173"/>
      <c r="G80" s="173"/>
      <c r="H80" s="23" t="s">
        <v>1</v>
      </c>
      <c r="I80" s="56" t="s">
        <v>24</v>
      </c>
      <c r="J80" s="143">
        <v>0</v>
      </c>
      <c r="K80" s="57"/>
      <c r="L80" s="143">
        <v>0</v>
      </c>
      <c r="M80" s="58"/>
      <c r="N80" s="143">
        <v>0</v>
      </c>
      <c r="O80" s="58"/>
      <c r="P80" s="143">
        <v>0</v>
      </c>
      <c r="Q80" s="58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</row>
    <row r="81" spans="1:44" ht="21.75" customHeight="1" x14ac:dyDescent="0.25">
      <c r="A81" s="209"/>
      <c r="B81" s="173"/>
      <c r="C81" s="173"/>
      <c r="D81" s="173"/>
      <c r="E81" s="173"/>
      <c r="F81" s="173"/>
      <c r="G81" s="173"/>
      <c r="H81" s="23" t="s">
        <v>16</v>
      </c>
      <c r="I81" s="56" t="s">
        <v>24</v>
      </c>
      <c r="J81" s="143">
        <v>61600</v>
      </c>
      <c r="K81" s="57">
        <v>0</v>
      </c>
      <c r="L81" s="143">
        <v>61600</v>
      </c>
      <c r="M81" s="58"/>
      <c r="N81" s="143">
        <v>61600</v>
      </c>
      <c r="O81" s="58"/>
      <c r="P81" s="143">
        <v>61600</v>
      </c>
      <c r="Q81" s="58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25"/>
      <c r="AP81" s="25"/>
      <c r="AQ81" s="25"/>
      <c r="AR81" s="25"/>
    </row>
    <row r="82" spans="1:44" ht="12.75" customHeight="1" x14ac:dyDescent="0.25">
      <c r="A82" s="2"/>
      <c r="B82" s="2"/>
      <c r="C82" s="3"/>
      <c r="D82" s="8"/>
      <c r="E82" s="8"/>
      <c r="F82" s="8"/>
      <c r="G82" s="8"/>
      <c r="H82" s="8"/>
      <c r="I82" s="2"/>
      <c r="J82" s="14"/>
      <c r="K82" s="14"/>
      <c r="L82" s="14"/>
      <c r="M82" s="14"/>
      <c r="N82" s="14"/>
      <c r="O82" s="14"/>
      <c r="P82" s="14"/>
      <c r="Q82" s="14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</row>
    <row r="83" spans="1:44" s="25" customFormat="1" ht="12.75" customHeight="1" x14ac:dyDescent="0.2">
      <c r="A83" s="51" t="s">
        <v>21</v>
      </c>
      <c r="B83" s="61"/>
      <c r="C83" s="61"/>
      <c r="D83" s="61"/>
      <c r="E83" s="61"/>
      <c r="F83" s="61"/>
      <c r="G83" s="62"/>
      <c r="H83" s="20"/>
      <c r="I83" s="20"/>
      <c r="J83" s="21"/>
      <c r="K83" s="21"/>
      <c r="L83" s="21"/>
      <c r="M83" s="21"/>
      <c r="N83" s="21"/>
      <c r="O83" s="21"/>
      <c r="P83" s="28"/>
      <c r="Q83" s="28"/>
    </row>
    <row r="84" spans="1:44" s="25" customFormat="1" ht="12.75" customHeight="1" x14ac:dyDescent="0.2">
      <c r="A84" s="167" t="s">
        <v>115</v>
      </c>
      <c r="B84" s="167"/>
      <c r="C84" s="167"/>
      <c r="D84" s="167"/>
      <c r="E84" s="167"/>
      <c r="F84" s="167"/>
      <c r="G84" s="167"/>
      <c r="H84" s="167"/>
      <c r="I84" s="167"/>
      <c r="J84" s="167"/>
      <c r="K84" s="167"/>
      <c r="L84" s="167"/>
      <c r="M84" s="167"/>
      <c r="N84" s="167"/>
      <c r="O84" s="167"/>
      <c r="P84" s="167"/>
      <c r="Q84" s="167"/>
    </row>
    <row r="85" spans="1:44" s="25" customFormat="1" ht="12.75" customHeight="1" x14ac:dyDescent="0.2">
      <c r="A85" s="167" t="s">
        <v>116</v>
      </c>
      <c r="B85" s="167"/>
      <c r="C85" s="167"/>
      <c r="D85" s="167"/>
      <c r="E85" s="167"/>
      <c r="F85" s="167"/>
      <c r="G85" s="167"/>
      <c r="H85" s="167"/>
      <c r="I85" s="167"/>
      <c r="J85" s="167"/>
      <c r="K85" s="167"/>
      <c r="L85" s="167"/>
      <c r="M85" s="167"/>
      <c r="N85" s="167"/>
      <c r="O85" s="167"/>
      <c r="P85" s="167"/>
      <c r="Q85" s="167"/>
    </row>
    <row r="86" spans="1:44" s="25" customFormat="1" ht="12.75" customHeight="1" x14ac:dyDescent="0.2">
      <c r="A86" s="167" t="s">
        <v>117</v>
      </c>
      <c r="B86" s="167"/>
      <c r="C86" s="167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</row>
    <row r="87" spans="1:44" s="25" customFormat="1" ht="12.75" customHeight="1" x14ac:dyDescent="0.2">
      <c r="A87" s="167" t="s">
        <v>118</v>
      </c>
      <c r="B87" s="167"/>
      <c r="C87" s="167"/>
      <c r="D87" s="167"/>
      <c r="E87" s="167"/>
      <c r="F87" s="167"/>
      <c r="G87" s="167"/>
      <c r="H87" s="167"/>
      <c r="I87" s="167"/>
      <c r="J87" s="167"/>
      <c r="K87" s="167"/>
      <c r="L87" s="167"/>
      <c r="M87" s="167"/>
      <c r="N87" s="167"/>
      <c r="O87" s="167"/>
      <c r="P87" s="167"/>
      <c r="Q87" s="167"/>
    </row>
    <row r="88" spans="1:44" s="25" customFormat="1" ht="12.75" customHeight="1" x14ac:dyDescent="0.2">
      <c r="A88" s="49" t="s">
        <v>119</v>
      </c>
      <c r="B88" s="49"/>
      <c r="C88" s="49"/>
      <c r="D88" s="49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</row>
    <row r="89" spans="1:44" s="29" customFormat="1" ht="12.75" customHeight="1" x14ac:dyDescent="0.25">
      <c r="A89" s="18"/>
      <c r="B89" s="195"/>
      <c r="C89" s="196"/>
      <c r="D89" s="17"/>
      <c r="E89" s="17"/>
      <c r="F89" s="17"/>
      <c r="G89" s="17"/>
      <c r="H89" s="17"/>
      <c r="I89" s="52"/>
      <c r="J89" s="17"/>
      <c r="K89" s="17"/>
      <c r="L89" s="31"/>
      <c r="M89" s="31"/>
      <c r="N89" s="31"/>
      <c r="O89" s="31"/>
      <c r="P89" s="31"/>
      <c r="Q89" s="31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  <c r="AJ89" s="28"/>
      <c r="AK89" s="28"/>
      <c r="AL89" s="28"/>
      <c r="AM89" s="28"/>
      <c r="AN89" s="28"/>
      <c r="AO89" s="28"/>
      <c r="AP89" s="28"/>
      <c r="AQ89" s="28"/>
      <c r="AR89" s="28"/>
    </row>
    <row r="90" spans="1:44" ht="12.75" customHeight="1" x14ac:dyDescent="0.25">
      <c r="A90" s="2"/>
      <c r="B90" s="5"/>
      <c r="C90" s="5"/>
      <c r="D90" s="9"/>
      <c r="E90" s="9"/>
      <c r="F90" s="9"/>
      <c r="G90" s="9"/>
      <c r="H90" s="9"/>
      <c r="I90" s="9"/>
      <c r="J90" s="168">
        <v>2017</v>
      </c>
      <c r="K90" s="168"/>
      <c r="L90" s="169">
        <v>2018</v>
      </c>
      <c r="M90" s="170"/>
      <c r="N90" s="171">
        <v>2019</v>
      </c>
      <c r="O90" s="170"/>
      <c r="P90" s="171">
        <v>2020</v>
      </c>
      <c r="Q90" s="170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  <c r="AJ90" s="25"/>
      <c r="AK90" s="25"/>
      <c r="AL90" s="25"/>
      <c r="AM90" s="25"/>
      <c r="AN90" s="25"/>
      <c r="AO90" s="25"/>
      <c r="AP90" s="25"/>
      <c r="AQ90" s="25"/>
      <c r="AR90" s="25"/>
    </row>
    <row r="91" spans="1:44" x14ac:dyDescent="0.25">
      <c r="A91" s="43" t="s">
        <v>2</v>
      </c>
      <c r="B91" s="45" t="s">
        <v>3</v>
      </c>
      <c r="C91" s="34" t="s">
        <v>9</v>
      </c>
      <c r="D91" s="34" t="s">
        <v>12</v>
      </c>
      <c r="E91" s="34" t="s">
        <v>10</v>
      </c>
      <c r="F91" s="34" t="s">
        <v>11</v>
      </c>
      <c r="G91" s="34" t="s">
        <v>13</v>
      </c>
      <c r="H91" s="54" t="s">
        <v>17</v>
      </c>
      <c r="I91" s="44" t="s">
        <v>5</v>
      </c>
      <c r="J91" s="35" t="s">
        <v>19</v>
      </c>
      <c r="K91" s="35" t="s">
        <v>144</v>
      </c>
      <c r="L91" s="35" t="s">
        <v>19</v>
      </c>
      <c r="M91" s="35" t="s">
        <v>144</v>
      </c>
      <c r="N91" s="35" t="s">
        <v>19</v>
      </c>
      <c r="O91" s="35" t="s">
        <v>144</v>
      </c>
      <c r="P91" s="35" t="s">
        <v>19</v>
      </c>
      <c r="Q91" s="35" t="s">
        <v>144</v>
      </c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</row>
    <row r="92" spans="1:44" ht="12.75" customHeight="1" x14ac:dyDescent="0.25">
      <c r="A92" s="172" t="s">
        <v>121</v>
      </c>
      <c r="B92" s="173" t="s">
        <v>6</v>
      </c>
      <c r="C92" s="173" t="s">
        <v>122</v>
      </c>
      <c r="D92" s="173" t="s">
        <v>18</v>
      </c>
      <c r="E92" s="173" t="s">
        <v>151</v>
      </c>
      <c r="F92" s="173" t="s">
        <v>37</v>
      </c>
      <c r="G92" s="173" t="s">
        <v>23</v>
      </c>
      <c r="H92" s="84" t="s">
        <v>35</v>
      </c>
      <c r="I92" s="85">
        <v>0</v>
      </c>
      <c r="J92" s="145">
        <f t="shared" ref="J92:L92" si="20">SUM(J93:J96)</f>
        <v>277140</v>
      </c>
      <c r="K92" s="145">
        <f t="shared" ref="K92" si="21">SUM(K93:K96)</f>
        <v>100715</v>
      </c>
      <c r="L92" s="145">
        <f t="shared" si="20"/>
        <v>277140</v>
      </c>
      <c r="M92" s="144">
        <v>20255</v>
      </c>
      <c r="N92" s="145">
        <f t="shared" ref="N92" si="22">SUM(N93:N96)</f>
        <v>277140</v>
      </c>
      <c r="O92" s="144">
        <f t="shared" ref="O92" si="23">SUM(O93:O96)</f>
        <v>0</v>
      </c>
      <c r="P92" s="145">
        <f t="shared" ref="P92" si="24">SUM(P93:P96)</f>
        <v>277140</v>
      </c>
      <c r="Q92" s="144">
        <f t="shared" ref="Q92" si="25">SUM(Q93:Q96)</f>
        <v>0</v>
      </c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</row>
    <row r="93" spans="1:44" ht="12.75" customHeight="1" x14ac:dyDescent="0.25">
      <c r="A93" s="172"/>
      <c r="B93" s="173"/>
      <c r="C93" s="173"/>
      <c r="D93" s="173"/>
      <c r="E93" s="173"/>
      <c r="F93" s="173"/>
      <c r="G93" s="173"/>
      <c r="H93" s="23" t="s">
        <v>15</v>
      </c>
      <c r="I93" s="56" t="s">
        <v>24</v>
      </c>
      <c r="J93" s="143">
        <v>74828</v>
      </c>
      <c r="K93" s="57">
        <f>(98700-K96)+403*5</f>
        <v>28664</v>
      </c>
      <c r="L93" s="143">
        <v>74828</v>
      </c>
      <c r="M93" s="58">
        <f>M92-M96</f>
        <v>6286</v>
      </c>
      <c r="N93" s="143">
        <v>74828</v>
      </c>
      <c r="O93" s="58"/>
      <c r="P93" s="143">
        <v>74828</v>
      </c>
      <c r="Q93" s="58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  <c r="AJ93" s="25"/>
      <c r="AK93" s="25"/>
      <c r="AL93" s="25"/>
      <c r="AM93" s="25"/>
      <c r="AN93" s="25"/>
      <c r="AO93" s="25"/>
      <c r="AP93" s="25"/>
      <c r="AQ93" s="25"/>
      <c r="AR93" s="25"/>
    </row>
    <row r="94" spans="1:44" ht="12.75" customHeight="1" x14ac:dyDescent="0.25">
      <c r="A94" s="172"/>
      <c r="B94" s="173"/>
      <c r="C94" s="173"/>
      <c r="D94" s="173"/>
      <c r="E94" s="173"/>
      <c r="F94" s="173"/>
      <c r="G94" s="173"/>
      <c r="H94" s="23" t="s">
        <v>0</v>
      </c>
      <c r="I94" s="56" t="s">
        <v>24</v>
      </c>
      <c r="J94" s="143">
        <v>0</v>
      </c>
      <c r="K94" s="57"/>
      <c r="L94" s="143">
        <v>0</v>
      </c>
      <c r="M94" s="58"/>
      <c r="N94" s="143">
        <v>0</v>
      </c>
      <c r="O94" s="58"/>
      <c r="P94" s="143">
        <v>0</v>
      </c>
      <c r="Q94" s="58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</row>
    <row r="95" spans="1:44" ht="27" customHeight="1" x14ac:dyDescent="0.25">
      <c r="A95" s="172"/>
      <c r="B95" s="173"/>
      <c r="C95" s="173"/>
      <c r="D95" s="173"/>
      <c r="E95" s="173"/>
      <c r="F95" s="173"/>
      <c r="G95" s="173"/>
      <c r="H95" s="23" t="s">
        <v>1</v>
      </c>
      <c r="I95" s="56" t="s">
        <v>24</v>
      </c>
      <c r="J95" s="143">
        <v>0</v>
      </c>
      <c r="K95" s="57"/>
      <c r="L95" s="143">
        <v>0</v>
      </c>
      <c r="M95" s="58"/>
      <c r="N95" s="143">
        <v>0</v>
      </c>
      <c r="O95" s="58"/>
      <c r="P95" s="143">
        <v>0</v>
      </c>
      <c r="Q95" s="58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</row>
    <row r="96" spans="1:44" ht="37.5" customHeight="1" x14ac:dyDescent="0.25">
      <c r="A96" s="172"/>
      <c r="B96" s="173"/>
      <c r="C96" s="173"/>
      <c r="D96" s="173"/>
      <c r="E96" s="173"/>
      <c r="F96" s="173"/>
      <c r="G96" s="173"/>
      <c r="H96" s="23" t="s">
        <v>16</v>
      </c>
      <c r="I96" s="56" t="s">
        <v>24</v>
      </c>
      <c r="J96" s="143">
        <v>202312</v>
      </c>
      <c r="K96" s="57">
        <f>98700*0.73</f>
        <v>72051</v>
      </c>
      <c r="L96" s="143">
        <v>202312</v>
      </c>
      <c r="M96" s="58">
        <v>13969</v>
      </c>
      <c r="N96" s="143">
        <v>202312</v>
      </c>
      <c r="O96" s="58"/>
      <c r="P96" s="143">
        <v>202312</v>
      </c>
      <c r="Q96" s="58"/>
      <c r="R96" s="25"/>
      <c r="S96" s="25"/>
      <c r="T96" s="25"/>
      <c r="U96" s="25"/>
      <c r="V96" s="25"/>
      <c r="W96" s="25"/>
      <c r="X96" s="25"/>
      <c r="Y96" s="25"/>
      <c r="Z96" s="25"/>
      <c r="AA96" s="25"/>
      <c r="AB96" s="25"/>
      <c r="AC96" s="25"/>
      <c r="AD96" s="25"/>
      <c r="AE96" s="25"/>
      <c r="AF96" s="25"/>
      <c r="AG96" s="25"/>
      <c r="AH96" s="25"/>
      <c r="AI96" s="25"/>
      <c r="AJ96" s="25"/>
      <c r="AK96" s="25"/>
      <c r="AL96" s="25"/>
      <c r="AM96" s="25"/>
      <c r="AN96" s="25"/>
      <c r="AO96" s="25"/>
      <c r="AP96" s="25"/>
      <c r="AQ96" s="25"/>
      <c r="AR96" s="25"/>
    </row>
    <row r="97" spans="1:44" ht="12.75" customHeight="1" x14ac:dyDescent="0.25">
      <c r="A97" s="2"/>
      <c r="B97" s="2"/>
      <c r="C97" s="3"/>
      <c r="D97" s="8"/>
      <c r="E97" s="8"/>
      <c r="F97" s="13"/>
      <c r="G97" s="8"/>
      <c r="H97" s="8"/>
      <c r="I97" s="2"/>
      <c r="J97" s="14"/>
      <c r="K97" s="14"/>
      <c r="L97" s="14"/>
      <c r="M97" s="14"/>
      <c r="N97" s="14"/>
      <c r="O97" s="14"/>
      <c r="P97" s="14"/>
      <c r="Q97" s="14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</row>
    <row r="98" spans="1:44" s="25" customFormat="1" ht="12.75" customHeight="1" x14ac:dyDescent="0.2">
      <c r="A98" s="51" t="s">
        <v>22</v>
      </c>
      <c r="B98" s="22"/>
      <c r="C98" s="22"/>
      <c r="D98" s="22"/>
      <c r="E98" s="22"/>
      <c r="F98" s="22"/>
      <c r="G98" s="19"/>
      <c r="H98" s="20"/>
      <c r="I98" s="20"/>
      <c r="J98" s="150"/>
      <c r="K98" s="21"/>
      <c r="L98" s="21"/>
      <c r="M98" s="21"/>
      <c r="N98" s="21"/>
      <c r="O98" s="21"/>
      <c r="P98" s="28"/>
      <c r="Q98" s="28"/>
    </row>
    <row r="99" spans="1:44" s="25" customFormat="1" ht="12.75" customHeight="1" x14ac:dyDescent="0.2">
      <c r="A99" s="167" t="s">
        <v>123</v>
      </c>
      <c r="B99" s="167"/>
      <c r="C99" s="167"/>
      <c r="D99" s="167"/>
      <c r="E99" s="167"/>
      <c r="F99" s="167"/>
      <c r="G99" s="167"/>
      <c r="H99" s="167"/>
      <c r="I99" s="167"/>
      <c r="J99" s="167"/>
      <c r="K99" s="167"/>
      <c r="L99" s="167"/>
      <c r="M99" s="167"/>
      <c r="N99" s="167"/>
      <c r="O99" s="167"/>
      <c r="P99" s="167"/>
      <c r="Q99" s="167"/>
    </row>
    <row r="100" spans="1:44" s="25" customFormat="1" ht="12.75" customHeight="1" x14ac:dyDescent="0.2">
      <c r="A100" s="167" t="s">
        <v>124</v>
      </c>
      <c r="B100" s="167"/>
      <c r="C100" s="167"/>
      <c r="D100" s="167"/>
      <c r="E100" s="167"/>
      <c r="F100" s="167"/>
      <c r="G100" s="167"/>
      <c r="H100" s="167"/>
      <c r="I100" s="167"/>
      <c r="J100" s="167"/>
      <c r="K100" s="167"/>
      <c r="L100" s="167"/>
      <c r="M100" s="167"/>
      <c r="N100" s="167"/>
      <c r="O100" s="167"/>
      <c r="P100" s="167"/>
      <c r="Q100" s="167"/>
    </row>
    <row r="101" spans="1:44" s="25" customFormat="1" ht="12.75" customHeight="1" x14ac:dyDescent="0.2">
      <c r="A101" s="167" t="s">
        <v>125</v>
      </c>
      <c r="B101" s="167"/>
      <c r="C101" s="167"/>
      <c r="D101" s="167"/>
      <c r="E101" s="167"/>
      <c r="F101" s="167"/>
      <c r="G101" s="167"/>
      <c r="H101" s="167"/>
      <c r="I101" s="167"/>
      <c r="J101" s="167"/>
      <c r="K101" s="167"/>
      <c r="L101" s="167"/>
      <c r="M101" s="167"/>
      <c r="N101" s="167"/>
      <c r="O101" s="167"/>
      <c r="P101" s="167"/>
      <c r="Q101" s="167"/>
    </row>
    <row r="102" spans="1:44" s="25" customFormat="1" ht="12.75" customHeight="1" x14ac:dyDescent="0.2">
      <c r="A102" s="167" t="s">
        <v>126</v>
      </c>
      <c r="B102" s="167"/>
      <c r="C102" s="167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</row>
    <row r="103" spans="1:44" ht="12.75" customHeight="1" x14ac:dyDescent="0.25">
      <c r="A103" s="147"/>
      <c r="B103" s="147"/>
      <c r="C103" s="148"/>
      <c r="D103" s="149"/>
      <c r="E103" s="149"/>
      <c r="F103" s="149"/>
      <c r="G103" s="149"/>
      <c r="H103" s="149"/>
      <c r="I103" s="147"/>
      <c r="J103" s="28"/>
      <c r="K103" s="28"/>
      <c r="L103" s="28"/>
      <c r="M103" s="28"/>
      <c r="N103" s="28"/>
      <c r="O103" s="28"/>
      <c r="P103" s="28"/>
      <c r="Q103" s="28"/>
      <c r="R103" s="25"/>
      <c r="S103" s="25"/>
      <c r="T103" s="25"/>
      <c r="U103" s="25"/>
      <c r="V103" s="25"/>
      <c r="W103" s="25"/>
      <c r="X103" s="25"/>
      <c r="Y103" s="25"/>
      <c r="Z103" s="25"/>
      <c r="AA103" s="25"/>
      <c r="AB103" s="25"/>
      <c r="AC103" s="25"/>
      <c r="AD103" s="25"/>
      <c r="AE103" s="25"/>
      <c r="AF103" s="25"/>
      <c r="AG103" s="25"/>
      <c r="AH103" s="25"/>
      <c r="AI103" s="25"/>
      <c r="AJ103" s="25"/>
      <c r="AK103" s="25"/>
      <c r="AL103" s="25"/>
      <c r="AM103" s="25"/>
      <c r="AN103" s="25"/>
      <c r="AO103" s="25"/>
      <c r="AP103" s="25"/>
      <c r="AQ103" s="25"/>
      <c r="AR103" s="25"/>
    </row>
    <row r="104" spans="1:44" ht="12.75" customHeight="1" x14ac:dyDescent="0.25">
      <c r="A104" s="2"/>
      <c r="B104" s="5"/>
      <c r="C104" s="5"/>
      <c r="D104" s="9"/>
      <c r="E104" s="9"/>
      <c r="F104" s="9"/>
      <c r="G104" s="9"/>
      <c r="H104" s="9"/>
      <c r="I104" s="9"/>
      <c r="J104" s="168">
        <v>2017</v>
      </c>
      <c r="K104" s="168"/>
      <c r="L104" s="169">
        <v>2018</v>
      </c>
      <c r="M104" s="170"/>
      <c r="N104" s="171">
        <v>2019</v>
      </c>
      <c r="O104" s="170"/>
      <c r="P104" s="171">
        <v>2020</v>
      </c>
      <c r="Q104" s="170"/>
      <c r="R104" s="25"/>
      <c r="S104" s="25"/>
      <c r="T104" s="25"/>
      <c r="U104" s="25"/>
      <c r="V104" s="25"/>
      <c r="W104" s="25"/>
      <c r="X104" s="25"/>
      <c r="Y104" s="25"/>
      <c r="Z104" s="25"/>
      <c r="AA104" s="25"/>
      <c r="AB104" s="25"/>
      <c r="AC104" s="25"/>
      <c r="AD104" s="25"/>
      <c r="AE104" s="25"/>
      <c r="AF104" s="25"/>
      <c r="AG104" s="25"/>
      <c r="AH104" s="25"/>
      <c r="AI104" s="25"/>
      <c r="AJ104" s="25"/>
      <c r="AK104" s="25"/>
      <c r="AL104" s="25"/>
      <c r="AM104" s="25"/>
      <c r="AN104" s="25"/>
      <c r="AO104" s="25"/>
      <c r="AP104" s="25"/>
      <c r="AQ104" s="25"/>
      <c r="AR104" s="25"/>
    </row>
    <row r="105" spans="1:44" ht="12.75" customHeight="1" x14ac:dyDescent="0.25">
      <c r="A105" s="43" t="s">
        <v>2</v>
      </c>
      <c r="B105" s="45" t="s">
        <v>3</v>
      </c>
      <c r="C105" s="34" t="s">
        <v>4</v>
      </c>
      <c r="D105" s="34" t="s">
        <v>12</v>
      </c>
      <c r="E105" s="34" t="s">
        <v>10</v>
      </c>
      <c r="F105" s="34" t="s">
        <v>11</v>
      </c>
      <c r="G105" s="34" t="s">
        <v>13</v>
      </c>
      <c r="H105" s="54" t="s">
        <v>17</v>
      </c>
      <c r="I105" s="44" t="s">
        <v>5</v>
      </c>
      <c r="J105" s="35" t="s">
        <v>19</v>
      </c>
      <c r="K105" s="35" t="s">
        <v>144</v>
      </c>
      <c r="L105" s="35" t="s">
        <v>19</v>
      </c>
      <c r="M105" s="35" t="s">
        <v>144</v>
      </c>
      <c r="N105" s="35" t="s">
        <v>19</v>
      </c>
      <c r="O105" s="35" t="s">
        <v>144</v>
      </c>
      <c r="P105" s="35" t="s">
        <v>19</v>
      </c>
      <c r="Q105" s="35" t="s">
        <v>144</v>
      </c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</row>
    <row r="106" spans="1:44" ht="12.75" customHeight="1" x14ac:dyDescent="0.25">
      <c r="A106" s="174" t="s">
        <v>127</v>
      </c>
      <c r="B106" s="173" t="s">
        <v>6</v>
      </c>
      <c r="C106" s="173" t="s">
        <v>128</v>
      </c>
      <c r="D106" s="173" t="s">
        <v>129</v>
      </c>
      <c r="E106" s="173" t="s">
        <v>130</v>
      </c>
      <c r="F106" s="173" t="s">
        <v>131</v>
      </c>
      <c r="G106" s="173"/>
      <c r="H106" s="84" t="s">
        <v>35</v>
      </c>
      <c r="I106" s="85">
        <v>0</v>
      </c>
      <c r="J106" s="145">
        <f t="shared" ref="J106:Q106" si="26">SUM(J107:J107)</f>
        <v>66</v>
      </c>
      <c r="K106" s="144">
        <f t="shared" si="26"/>
        <v>0</v>
      </c>
      <c r="L106" s="145">
        <f t="shared" si="26"/>
        <v>66</v>
      </c>
      <c r="M106" s="144">
        <f t="shared" si="26"/>
        <v>0</v>
      </c>
      <c r="N106" s="145">
        <f t="shared" si="26"/>
        <v>66</v>
      </c>
      <c r="O106" s="144">
        <f t="shared" si="26"/>
        <v>0</v>
      </c>
      <c r="P106" s="144">
        <f t="shared" si="26"/>
        <v>115</v>
      </c>
      <c r="Q106" s="144">
        <f t="shared" si="26"/>
        <v>0</v>
      </c>
      <c r="R106" s="25"/>
      <c r="S106" s="25"/>
      <c r="T106" s="25"/>
      <c r="U106" s="25"/>
      <c r="V106" s="25"/>
      <c r="W106" s="25"/>
      <c r="X106" s="25"/>
      <c r="Y106" s="25"/>
      <c r="Z106" s="25"/>
      <c r="AA106" s="25"/>
      <c r="AB106" s="25"/>
      <c r="AC106" s="25"/>
      <c r="AD106" s="25"/>
      <c r="AE106" s="25"/>
      <c r="AF106" s="25"/>
      <c r="AG106" s="25"/>
      <c r="AH106" s="25"/>
      <c r="AI106" s="25"/>
      <c r="AJ106" s="25"/>
      <c r="AK106" s="25"/>
      <c r="AL106" s="25"/>
      <c r="AM106" s="25"/>
      <c r="AN106" s="25"/>
      <c r="AO106" s="25"/>
      <c r="AP106" s="25"/>
      <c r="AQ106" s="25"/>
      <c r="AR106" s="25"/>
    </row>
    <row r="107" spans="1:44" ht="57.75" customHeight="1" x14ac:dyDescent="0.25">
      <c r="A107" s="174"/>
      <c r="B107" s="173"/>
      <c r="C107" s="173"/>
      <c r="D107" s="173"/>
      <c r="E107" s="173"/>
      <c r="F107" s="173"/>
      <c r="G107" s="173"/>
      <c r="H107" s="23"/>
      <c r="I107" s="56">
        <v>0</v>
      </c>
      <c r="J107" s="143">
        <v>66</v>
      </c>
      <c r="K107" s="57">
        <v>0</v>
      </c>
      <c r="L107" s="143">
        <v>66</v>
      </c>
      <c r="M107" s="58"/>
      <c r="N107" s="143">
        <v>66</v>
      </c>
      <c r="O107" s="58"/>
      <c r="P107" s="143">
        <v>115</v>
      </c>
      <c r="Q107" s="58"/>
      <c r="R107" s="25"/>
      <c r="S107" s="25"/>
      <c r="T107" s="25"/>
      <c r="U107" s="25"/>
      <c r="V107" s="25"/>
      <c r="W107" s="25"/>
      <c r="X107" s="25"/>
      <c r="Y107" s="25"/>
      <c r="Z107" s="25"/>
      <c r="AA107" s="25"/>
      <c r="AB107" s="25"/>
      <c r="AC107" s="25"/>
      <c r="AD107" s="25"/>
      <c r="AE107" s="25"/>
      <c r="AF107" s="25"/>
      <c r="AG107" s="25"/>
      <c r="AH107" s="25"/>
      <c r="AI107" s="25"/>
      <c r="AJ107" s="25"/>
      <c r="AK107" s="25"/>
      <c r="AL107" s="25"/>
      <c r="AM107" s="25"/>
      <c r="AN107" s="25"/>
      <c r="AO107" s="25"/>
      <c r="AP107" s="25"/>
      <c r="AQ107" s="25"/>
      <c r="AR107" s="25"/>
    </row>
    <row r="108" spans="1:44" ht="12.75" customHeight="1" x14ac:dyDescent="0.25">
      <c r="A108" s="147"/>
      <c r="B108" s="147"/>
      <c r="C108" s="148"/>
      <c r="D108" s="149"/>
      <c r="E108" s="149"/>
      <c r="F108" s="149"/>
      <c r="G108" s="149"/>
      <c r="H108" s="149"/>
      <c r="I108" s="147"/>
      <c r="J108" s="28"/>
      <c r="K108" s="28"/>
      <c r="L108" s="28"/>
      <c r="M108" s="28"/>
      <c r="N108" s="28"/>
      <c r="O108" s="28"/>
      <c r="P108" s="28"/>
      <c r="Q108" s="28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25"/>
      <c r="AI108" s="25"/>
      <c r="AJ108" s="25"/>
      <c r="AK108" s="25"/>
      <c r="AL108" s="25"/>
      <c r="AM108" s="25"/>
      <c r="AN108" s="25"/>
      <c r="AO108" s="25"/>
      <c r="AP108" s="25"/>
      <c r="AQ108" s="25"/>
      <c r="AR108" s="25"/>
    </row>
    <row r="109" spans="1:44" ht="12.75" customHeight="1" x14ac:dyDescent="0.25">
      <c r="A109" s="2"/>
      <c r="B109" s="5"/>
      <c r="C109" s="5"/>
      <c r="D109" s="9"/>
      <c r="E109" s="9"/>
      <c r="F109" s="9"/>
      <c r="G109" s="9"/>
      <c r="H109" s="9"/>
      <c r="I109" s="9"/>
      <c r="J109" s="168">
        <v>2017</v>
      </c>
      <c r="K109" s="168"/>
      <c r="L109" s="169">
        <v>2018</v>
      </c>
      <c r="M109" s="170"/>
      <c r="N109" s="171">
        <v>2019</v>
      </c>
      <c r="O109" s="170"/>
      <c r="P109" s="171">
        <v>2020</v>
      </c>
      <c r="Q109" s="170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25"/>
      <c r="AI109" s="25"/>
      <c r="AJ109" s="25"/>
      <c r="AK109" s="25"/>
      <c r="AL109" s="25"/>
      <c r="AM109" s="25"/>
      <c r="AN109" s="25"/>
      <c r="AO109" s="25"/>
      <c r="AP109" s="25"/>
      <c r="AQ109" s="25"/>
      <c r="AR109" s="25"/>
    </row>
    <row r="110" spans="1:44" ht="12.75" customHeight="1" x14ac:dyDescent="0.25">
      <c r="A110" s="43" t="s">
        <v>2</v>
      </c>
      <c r="B110" s="45" t="s">
        <v>3</v>
      </c>
      <c r="C110" s="34" t="s">
        <v>9</v>
      </c>
      <c r="D110" s="34" t="s">
        <v>12</v>
      </c>
      <c r="E110" s="34" t="s">
        <v>10</v>
      </c>
      <c r="F110" s="34" t="s">
        <v>11</v>
      </c>
      <c r="G110" s="34" t="s">
        <v>13</v>
      </c>
      <c r="H110" s="54" t="s">
        <v>17</v>
      </c>
      <c r="I110" s="44" t="s">
        <v>5</v>
      </c>
      <c r="J110" s="35" t="s">
        <v>19</v>
      </c>
      <c r="K110" s="35" t="s">
        <v>144</v>
      </c>
      <c r="L110" s="35" t="s">
        <v>19</v>
      </c>
      <c r="M110" s="35" t="s">
        <v>144</v>
      </c>
      <c r="N110" s="35" t="s">
        <v>19</v>
      </c>
      <c r="O110" s="35" t="s">
        <v>144</v>
      </c>
      <c r="P110" s="35" t="s">
        <v>19</v>
      </c>
      <c r="Q110" s="35" t="s">
        <v>144</v>
      </c>
      <c r="R110" s="25"/>
      <c r="S110" s="25"/>
      <c r="T110" s="25"/>
      <c r="U110" s="25"/>
      <c r="V110" s="25"/>
      <c r="W110" s="25"/>
      <c r="X110" s="25"/>
      <c r="Y110" s="25"/>
      <c r="Z110" s="25"/>
      <c r="AA110" s="25"/>
      <c r="AB110" s="25"/>
      <c r="AC110" s="25"/>
      <c r="AD110" s="25"/>
      <c r="AE110" s="25"/>
      <c r="AF110" s="25"/>
      <c r="AG110" s="25"/>
      <c r="AH110" s="25"/>
      <c r="AI110" s="25"/>
      <c r="AJ110" s="25"/>
      <c r="AK110" s="25"/>
      <c r="AL110" s="25"/>
      <c r="AM110" s="25"/>
      <c r="AN110" s="25"/>
      <c r="AO110" s="25"/>
      <c r="AP110" s="25"/>
      <c r="AQ110" s="25"/>
      <c r="AR110" s="25"/>
    </row>
    <row r="111" spans="1:44" ht="12.75" customHeight="1" x14ac:dyDescent="0.25">
      <c r="A111" s="172" t="s">
        <v>132</v>
      </c>
      <c r="B111" s="173" t="s">
        <v>6</v>
      </c>
      <c r="C111" s="173" t="s">
        <v>133</v>
      </c>
      <c r="D111" s="173" t="s">
        <v>18</v>
      </c>
      <c r="E111" s="173"/>
      <c r="F111" s="173" t="s">
        <v>37</v>
      </c>
      <c r="G111" s="173" t="s">
        <v>23</v>
      </c>
      <c r="H111" s="84" t="s">
        <v>35</v>
      </c>
      <c r="I111" s="85">
        <v>0</v>
      </c>
      <c r="J111" s="145">
        <f t="shared" ref="J111:Q111" si="27">SUM(J112:J112)</f>
        <v>8</v>
      </c>
      <c r="K111" s="144">
        <f t="shared" si="27"/>
        <v>0</v>
      </c>
      <c r="L111" s="145">
        <f t="shared" si="27"/>
        <v>8</v>
      </c>
      <c r="M111" s="144">
        <f t="shared" si="27"/>
        <v>0</v>
      </c>
      <c r="N111" s="145">
        <f t="shared" si="27"/>
        <v>8</v>
      </c>
      <c r="O111" s="144">
        <f t="shared" si="27"/>
        <v>0</v>
      </c>
      <c r="P111" s="145">
        <f t="shared" si="27"/>
        <v>8</v>
      </c>
      <c r="Q111" s="144">
        <f t="shared" si="27"/>
        <v>0</v>
      </c>
      <c r="R111" s="25"/>
      <c r="S111" s="25"/>
      <c r="T111" s="25"/>
      <c r="U111" s="25"/>
      <c r="V111" s="25"/>
      <c r="W111" s="25"/>
      <c r="X111" s="25"/>
      <c r="Y111" s="25"/>
      <c r="Z111" s="25"/>
      <c r="AA111" s="25"/>
      <c r="AB111" s="25"/>
      <c r="AC111" s="25"/>
      <c r="AD111" s="25"/>
      <c r="AE111" s="25"/>
      <c r="AF111" s="25"/>
      <c r="AG111" s="25"/>
      <c r="AH111" s="25"/>
      <c r="AI111" s="25"/>
      <c r="AJ111" s="25"/>
      <c r="AK111" s="25"/>
      <c r="AL111" s="25"/>
      <c r="AM111" s="25"/>
      <c r="AN111" s="25"/>
      <c r="AO111" s="25"/>
      <c r="AP111" s="25"/>
      <c r="AQ111" s="25"/>
      <c r="AR111" s="25"/>
    </row>
    <row r="112" spans="1:44" ht="42" customHeight="1" x14ac:dyDescent="0.25">
      <c r="A112" s="172"/>
      <c r="B112" s="173"/>
      <c r="C112" s="173"/>
      <c r="D112" s="173"/>
      <c r="E112" s="173"/>
      <c r="F112" s="173"/>
      <c r="G112" s="173"/>
      <c r="H112" s="23" t="s">
        <v>59</v>
      </c>
      <c r="I112" s="56">
        <v>0</v>
      </c>
      <c r="J112" s="143">
        <v>8</v>
      </c>
      <c r="K112" s="57">
        <v>0</v>
      </c>
      <c r="L112" s="143">
        <v>8</v>
      </c>
      <c r="M112" s="58"/>
      <c r="N112" s="143">
        <v>8</v>
      </c>
      <c r="O112" s="58"/>
      <c r="P112" s="143">
        <v>8</v>
      </c>
      <c r="Q112" s="58"/>
      <c r="R112" s="25"/>
      <c r="S112" s="25"/>
      <c r="T112" s="25"/>
      <c r="U112" s="25"/>
      <c r="V112" s="25"/>
      <c r="W112" s="25"/>
      <c r="X112" s="25"/>
      <c r="Y112" s="25"/>
      <c r="Z112" s="25"/>
      <c r="AA112" s="25"/>
      <c r="AB112" s="25"/>
      <c r="AC112" s="25"/>
      <c r="AD112" s="25"/>
      <c r="AE112" s="25"/>
      <c r="AF112" s="25"/>
      <c r="AG112" s="25"/>
      <c r="AH112" s="25"/>
      <c r="AI112" s="25"/>
      <c r="AJ112" s="25"/>
      <c r="AK112" s="25"/>
      <c r="AL112" s="25"/>
      <c r="AM112" s="25"/>
      <c r="AN112" s="25"/>
      <c r="AO112" s="25"/>
      <c r="AP112" s="25"/>
      <c r="AQ112" s="25"/>
      <c r="AR112" s="25"/>
    </row>
    <row r="113" spans="1:44" ht="12.75" customHeight="1" x14ac:dyDescent="0.25">
      <c r="A113" s="2"/>
      <c r="B113" s="2"/>
      <c r="C113" s="3"/>
      <c r="D113" s="8"/>
      <c r="E113" s="8"/>
      <c r="F113" s="13"/>
      <c r="G113" s="8"/>
      <c r="H113" s="8"/>
      <c r="I113" s="2"/>
      <c r="J113" s="14"/>
      <c r="K113" s="14"/>
      <c r="L113" s="14"/>
      <c r="M113" s="14"/>
      <c r="N113" s="14"/>
      <c r="O113" s="14"/>
      <c r="P113" s="14"/>
      <c r="Q113" s="14"/>
      <c r="R113" s="25"/>
      <c r="S113" s="25"/>
      <c r="T113" s="25"/>
      <c r="U113" s="25"/>
      <c r="V113" s="25"/>
      <c r="W113" s="25"/>
      <c r="X113" s="25"/>
      <c r="Y113" s="25"/>
      <c r="Z113" s="25"/>
      <c r="AA113" s="25"/>
      <c r="AB113" s="25"/>
      <c r="AC113" s="25"/>
      <c r="AD113" s="25"/>
      <c r="AE113" s="25"/>
      <c r="AF113" s="25"/>
      <c r="AG113" s="25"/>
      <c r="AH113" s="25"/>
      <c r="AI113" s="25"/>
      <c r="AJ113" s="25"/>
      <c r="AK113" s="25"/>
      <c r="AL113" s="25"/>
      <c r="AM113" s="25"/>
      <c r="AN113" s="25"/>
      <c r="AO113" s="25"/>
      <c r="AP113" s="25"/>
      <c r="AQ113" s="25"/>
      <c r="AR113" s="25"/>
    </row>
    <row r="114" spans="1:44" ht="12.75" customHeight="1" x14ac:dyDescent="0.25">
      <c r="A114" s="51" t="s">
        <v>22</v>
      </c>
      <c r="B114" s="22"/>
      <c r="C114" s="22"/>
      <c r="D114" s="22"/>
      <c r="E114" s="22"/>
      <c r="F114" s="22"/>
      <c r="G114" s="19"/>
      <c r="H114" s="20"/>
      <c r="I114" s="20"/>
      <c r="J114" s="21"/>
      <c r="K114" s="21"/>
      <c r="L114" s="21"/>
      <c r="M114" s="21"/>
      <c r="N114" s="21"/>
      <c r="O114" s="21"/>
      <c r="P114" s="28"/>
      <c r="Q114" s="28"/>
      <c r="R114" s="25"/>
      <c r="S114" s="25"/>
      <c r="T114" s="25"/>
      <c r="U114" s="25"/>
      <c r="V114" s="25"/>
      <c r="W114" s="25"/>
      <c r="X114" s="25"/>
      <c r="Y114" s="25"/>
      <c r="Z114" s="25"/>
      <c r="AA114" s="25"/>
      <c r="AB114" s="25"/>
      <c r="AC114" s="25"/>
      <c r="AD114" s="25"/>
      <c r="AE114" s="25"/>
      <c r="AF114" s="25"/>
      <c r="AG114" s="25"/>
      <c r="AH114" s="25"/>
      <c r="AI114" s="25"/>
      <c r="AJ114" s="25"/>
      <c r="AK114" s="25"/>
      <c r="AL114" s="25"/>
      <c r="AM114" s="25"/>
      <c r="AN114" s="25"/>
      <c r="AO114" s="25"/>
      <c r="AP114" s="25"/>
      <c r="AQ114" s="25"/>
      <c r="AR114" s="25"/>
    </row>
    <row r="115" spans="1:44" ht="12.75" customHeight="1" x14ac:dyDescent="0.25">
      <c r="A115" s="167" t="s">
        <v>134</v>
      </c>
      <c r="B115" s="167"/>
      <c r="C115" s="167"/>
      <c r="D115" s="167"/>
      <c r="E115" s="167"/>
      <c r="F115" s="167"/>
      <c r="G115" s="167"/>
      <c r="H115" s="167"/>
      <c r="I115" s="167"/>
      <c r="J115" s="167"/>
      <c r="K115" s="167"/>
      <c r="L115" s="167"/>
      <c r="M115" s="167"/>
      <c r="N115" s="167"/>
      <c r="O115" s="167"/>
      <c r="P115" s="167"/>
      <c r="Q115" s="167"/>
      <c r="R115" s="25"/>
      <c r="S115" s="25"/>
      <c r="T115" s="25"/>
      <c r="U115" s="25"/>
      <c r="V115" s="25"/>
      <c r="W115" s="25"/>
      <c r="X115" s="25"/>
      <c r="Y115" s="25"/>
      <c r="Z115" s="25"/>
      <c r="AA115" s="25"/>
      <c r="AB115" s="25"/>
      <c r="AC115" s="25"/>
      <c r="AD115" s="25"/>
      <c r="AE115" s="25"/>
      <c r="AF115" s="25"/>
      <c r="AG115" s="25"/>
      <c r="AH115" s="25"/>
      <c r="AI115" s="25"/>
      <c r="AJ115" s="25"/>
      <c r="AK115" s="25"/>
      <c r="AL115" s="25"/>
      <c r="AM115" s="25"/>
      <c r="AN115" s="25"/>
      <c r="AO115" s="25"/>
      <c r="AP115" s="25"/>
      <c r="AQ115" s="25"/>
      <c r="AR115" s="25"/>
    </row>
    <row r="116" spans="1:44" ht="12.75" customHeight="1" x14ac:dyDescent="0.25">
      <c r="A116" s="167" t="s">
        <v>135</v>
      </c>
      <c r="B116" s="167"/>
      <c r="C116" s="167"/>
      <c r="D116" s="167"/>
      <c r="E116" s="167"/>
      <c r="F116" s="167"/>
      <c r="G116" s="167"/>
      <c r="H116" s="167"/>
      <c r="I116" s="167"/>
      <c r="J116" s="167"/>
      <c r="K116" s="167"/>
      <c r="L116" s="167"/>
      <c r="M116" s="167"/>
      <c r="N116" s="167"/>
      <c r="O116" s="167"/>
      <c r="P116" s="167"/>
      <c r="Q116" s="167"/>
      <c r="R116" s="25"/>
      <c r="S116" s="25"/>
      <c r="T116" s="25"/>
      <c r="U116" s="25"/>
      <c r="V116" s="25"/>
      <c r="W116" s="25"/>
      <c r="X116" s="25"/>
      <c r="Y116" s="25"/>
      <c r="Z116" s="25"/>
      <c r="AA116" s="25"/>
      <c r="AB116" s="25"/>
      <c r="AC116" s="25"/>
      <c r="AD116" s="25"/>
      <c r="AE116" s="25"/>
      <c r="AF116" s="25"/>
      <c r="AG116" s="25"/>
      <c r="AH116" s="25"/>
      <c r="AI116" s="25"/>
      <c r="AJ116" s="25"/>
      <c r="AK116" s="25"/>
      <c r="AL116" s="25"/>
      <c r="AM116" s="25"/>
      <c r="AN116" s="25"/>
      <c r="AO116" s="25"/>
      <c r="AP116" s="25"/>
      <c r="AQ116" s="25"/>
      <c r="AR116" s="25"/>
    </row>
    <row r="117" spans="1:44" ht="12.75" customHeight="1" x14ac:dyDescent="0.25">
      <c r="A117" s="167" t="s">
        <v>136</v>
      </c>
      <c r="B117" s="167"/>
      <c r="C117" s="167"/>
      <c r="D117" s="167"/>
      <c r="E117" s="167"/>
      <c r="F117" s="167"/>
      <c r="G117" s="167"/>
      <c r="H117" s="167"/>
      <c r="I117" s="167"/>
      <c r="J117" s="167"/>
      <c r="K117" s="167"/>
      <c r="L117" s="167"/>
      <c r="M117" s="167"/>
      <c r="N117" s="167"/>
      <c r="O117" s="167"/>
      <c r="P117" s="167"/>
      <c r="Q117" s="167"/>
      <c r="R117" s="25"/>
      <c r="S117" s="25"/>
      <c r="T117" s="25"/>
      <c r="U117" s="25"/>
      <c r="V117" s="25"/>
      <c r="W117" s="25"/>
      <c r="X117" s="25"/>
      <c r="Y117" s="25"/>
      <c r="Z117" s="25"/>
      <c r="AA117" s="25"/>
      <c r="AB117" s="25"/>
      <c r="AC117" s="25"/>
      <c r="AD117" s="25"/>
      <c r="AE117" s="25"/>
      <c r="AF117" s="25"/>
      <c r="AG117" s="25"/>
      <c r="AH117" s="25"/>
      <c r="AI117" s="25"/>
      <c r="AJ117" s="25"/>
      <c r="AK117" s="25"/>
      <c r="AL117" s="25"/>
      <c r="AM117" s="25"/>
      <c r="AN117" s="25"/>
      <c r="AO117" s="25"/>
      <c r="AP117" s="25"/>
      <c r="AQ117" s="25"/>
      <c r="AR117" s="25"/>
    </row>
    <row r="118" spans="1:44" ht="12.75" customHeight="1" x14ac:dyDescent="0.25">
      <c r="A118" s="26"/>
      <c r="B118" s="26"/>
      <c r="C118" s="63"/>
      <c r="D118" s="50"/>
      <c r="E118" s="50"/>
      <c r="F118" s="50"/>
      <c r="G118" s="50"/>
      <c r="H118" s="50"/>
      <c r="I118" s="26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  <c r="AA118" s="25"/>
      <c r="AB118" s="25"/>
      <c r="AC118" s="25"/>
      <c r="AD118" s="25"/>
      <c r="AE118" s="25"/>
      <c r="AF118" s="25"/>
      <c r="AG118" s="25"/>
      <c r="AH118" s="25"/>
      <c r="AI118" s="25"/>
      <c r="AJ118" s="25"/>
      <c r="AK118" s="25"/>
      <c r="AL118" s="25"/>
      <c r="AM118" s="25"/>
      <c r="AN118" s="25"/>
      <c r="AO118" s="25"/>
      <c r="AP118" s="25"/>
      <c r="AQ118" s="25"/>
      <c r="AR118" s="25"/>
    </row>
    <row r="119" spans="1:44" ht="12.75" customHeight="1" x14ac:dyDescent="0.25">
      <c r="A119" s="26"/>
      <c r="B119" s="26"/>
      <c r="C119" s="63"/>
      <c r="D119" s="50"/>
      <c r="E119" s="50"/>
      <c r="F119" s="50"/>
      <c r="G119" s="50"/>
      <c r="H119" s="50"/>
      <c r="I119" s="26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  <c r="AA119" s="25"/>
      <c r="AB119" s="25"/>
      <c r="AC119" s="25"/>
      <c r="AD119" s="25"/>
      <c r="AE119" s="25"/>
      <c r="AF119" s="25"/>
      <c r="AG119" s="25"/>
      <c r="AH119" s="25"/>
      <c r="AI119" s="25"/>
      <c r="AJ119" s="25"/>
      <c r="AK119" s="25"/>
      <c r="AL119" s="25"/>
      <c r="AM119" s="25"/>
      <c r="AN119" s="25"/>
      <c r="AO119" s="25"/>
      <c r="AP119" s="25"/>
      <c r="AQ119" s="25"/>
      <c r="AR119" s="25"/>
    </row>
    <row r="120" spans="1:44" ht="12.75" customHeight="1" x14ac:dyDescent="0.25">
      <c r="A120" s="26"/>
      <c r="B120" s="26"/>
      <c r="C120" s="63"/>
      <c r="D120" s="50"/>
      <c r="E120" s="50"/>
      <c r="F120" s="50"/>
      <c r="G120" s="50"/>
      <c r="H120" s="50"/>
      <c r="I120" s="26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  <c r="AA120" s="25"/>
      <c r="AB120" s="25"/>
      <c r="AC120" s="25"/>
      <c r="AD120" s="25"/>
      <c r="AE120" s="25"/>
      <c r="AF120" s="25"/>
      <c r="AG120" s="25"/>
      <c r="AH120" s="25"/>
      <c r="AI120" s="25"/>
      <c r="AJ120" s="25"/>
      <c r="AK120" s="25"/>
      <c r="AL120" s="25"/>
      <c r="AM120" s="25"/>
      <c r="AN120" s="25"/>
      <c r="AO120" s="25"/>
      <c r="AP120" s="25"/>
      <c r="AQ120" s="25"/>
      <c r="AR120" s="25"/>
    </row>
    <row r="121" spans="1:44" ht="12.75" customHeight="1" x14ac:dyDescent="0.25">
      <c r="A121" s="26"/>
      <c r="B121" s="26"/>
      <c r="C121" s="63"/>
      <c r="D121" s="50"/>
      <c r="E121" s="50"/>
      <c r="F121" s="50"/>
      <c r="G121" s="50"/>
      <c r="H121" s="50"/>
      <c r="I121" s="26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  <c r="AJ121" s="25"/>
      <c r="AK121" s="25"/>
      <c r="AL121" s="25"/>
      <c r="AM121" s="25"/>
      <c r="AN121" s="25"/>
      <c r="AO121" s="25"/>
      <c r="AP121" s="25"/>
      <c r="AQ121" s="25"/>
      <c r="AR121" s="25"/>
    </row>
    <row r="122" spans="1:44" ht="12.75" customHeight="1" x14ac:dyDescent="0.25">
      <c r="A122" s="26"/>
      <c r="B122" s="26"/>
      <c r="C122" s="63"/>
      <c r="D122" s="50"/>
      <c r="E122" s="50"/>
      <c r="F122" s="50"/>
      <c r="G122" s="50"/>
      <c r="H122" s="50"/>
      <c r="I122" s="26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25"/>
      <c r="AE122" s="25"/>
      <c r="AF122" s="25"/>
      <c r="AG122" s="25"/>
      <c r="AH122" s="25"/>
      <c r="AI122" s="25"/>
      <c r="AJ122" s="25"/>
      <c r="AK122" s="25"/>
      <c r="AL122" s="25"/>
      <c r="AM122" s="25"/>
      <c r="AN122" s="25"/>
      <c r="AO122" s="25"/>
      <c r="AP122" s="25"/>
      <c r="AQ122" s="25"/>
      <c r="AR122" s="25"/>
    </row>
    <row r="123" spans="1:44" ht="12.75" customHeight="1" x14ac:dyDescent="0.25">
      <c r="A123" s="26"/>
      <c r="B123" s="26"/>
      <c r="C123" s="63"/>
      <c r="D123" s="50"/>
      <c r="E123" s="50"/>
      <c r="F123" s="50"/>
      <c r="G123" s="50"/>
      <c r="H123" s="50"/>
      <c r="I123" s="26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  <c r="AJ123" s="25"/>
      <c r="AK123" s="25"/>
      <c r="AL123" s="25"/>
      <c r="AM123" s="25"/>
      <c r="AN123" s="25"/>
      <c r="AO123" s="25"/>
      <c r="AP123" s="25"/>
      <c r="AQ123" s="25"/>
      <c r="AR123" s="25"/>
    </row>
    <row r="124" spans="1:44" ht="12.75" customHeight="1" x14ac:dyDescent="0.25">
      <c r="A124" s="26"/>
      <c r="B124" s="26"/>
      <c r="C124" s="63"/>
      <c r="D124" s="50"/>
      <c r="E124" s="50"/>
      <c r="F124" s="50"/>
      <c r="G124" s="50"/>
      <c r="H124" s="50"/>
      <c r="I124" s="26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  <c r="AJ124" s="25"/>
      <c r="AK124" s="25"/>
      <c r="AL124" s="25"/>
      <c r="AM124" s="25"/>
      <c r="AN124" s="25"/>
      <c r="AO124" s="25"/>
      <c r="AP124" s="25"/>
      <c r="AQ124" s="25"/>
      <c r="AR124" s="25"/>
    </row>
    <row r="125" spans="1:44" ht="12.75" customHeight="1" x14ac:dyDescent="0.25">
      <c r="A125" s="26"/>
      <c r="B125" s="26"/>
      <c r="C125" s="63"/>
      <c r="D125" s="50"/>
      <c r="E125" s="50"/>
      <c r="F125" s="50"/>
      <c r="G125" s="50"/>
      <c r="H125" s="50"/>
      <c r="I125" s="26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  <c r="AJ125" s="25"/>
      <c r="AK125" s="25"/>
      <c r="AL125" s="25"/>
      <c r="AM125" s="25"/>
      <c r="AN125" s="25"/>
      <c r="AO125" s="25"/>
      <c r="AP125" s="25"/>
      <c r="AQ125" s="25"/>
      <c r="AR125" s="25"/>
    </row>
    <row r="126" spans="1:44" ht="12.75" customHeight="1" x14ac:dyDescent="0.25">
      <c r="A126" s="26"/>
      <c r="B126" s="26"/>
      <c r="C126" s="63"/>
      <c r="D126" s="50"/>
      <c r="E126" s="50"/>
      <c r="F126" s="50"/>
      <c r="G126" s="50"/>
      <c r="H126" s="50"/>
      <c r="I126" s="26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  <c r="AJ126" s="25"/>
      <c r="AK126" s="25"/>
      <c r="AL126" s="25"/>
      <c r="AM126" s="25"/>
      <c r="AN126" s="25"/>
      <c r="AO126" s="25"/>
      <c r="AP126" s="25"/>
      <c r="AQ126" s="25"/>
      <c r="AR126" s="25"/>
    </row>
    <row r="127" spans="1:44" ht="12.75" customHeight="1" x14ac:dyDescent="0.25">
      <c r="A127" s="26"/>
      <c r="B127" s="26"/>
      <c r="C127" s="63"/>
      <c r="D127" s="50"/>
      <c r="E127" s="50"/>
      <c r="F127" s="50"/>
      <c r="G127" s="50"/>
      <c r="H127" s="50"/>
      <c r="I127" s="26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  <c r="AJ127" s="25"/>
      <c r="AK127" s="25"/>
      <c r="AL127" s="25"/>
      <c r="AM127" s="25"/>
      <c r="AN127" s="25"/>
      <c r="AO127" s="25"/>
      <c r="AP127" s="25"/>
      <c r="AQ127" s="25"/>
      <c r="AR127" s="25"/>
    </row>
    <row r="128" spans="1:44" ht="12.75" customHeight="1" x14ac:dyDescent="0.25">
      <c r="A128" s="26"/>
      <c r="B128" s="26"/>
      <c r="C128" s="63"/>
      <c r="D128" s="50"/>
      <c r="E128" s="50"/>
      <c r="F128" s="50"/>
      <c r="G128" s="50"/>
      <c r="H128" s="50"/>
      <c r="I128" s="26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</row>
    <row r="129" spans="1:44" ht="12.75" customHeight="1" x14ac:dyDescent="0.25">
      <c r="A129" s="26"/>
      <c r="B129" s="26"/>
      <c r="C129" s="63"/>
      <c r="D129" s="50"/>
      <c r="E129" s="50"/>
      <c r="F129" s="50"/>
      <c r="G129" s="50"/>
      <c r="H129" s="50"/>
      <c r="I129" s="26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  <c r="AJ129" s="25"/>
      <c r="AK129" s="25"/>
      <c r="AL129" s="25"/>
      <c r="AM129" s="25"/>
      <c r="AN129" s="25"/>
      <c r="AO129" s="25"/>
      <c r="AP129" s="25"/>
      <c r="AQ129" s="25"/>
      <c r="AR129" s="25"/>
    </row>
    <row r="130" spans="1:44" ht="12.75" customHeight="1" x14ac:dyDescent="0.25">
      <c r="A130" s="26"/>
      <c r="B130" s="26"/>
      <c r="C130" s="63"/>
      <c r="D130" s="50"/>
      <c r="E130" s="50"/>
      <c r="F130" s="50"/>
      <c r="G130" s="50"/>
      <c r="H130" s="50"/>
      <c r="I130" s="26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</row>
    <row r="131" spans="1:44" ht="12.75" customHeight="1" x14ac:dyDescent="0.25">
      <c r="A131" s="26"/>
      <c r="B131" s="26"/>
      <c r="C131" s="63"/>
      <c r="D131" s="50"/>
      <c r="E131" s="50"/>
      <c r="F131" s="50"/>
      <c r="G131" s="50"/>
      <c r="H131" s="50"/>
      <c r="I131" s="26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</row>
    <row r="132" spans="1:44" ht="12.75" customHeight="1" x14ac:dyDescent="0.25">
      <c r="A132" s="26"/>
      <c r="B132" s="26"/>
      <c r="C132" s="63"/>
      <c r="D132" s="50"/>
      <c r="E132" s="50"/>
      <c r="F132" s="50"/>
      <c r="G132" s="50"/>
      <c r="H132" s="50"/>
      <c r="I132" s="26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</row>
    <row r="133" spans="1:44" ht="12.75" customHeight="1" x14ac:dyDescent="0.25">
      <c r="A133" s="26"/>
      <c r="B133" s="26"/>
      <c r="C133" s="63"/>
      <c r="D133" s="50"/>
      <c r="E133" s="50"/>
      <c r="F133" s="50"/>
      <c r="G133" s="50"/>
      <c r="H133" s="50"/>
      <c r="I133" s="26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</row>
    <row r="134" spans="1:44" ht="12.75" customHeight="1" x14ac:dyDescent="0.25">
      <c r="A134" s="26"/>
      <c r="B134" s="26"/>
      <c r="C134" s="63"/>
      <c r="D134" s="50"/>
      <c r="E134" s="50"/>
      <c r="F134" s="50"/>
      <c r="G134" s="50"/>
      <c r="H134" s="50"/>
      <c r="I134" s="26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</row>
    <row r="135" spans="1:44" ht="12.75" customHeight="1" x14ac:dyDescent="0.25">
      <c r="A135" s="26"/>
      <c r="B135" s="26"/>
      <c r="C135" s="63"/>
      <c r="D135" s="50"/>
      <c r="E135" s="50"/>
      <c r="F135" s="50"/>
      <c r="G135" s="50"/>
      <c r="H135" s="50"/>
      <c r="I135" s="26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</row>
    <row r="136" spans="1:44" ht="12.75" customHeight="1" x14ac:dyDescent="0.25">
      <c r="A136" s="26"/>
      <c r="B136" s="26"/>
      <c r="C136" s="63"/>
      <c r="D136" s="50"/>
      <c r="E136" s="50"/>
      <c r="F136" s="50"/>
      <c r="G136" s="50"/>
      <c r="H136" s="50"/>
      <c r="I136" s="26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</row>
    <row r="137" spans="1:44" ht="12.75" customHeight="1" x14ac:dyDescent="0.25">
      <c r="A137" s="26"/>
      <c r="B137" s="26"/>
      <c r="C137" s="63"/>
      <c r="D137" s="50"/>
      <c r="E137" s="50"/>
      <c r="F137" s="50"/>
      <c r="G137" s="50"/>
      <c r="H137" s="50"/>
      <c r="I137" s="26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</row>
    <row r="138" spans="1:44" ht="12.75" customHeight="1" x14ac:dyDescent="0.25">
      <c r="A138" s="26"/>
      <c r="B138" s="26"/>
      <c r="C138" s="63"/>
      <c r="D138" s="50"/>
      <c r="E138" s="50"/>
      <c r="F138" s="50"/>
      <c r="G138" s="50"/>
      <c r="H138" s="50"/>
      <c r="I138" s="26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</row>
    <row r="139" spans="1:44" ht="12.75" customHeight="1" x14ac:dyDescent="0.25">
      <c r="A139" s="26"/>
      <c r="B139" s="26"/>
      <c r="C139" s="63"/>
      <c r="D139" s="50"/>
      <c r="E139" s="50"/>
      <c r="F139" s="50"/>
      <c r="G139" s="50"/>
      <c r="H139" s="50"/>
      <c r="I139" s="26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</row>
    <row r="140" spans="1:44" ht="12.75" customHeight="1" x14ac:dyDescent="0.25">
      <c r="A140" s="26"/>
      <c r="B140" s="26"/>
      <c r="C140" s="63"/>
      <c r="D140" s="50"/>
      <c r="E140" s="50"/>
      <c r="F140" s="50"/>
      <c r="G140" s="50"/>
      <c r="H140" s="50"/>
      <c r="I140" s="26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</row>
    <row r="141" spans="1:44" ht="12.75" customHeight="1" x14ac:dyDescent="0.25">
      <c r="A141" s="26"/>
      <c r="B141" s="26"/>
      <c r="C141" s="63"/>
      <c r="D141" s="50"/>
      <c r="E141" s="50"/>
      <c r="F141" s="50"/>
      <c r="G141" s="50"/>
      <c r="H141" s="50"/>
      <c r="I141" s="26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</row>
    <row r="142" spans="1:44" ht="12.75" customHeight="1" x14ac:dyDescent="0.25">
      <c r="A142" s="26"/>
      <c r="B142" s="26"/>
      <c r="C142" s="63"/>
      <c r="D142" s="50"/>
      <c r="E142" s="50"/>
      <c r="F142" s="50"/>
      <c r="G142" s="50"/>
      <c r="H142" s="50"/>
      <c r="I142" s="26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</row>
    <row r="143" spans="1:44" ht="12.75" customHeight="1" x14ac:dyDescent="0.25">
      <c r="A143" s="26"/>
      <c r="B143" s="26"/>
      <c r="C143" s="63"/>
      <c r="D143" s="50"/>
      <c r="E143" s="50"/>
      <c r="F143" s="50"/>
      <c r="G143" s="50"/>
      <c r="H143" s="50"/>
      <c r="I143" s="26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</row>
    <row r="144" spans="1:44" ht="12.75" customHeight="1" x14ac:dyDescent="0.25">
      <c r="A144" s="26"/>
      <c r="B144" s="26"/>
      <c r="C144" s="63"/>
      <c r="D144" s="50"/>
      <c r="E144" s="50"/>
      <c r="F144" s="50"/>
      <c r="G144" s="50"/>
      <c r="H144" s="50"/>
      <c r="I144" s="26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</row>
    <row r="145" spans="1:44" ht="12.75" customHeight="1" x14ac:dyDescent="0.25">
      <c r="A145" s="26"/>
      <c r="B145" s="26"/>
      <c r="C145" s="63"/>
      <c r="D145" s="50"/>
      <c r="E145" s="50"/>
      <c r="F145" s="50"/>
      <c r="G145" s="50"/>
      <c r="H145" s="50"/>
      <c r="I145" s="26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</row>
    <row r="146" spans="1:44" ht="12.75" customHeight="1" x14ac:dyDescent="0.25">
      <c r="A146" s="26"/>
      <c r="B146" s="26"/>
      <c r="C146" s="63"/>
      <c r="D146" s="50"/>
      <c r="E146" s="50"/>
      <c r="F146" s="50"/>
      <c r="G146" s="50"/>
      <c r="H146" s="50"/>
      <c r="I146" s="26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</row>
    <row r="147" spans="1:44" ht="12.75" customHeight="1" x14ac:dyDescent="0.25">
      <c r="A147" s="26"/>
      <c r="B147" s="26"/>
      <c r="C147" s="63"/>
      <c r="D147" s="50"/>
      <c r="E147" s="50"/>
      <c r="F147" s="50"/>
      <c r="G147" s="50"/>
      <c r="H147" s="50"/>
      <c r="I147" s="26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</row>
    <row r="148" spans="1:44" ht="12.75" customHeight="1" x14ac:dyDescent="0.25">
      <c r="A148" s="26"/>
      <c r="B148" s="26"/>
      <c r="C148" s="63"/>
      <c r="D148" s="50"/>
      <c r="E148" s="50"/>
      <c r="F148" s="50"/>
      <c r="G148" s="50"/>
      <c r="H148" s="50"/>
      <c r="I148" s="26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</row>
    <row r="149" spans="1:44" ht="12.75" customHeight="1" x14ac:dyDescent="0.25">
      <c r="A149" s="26"/>
      <c r="B149" s="26"/>
      <c r="C149" s="63"/>
      <c r="D149" s="50"/>
      <c r="E149" s="50"/>
      <c r="F149" s="50"/>
      <c r="G149" s="50"/>
      <c r="H149" s="50"/>
      <c r="I149" s="26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</row>
    <row r="150" spans="1:44" ht="12.75" customHeight="1" x14ac:dyDescent="0.25">
      <c r="A150" s="26"/>
      <c r="B150" s="26"/>
      <c r="C150" s="63"/>
      <c r="D150" s="50"/>
      <c r="E150" s="50"/>
      <c r="F150" s="50"/>
      <c r="G150" s="50"/>
      <c r="H150" s="50"/>
      <c r="I150" s="26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</row>
    <row r="151" spans="1:44" ht="12.75" customHeight="1" x14ac:dyDescent="0.25">
      <c r="A151" s="26"/>
      <c r="B151" s="26"/>
      <c r="C151" s="63"/>
      <c r="D151" s="50"/>
      <c r="E151" s="50"/>
      <c r="F151" s="50"/>
      <c r="G151" s="50"/>
      <c r="H151" s="50"/>
      <c r="I151" s="26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</row>
    <row r="152" spans="1:44" ht="12.75" customHeight="1" x14ac:dyDescent="0.25">
      <c r="A152" s="26"/>
      <c r="B152" s="26"/>
      <c r="C152" s="63"/>
      <c r="D152" s="50"/>
      <c r="E152" s="50"/>
      <c r="F152" s="50"/>
      <c r="G152" s="50"/>
      <c r="H152" s="50"/>
      <c r="I152" s="26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</row>
    <row r="153" spans="1:44" ht="12.75" customHeight="1" x14ac:dyDescent="0.25">
      <c r="A153" s="26"/>
      <c r="B153" s="26"/>
      <c r="C153" s="63"/>
      <c r="D153" s="50"/>
      <c r="E153" s="50"/>
      <c r="F153" s="50"/>
      <c r="G153" s="50"/>
      <c r="H153" s="50"/>
      <c r="I153" s="26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</row>
    <row r="154" spans="1:44" ht="12.75" customHeight="1" x14ac:dyDescent="0.25">
      <c r="A154" s="26"/>
      <c r="B154" s="26"/>
      <c r="C154" s="63"/>
      <c r="D154" s="50"/>
      <c r="E154" s="50"/>
      <c r="F154" s="50"/>
      <c r="G154" s="50"/>
      <c r="H154" s="50"/>
      <c r="I154" s="26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</row>
    <row r="155" spans="1:44" ht="12.75" customHeight="1" x14ac:dyDescent="0.25">
      <c r="A155" s="26"/>
      <c r="B155" s="26"/>
      <c r="C155" s="63"/>
      <c r="D155" s="50"/>
      <c r="E155" s="50"/>
      <c r="F155" s="50"/>
      <c r="G155" s="50"/>
      <c r="H155" s="50"/>
      <c r="I155" s="26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</row>
    <row r="156" spans="1:44" ht="12.75" customHeight="1" x14ac:dyDescent="0.25">
      <c r="A156" s="26"/>
      <c r="B156" s="26"/>
      <c r="C156" s="63"/>
      <c r="D156" s="50"/>
      <c r="E156" s="50"/>
      <c r="F156" s="50"/>
      <c r="G156" s="50"/>
      <c r="H156" s="50"/>
      <c r="I156" s="26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</row>
    <row r="157" spans="1:44" ht="12.75" customHeight="1" x14ac:dyDescent="0.25">
      <c r="A157" s="26"/>
      <c r="B157" s="26"/>
      <c r="C157" s="63"/>
      <c r="D157" s="50"/>
      <c r="E157" s="50"/>
      <c r="F157" s="50"/>
      <c r="G157" s="50"/>
      <c r="H157" s="50"/>
      <c r="I157" s="26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</row>
    <row r="158" spans="1:44" ht="12.75" customHeight="1" x14ac:dyDescent="0.25">
      <c r="A158" s="26"/>
      <c r="B158" s="26"/>
      <c r="C158" s="63"/>
      <c r="D158" s="50"/>
      <c r="E158" s="50"/>
      <c r="F158" s="50"/>
      <c r="G158" s="50"/>
      <c r="H158" s="50"/>
      <c r="I158" s="26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</row>
    <row r="159" spans="1:44" ht="12.75" customHeight="1" x14ac:dyDescent="0.25">
      <c r="A159" s="26"/>
      <c r="B159" s="26"/>
      <c r="C159" s="63"/>
      <c r="D159" s="50"/>
      <c r="E159" s="50"/>
      <c r="F159" s="50"/>
      <c r="G159" s="50"/>
      <c r="H159" s="50"/>
      <c r="I159" s="26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</row>
    <row r="160" spans="1:44" ht="12.75" customHeight="1" x14ac:dyDescent="0.25">
      <c r="A160" s="26"/>
      <c r="B160" s="26"/>
      <c r="C160" s="63"/>
      <c r="D160" s="50"/>
      <c r="E160" s="50"/>
      <c r="F160" s="50"/>
      <c r="G160" s="50"/>
      <c r="H160" s="50"/>
      <c r="I160" s="26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</row>
    <row r="161" spans="1:44" ht="12.75" customHeight="1" x14ac:dyDescent="0.25">
      <c r="A161" s="26"/>
      <c r="B161" s="26"/>
      <c r="C161" s="63"/>
      <c r="D161" s="50"/>
      <c r="E161" s="50"/>
      <c r="F161" s="50"/>
      <c r="G161" s="50"/>
      <c r="H161" s="50"/>
      <c r="I161" s="26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</row>
    <row r="162" spans="1:44" ht="12.75" customHeight="1" x14ac:dyDescent="0.25">
      <c r="A162" s="26"/>
      <c r="B162" s="26"/>
      <c r="C162" s="63"/>
      <c r="D162" s="50"/>
      <c r="E162" s="50"/>
      <c r="F162" s="50"/>
      <c r="G162" s="50"/>
      <c r="H162" s="50"/>
      <c r="I162" s="26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</row>
    <row r="163" spans="1:44" ht="12.75" customHeight="1" x14ac:dyDescent="0.25">
      <c r="A163" s="26"/>
      <c r="B163" s="26"/>
      <c r="C163" s="63"/>
      <c r="D163" s="50"/>
      <c r="E163" s="50"/>
      <c r="F163" s="50"/>
      <c r="G163" s="50"/>
      <c r="H163" s="50"/>
      <c r="I163" s="26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</row>
    <row r="164" spans="1:44" ht="12.75" customHeight="1" x14ac:dyDescent="0.25">
      <c r="A164" s="26"/>
      <c r="B164" s="26"/>
      <c r="C164" s="63"/>
      <c r="D164" s="50"/>
      <c r="E164" s="50"/>
      <c r="F164" s="50"/>
      <c r="G164" s="50"/>
      <c r="H164" s="50"/>
      <c r="I164" s="26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</row>
    <row r="165" spans="1:44" ht="12.75" customHeight="1" x14ac:dyDescent="0.25">
      <c r="A165" s="26"/>
      <c r="B165" s="26"/>
      <c r="C165" s="63"/>
      <c r="D165" s="50"/>
      <c r="E165" s="50"/>
      <c r="F165" s="50"/>
      <c r="G165" s="50"/>
      <c r="H165" s="50"/>
      <c r="I165" s="26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</row>
    <row r="166" spans="1:44" ht="12.75" customHeight="1" x14ac:dyDescent="0.25">
      <c r="A166" s="26"/>
      <c r="B166" s="26"/>
      <c r="C166" s="63"/>
      <c r="D166" s="50"/>
      <c r="E166" s="50"/>
      <c r="F166" s="50"/>
      <c r="G166" s="50"/>
      <c r="H166" s="50"/>
      <c r="I166" s="26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</row>
    <row r="167" spans="1:44" ht="12.75" customHeight="1" x14ac:dyDescent="0.25">
      <c r="A167" s="26"/>
      <c r="B167" s="26"/>
      <c r="C167" s="63"/>
      <c r="D167" s="50"/>
      <c r="E167" s="50"/>
      <c r="F167" s="50"/>
      <c r="G167" s="50"/>
      <c r="H167" s="50"/>
      <c r="I167" s="26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</row>
    <row r="168" spans="1:44" ht="12.75" customHeight="1" x14ac:dyDescent="0.25">
      <c r="A168" s="26"/>
      <c r="B168" s="26"/>
      <c r="C168" s="63"/>
      <c r="D168" s="50"/>
      <c r="E168" s="50"/>
      <c r="F168" s="50"/>
      <c r="G168" s="50"/>
      <c r="H168" s="50"/>
      <c r="I168" s="26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</row>
    <row r="169" spans="1:44" ht="12.75" customHeight="1" x14ac:dyDescent="0.25">
      <c r="A169" s="26"/>
      <c r="B169" s="26"/>
      <c r="C169" s="63"/>
      <c r="D169" s="50"/>
      <c r="E169" s="50"/>
      <c r="F169" s="50"/>
      <c r="G169" s="50"/>
      <c r="H169" s="50"/>
      <c r="I169" s="26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</row>
    <row r="170" spans="1:44" ht="12.75" customHeight="1" x14ac:dyDescent="0.25">
      <c r="A170" s="26"/>
      <c r="B170" s="26"/>
      <c r="C170" s="63"/>
      <c r="D170" s="50"/>
      <c r="E170" s="50"/>
      <c r="F170" s="50"/>
      <c r="G170" s="50"/>
      <c r="H170" s="50"/>
      <c r="I170" s="26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</row>
    <row r="171" spans="1:44" ht="12.75" customHeight="1" x14ac:dyDescent="0.25">
      <c r="A171" s="26"/>
      <c r="B171" s="26"/>
      <c r="C171" s="63"/>
      <c r="D171" s="50"/>
      <c r="E171" s="50"/>
      <c r="F171" s="50"/>
      <c r="G171" s="50"/>
      <c r="H171" s="50"/>
      <c r="I171" s="26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</row>
    <row r="172" spans="1:44" ht="12.75" customHeight="1" x14ac:dyDescent="0.25">
      <c r="A172" s="26"/>
      <c r="B172" s="26"/>
      <c r="C172" s="63"/>
      <c r="D172" s="50"/>
      <c r="E172" s="50"/>
      <c r="F172" s="50"/>
      <c r="G172" s="50"/>
      <c r="H172" s="50"/>
      <c r="I172" s="26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</row>
    <row r="173" spans="1:44" ht="12.75" customHeight="1" x14ac:dyDescent="0.25">
      <c r="A173" s="26"/>
      <c r="B173" s="26"/>
      <c r="C173" s="63"/>
      <c r="D173" s="50"/>
      <c r="E173" s="50"/>
      <c r="F173" s="50"/>
      <c r="G173" s="50"/>
      <c r="H173" s="50"/>
      <c r="I173" s="26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</row>
    <row r="174" spans="1:44" ht="12.75" customHeight="1" x14ac:dyDescent="0.25">
      <c r="A174" s="26"/>
      <c r="B174" s="26"/>
      <c r="C174" s="63"/>
      <c r="D174" s="50"/>
      <c r="E174" s="50"/>
      <c r="F174" s="50"/>
      <c r="G174" s="50"/>
      <c r="H174" s="50"/>
      <c r="I174" s="26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</row>
    <row r="175" spans="1:44" ht="12.75" customHeight="1" x14ac:dyDescent="0.25">
      <c r="A175" s="26"/>
      <c r="B175" s="26"/>
      <c r="C175" s="63"/>
      <c r="D175" s="50"/>
      <c r="E175" s="50"/>
      <c r="F175" s="50"/>
      <c r="G175" s="50"/>
      <c r="H175" s="50"/>
      <c r="I175" s="26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</row>
    <row r="176" spans="1:44" ht="12.75" customHeight="1" x14ac:dyDescent="0.25">
      <c r="A176" s="26"/>
      <c r="B176" s="26"/>
      <c r="C176" s="63"/>
      <c r="D176" s="50"/>
      <c r="E176" s="50"/>
      <c r="F176" s="50"/>
      <c r="G176" s="50"/>
      <c r="H176" s="50"/>
      <c r="I176" s="26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</row>
    <row r="177" spans="1:44" ht="12.75" customHeight="1" x14ac:dyDescent="0.25">
      <c r="A177" s="26"/>
      <c r="B177" s="26"/>
      <c r="C177" s="63"/>
      <c r="D177" s="50"/>
      <c r="E177" s="50"/>
      <c r="F177" s="50"/>
      <c r="G177" s="50"/>
      <c r="H177" s="50"/>
      <c r="I177" s="26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</row>
    <row r="178" spans="1:44" ht="12.75" customHeight="1" x14ac:dyDescent="0.25">
      <c r="A178" s="26"/>
      <c r="B178" s="26"/>
      <c r="C178" s="63"/>
      <c r="D178" s="50"/>
      <c r="E178" s="50"/>
      <c r="F178" s="50"/>
      <c r="G178" s="50"/>
      <c r="H178" s="50"/>
      <c r="I178" s="26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</row>
    <row r="179" spans="1:44" ht="12.75" customHeight="1" x14ac:dyDescent="0.25">
      <c r="A179" s="26"/>
      <c r="B179" s="26"/>
      <c r="C179" s="63"/>
      <c r="D179" s="50"/>
      <c r="E179" s="50"/>
      <c r="F179" s="50"/>
      <c r="G179" s="50"/>
      <c r="H179" s="50"/>
      <c r="I179" s="26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</row>
    <row r="180" spans="1:44" ht="12.75" customHeight="1" x14ac:dyDescent="0.25">
      <c r="A180" s="26"/>
      <c r="B180" s="26"/>
      <c r="C180" s="63"/>
      <c r="D180" s="50"/>
      <c r="E180" s="50"/>
      <c r="F180" s="50"/>
      <c r="G180" s="50"/>
      <c r="H180" s="50"/>
      <c r="I180" s="26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</row>
    <row r="181" spans="1:44" ht="12.75" customHeight="1" x14ac:dyDescent="0.25">
      <c r="A181" s="26"/>
      <c r="B181" s="26"/>
      <c r="C181" s="63"/>
      <c r="D181" s="50"/>
      <c r="E181" s="50"/>
      <c r="F181" s="50"/>
      <c r="G181" s="50"/>
      <c r="H181" s="50"/>
      <c r="I181" s="26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</row>
    <row r="182" spans="1:44" ht="12.75" customHeight="1" x14ac:dyDescent="0.25">
      <c r="A182" s="26"/>
      <c r="B182" s="26"/>
      <c r="C182" s="63"/>
      <c r="D182" s="50"/>
      <c r="E182" s="50"/>
      <c r="F182" s="50"/>
      <c r="G182" s="50"/>
      <c r="H182" s="50"/>
      <c r="I182" s="26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</row>
    <row r="183" spans="1:44" ht="12.75" customHeight="1" x14ac:dyDescent="0.25">
      <c r="A183" s="26"/>
      <c r="B183" s="26"/>
      <c r="C183" s="63"/>
      <c r="D183" s="50"/>
      <c r="E183" s="50"/>
      <c r="F183" s="50"/>
      <c r="G183" s="50"/>
      <c r="H183" s="50"/>
      <c r="I183" s="26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</row>
    <row r="184" spans="1:44" ht="12.75" customHeight="1" x14ac:dyDescent="0.25">
      <c r="A184" s="26"/>
      <c r="B184" s="26"/>
      <c r="C184" s="63"/>
      <c r="D184" s="50"/>
      <c r="E184" s="50"/>
      <c r="F184" s="50"/>
      <c r="G184" s="50"/>
      <c r="H184" s="50"/>
      <c r="I184" s="26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</row>
    <row r="185" spans="1:44" ht="12.75" customHeight="1" x14ac:dyDescent="0.25">
      <c r="A185" s="26"/>
      <c r="B185" s="26"/>
      <c r="C185" s="63"/>
      <c r="D185" s="50"/>
      <c r="E185" s="50"/>
      <c r="F185" s="50"/>
      <c r="G185" s="50"/>
      <c r="H185" s="50"/>
      <c r="I185" s="26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</row>
    <row r="186" spans="1:44" ht="12.75" customHeight="1" x14ac:dyDescent="0.25">
      <c r="A186" s="26"/>
      <c r="B186" s="26"/>
      <c r="C186" s="63"/>
      <c r="D186" s="50"/>
      <c r="E186" s="50"/>
      <c r="F186" s="50"/>
      <c r="G186" s="50"/>
      <c r="H186" s="50"/>
      <c r="I186" s="26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</row>
    <row r="187" spans="1:44" ht="12.75" customHeight="1" x14ac:dyDescent="0.25">
      <c r="A187" s="26"/>
      <c r="B187" s="26"/>
      <c r="C187" s="63"/>
      <c r="D187" s="50"/>
      <c r="E187" s="50"/>
      <c r="F187" s="50"/>
      <c r="G187" s="50"/>
      <c r="H187" s="50"/>
      <c r="I187" s="26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</row>
    <row r="188" spans="1:44" ht="12.75" customHeight="1" x14ac:dyDescent="0.25">
      <c r="A188" s="26"/>
      <c r="B188" s="26"/>
      <c r="C188" s="63"/>
      <c r="D188" s="50"/>
      <c r="E188" s="50"/>
      <c r="F188" s="50"/>
      <c r="G188" s="50"/>
      <c r="H188" s="50"/>
      <c r="I188" s="26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</row>
    <row r="189" spans="1:44" ht="12.75" customHeight="1" x14ac:dyDescent="0.25">
      <c r="A189" s="26"/>
      <c r="B189" s="26"/>
      <c r="C189" s="63"/>
      <c r="D189" s="50"/>
      <c r="E189" s="50"/>
      <c r="F189" s="50"/>
      <c r="G189" s="50"/>
      <c r="H189" s="50"/>
      <c r="I189" s="26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</row>
    <row r="190" spans="1:44" ht="12.75" customHeight="1" x14ac:dyDescent="0.25">
      <c r="A190" s="26"/>
      <c r="B190" s="26"/>
      <c r="C190" s="63"/>
      <c r="D190" s="50"/>
      <c r="E190" s="50"/>
      <c r="F190" s="50"/>
      <c r="G190" s="50"/>
      <c r="H190" s="50"/>
      <c r="I190" s="26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</row>
    <row r="191" spans="1:44" ht="12.75" customHeight="1" x14ac:dyDescent="0.25">
      <c r="A191" s="26"/>
      <c r="B191" s="26"/>
      <c r="C191" s="63"/>
      <c r="D191" s="50"/>
      <c r="E191" s="50"/>
      <c r="F191" s="50"/>
      <c r="G191" s="50"/>
      <c r="H191" s="50"/>
      <c r="I191" s="26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</row>
    <row r="192" spans="1:44" ht="12.75" customHeight="1" x14ac:dyDescent="0.25">
      <c r="A192" s="26"/>
      <c r="B192" s="26"/>
      <c r="C192" s="63"/>
      <c r="D192" s="50"/>
      <c r="E192" s="50"/>
      <c r="F192" s="50"/>
      <c r="G192" s="50"/>
      <c r="H192" s="50"/>
      <c r="I192" s="26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</row>
    <row r="193" spans="1:44" ht="12.75" customHeight="1" x14ac:dyDescent="0.25">
      <c r="A193" s="26"/>
      <c r="B193" s="26"/>
      <c r="C193" s="63"/>
      <c r="D193" s="50"/>
      <c r="E193" s="50"/>
      <c r="F193" s="50"/>
      <c r="G193" s="50"/>
      <c r="H193" s="50"/>
      <c r="I193" s="26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</row>
    <row r="194" spans="1:44" ht="12.75" customHeight="1" x14ac:dyDescent="0.25">
      <c r="A194" s="26"/>
      <c r="B194" s="26"/>
      <c r="C194" s="63"/>
      <c r="D194" s="50"/>
      <c r="E194" s="50"/>
      <c r="F194" s="50"/>
      <c r="G194" s="50"/>
      <c r="H194" s="50"/>
      <c r="I194" s="26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</row>
    <row r="195" spans="1:44" ht="12.75" customHeight="1" x14ac:dyDescent="0.25">
      <c r="A195" s="26"/>
      <c r="B195" s="26"/>
      <c r="C195" s="63"/>
      <c r="D195" s="50"/>
      <c r="E195" s="50"/>
      <c r="F195" s="50"/>
      <c r="G195" s="50"/>
      <c r="H195" s="50"/>
      <c r="I195" s="26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</row>
    <row r="196" spans="1:44" ht="12.75" customHeight="1" x14ac:dyDescent="0.25">
      <c r="A196" s="26"/>
      <c r="B196" s="26"/>
      <c r="C196" s="63"/>
      <c r="D196" s="50"/>
      <c r="E196" s="50"/>
      <c r="F196" s="50"/>
      <c r="G196" s="50"/>
      <c r="H196" s="50"/>
      <c r="I196" s="26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</row>
    <row r="197" spans="1:44" ht="12.75" customHeight="1" x14ac:dyDescent="0.25">
      <c r="A197" s="26"/>
      <c r="B197" s="26"/>
      <c r="C197" s="63"/>
      <c r="D197" s="50"/>
      <c r="E197" s="50"/>
      <c r="F197" s="50"/>
      <c r="G197" s="50"/>
      <c r="H197" s="50"/>
      <c r="I197" s="26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</row>
    <row r="198" spans="1:44" ht="12.75" customHeight="1" x14ac:dyDescent="0.25">
      <c r="A198" s="26"/>
      <c r="B198" s="26"/>
      <c r="C198" s="63"/>
      <c r="D198" s="50"/>
      <c r="E198" s="50"/>
      <c r="F198" s="50"/>
      <c r="G198" s="50"/>
      <c r="H198" s="50"/>
      <c r="I198" s="26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</row>
    <row r="199" spans="1:44" ht="12.75" customHeight="1" x14ac:dyDescent="0.25">
      <c r="A199" s="26"/>
      <c r="B199" s="26"/>
      <c r="C199" s="63"/>
      <c r="D199" s="50"/>
      <c r="E199" s="50"/>
      <c r="F199" s="50"/>
      <c r="G199" s="50"/>
      <c r="H199" s="50"/>
      <c r="I199" s="26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</row>
    <row r="200" spans="1:44" ht="12.75" customHeight="1" x14ac:dyDescent="0.25">
      <c r="A200" s="26"/>
      <c r="B200" s="26"/>
      <c r="C200" s="63"/>
      <c r="D200" s="50"/>
      <c r="E200" s="50"/>
      <c r="F200" s="50"/>
      <c r="G200" s="50"/>
      <c r="H200" s="50"/>
      <c r="I200" s="26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</row>
    <row r="201" spans="1:44" ht="12.75" customHeight="1" x14ac:dyDescent="0.25">
      <c r="A201" s="26"/>
      <c r="B201" s="26"/>
      <c r="C201" s="63"/>
      <c r="D201" s="50"/>
      <c r="E201" s="50"/>
      <c r="F201" s="50"/>
      <c r="G201" s="50"/>
      <c r="H201" s="50"/>
      <c r="I201" s="26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</row>
    <row r="202" spans="1:44" ht="12.75" customHeight="1" x14ac:dyDescent="0.25">
      <c r="A202" s="26"/>
      <c r="B202" s="26"/>
      <c r="C202" s="63"/>
      <c r="D202" s="50"/>
      <c r="E202" s="50"/>
      <c r="F202" s="50"/>
      <c r="G202" s="50"/>
      <c r="H202" s="50"/>
      <c r="I202" s="26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</row>
    <row r="203" spans="1:44" ht="12.75" customHeight="1" x14ac:dyDescent="0.25">
      <c r="A203" s="26"/>
      <c r="B203" s="26"/>
      <c r="C203" s="63"/>
      <c r="D203" s="50"/>
      <c r="E203" s="50"/>
      <c r="F203" s="50"/>
      <c r="G203" s="50"/>
      <c r="H203" s="50"/>
      <c r="I203" s="26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</row>
    <row r="204" spans="1:44" ht="12.75" customHeight="1" x14ac:dyDescent="0.25">
      <c r="A204" s="26"/>
      <c r="B204" s="26"/>
      <c r="C204" s="63"/>
      <c r="D204" s="50"/>
      <c r="E204" s="50"/>
      <c r="F204" s="50"/>
      <c r="G204" s="50"/>
      <c r="H204" s="50"/>
      <c r="I204" s="26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</row>
    <row r="205" spans="1:44" ht="12.75" customHeight="1" x14ac:dyDescent="0.25">
      <c r="A205" s="26"/>
      <c r="B205" s="26"/>
      <c r="C205" s="63"/>
      <c r="D205" s="50"/>
      <c r="E205" s="50"/>
      <c r="F205" s="50"/>
      <c r="G205" s="50"/>
      <c r="H205" s="50"/>
      <c r="I205" s="26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</row>
    <row r="206" spans="1:44" ht="12.75" customHeight="1" x14ac:dyDescent="0.25">
      <c r="A206" s="26"/>
      <c r="B206" s="26"/>
      <c r="C206" s="63"/>
      <c r="D206" s="50"/>
      <c r="E206" s="50"/>
      <c r="F206" s="50"/>
      <c r="G206" s="50"/>
      <c r="H206" s="50"/>
      <c r="I206" s="26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</row>
    <row r="207" spans="1:44" ht="12.75" customHeight="1" x14ac:dyDescent="0.25">
      <c r="A207" s="26"/>
      <c r="B207" s="26"/>
      <c r="C207" s="63"/>
      <c r="D207" s="50"/>
      <c r="E207" s="50"/>
      <c r="F207" s="50"/>
      <c r="G207" s="50"/>
      <c r="H207" s="50"/>
      <c r="I207" s="26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</row>
    <row r="208" spans="1:44" ht="12.75" customHeight="1" x14ac:dyDescent="0.25">
      <c r="A208" s="26"/>
      <c r="B208" s="26"/>
      <c r="C208" s="63"/>
      <c r="D208" s="50"/>
      <c r="E208" s="50"/>
      <c r="F208" s="50"/>
      <c r="G208" s="50"/>
      <c r="H208" s="50"/>
      <c r="I208" s="26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</row>
    <row r="209" spans="1:44" ht="12.75" customHeight="1" x14ac:dyDescent="0.25">
      <c r="A209" s="26"/>
      <c r="B209" s="26"/>
      <c r="C209" s="63"/>
      <c r="D209" s="50"/>
      <c r="E209" s="50"/>
      <c r="F209" s="50"/>
      <c r="G209" s="50"/>
      <c r="H209" s="50"/>
      <c r="I209" s="26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</row>
    <row r="210" spans="1:44" ht="12.75" customHeight="1" x14ac:dyDescent="0.25">
      <c r="A210" s="26"/>
      <c r="B210" s="26"/>
      <c r="C210" s="63"/>
      <c r="D210" s="50"/>
      <c r="E210" s="50"/>
      <c r="F210" s="50"/>
      <c r="G210" s="50"/>
      <c r="H210" s="50"/>
      <c r="I210" s="26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</row>
    <row r="211" spans="1:44" ht="12.75" customHeight="1" x14ac:dyDescent="0.25">
      <c r="A211" s="26"/>
      <c r="B211" s="26"/>
      <c r="C211" s="63"/>
      <c r="D211" s="50"/>
      <c r="E211" s="50"/>
      <c r="F211" s="50"/>
      <c r="G211" s="50"/>
      <c r="H211" s="50"/>
      <c r="I211" s="26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</row>
    <row r="212" spans="1:44" ht="12.75" customHeight="1" x14ac:dyDescent="0.25">
      <c r="A212" s="26"/>
      <c r="B212" s="26"/>
      <c r="C212" s="63"/>
      <c r="D212" s="50"/>
      <c r="E212" s="50"/>
      <c r="F212" s="50"/>
      <c r="G212" s="50"/>
      <c r="H212" s="50"/>
      <c r="I212" s="26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</row>
    <row r="213" spans="1:44" ht="12.75" customHeight="1" x14ac:dyDescent="0.25">
      <c r="A213" s="26"/>
      <c r="B213" s="26"/>
      <c r="C213" s="63"/>
      <c r="D213" s="50"/>
      <c r="E213" s="50"/>
      <c r="F213" s="50"/>
      <c r="G213" s="50"/>
      <c r="H213" s="50"/>
      <c r="I213" s="26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</row>
    <row r="214" spans="1:44" ht="12.75" customHeight="1" x14ac:dyDescent="0.25">
      <c r="A214" s="26"/>
      <c r="B214" s="26"/>
      <c r="C214" s="63"/>
      <c r="D214" s="50"/>
      <c r="E214" s="50"/>
      <c r="F214" s="50"/>
      <c r="G214" s="50"/>
      <c r="H214" s="50"/>
      <c r="I214" s="26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</row>
    <row r="215" spans="1:44" ht="12.75" customHeight="1" x14ac:dyDescent="0.25">
      <c r="A215" s="26"/>
      <c r="B215" s="26"/>
      <c r="C215" s="63"/>
      <c r="D215" s="50"/>
      <c r="E215" s="50"/>
      <c r="F215" s="50"/>
      <c r="G215" s="50"/>
      <c r="H215" s="50"/>
      <c r="I215" s="26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</row>
    <row r="216" spans="1:44" ht="12.75" customHeight="1" x14ac:dyDescent="0.25">
      <c r="A216" s="26"/>
      <c r="B216" s="26"/>
      <c r="C216" s="63"/>
      <c r="D216" s="50"/>
      <c r="E216" s="50"/>
      <c r="F216" s="50"/>
      <c r="G216" s="50"/>
      <c r="H216" s="50"/>
      <c r="I216" s="26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</row>
    <row r="217" spans="1:44" ht="12.75" customHeight="1" x14ac:dyDescent="0.25">
      <c r="A217" s="26"/>
      <c r="B217" s="26"/>
      <c r="C217" s="63"/>
      <c r="D217" s="50"/>
      <c r="E217" s="50"/>
      <c r="F217" s="50"/>
      <c r="G217" s="50"/>
      <c r="H217" s="50"/>
      <c r="I217" s="26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</row>
    <row r="218" spans="1:44" ht="12.75" customHeight="1" x14ac:dyDescent="0.25">
      <c r="A218" s="26"/>
      <c r="B218" s="26"/>
      <c r="C218" s="63"/>
      <c r="D218" s="50"/>
      <c r="E218" s="50"/>
      <c r="F218" s="50"/>
      <c r="G218" s="50"/>
      <c r="H218" s="50"/>
      <c r="I218" s="26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</row>
    <row r="219" spans="1:44" ht="12.75" customHeight="1" x14ac:dyDescent="0.25">
      <c r="A219" s="26"/>
      <c r="B219" s="26"/>
      <c r="C219" s="63"/>
      <c r="D219" s="50"/>
      <c r="E219" s="50"/>
      <c r="F219" s="50"/>
      <c r="G219" s="50"/>
      <c r="H219" s="50"/>
      <c r="I219" s="26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</row>
    <row r="220" spans="1:44" ht="12.75" customHeight="1" x14ac:dyDescent="0.25">
      <c r="A220" s="26"/>
      <c r="B220" s="26"/>
      <c r="C220" s="63"/>
      <c r="D220" s="50"/>
      <c r="E220" s="50"/>
      <c r="F220" s="50"/>
      <c r="G220" s="50"/>
      <c r="H220" s="50"/>
      <c r="I220" s="26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</row>
    <row r="221" spans="1:44" ht="12.75" customHeight="1" x14ac:dyDescent="0.25">
      <c r="A221" s="26"/>
      <c r="B221" s="26"/>
      <c r="C221" s="63"/>
      <c r="D221" s="50"/>
      <c r="E221" s="50"/>
      <c r="F221" s="50"/>
      <c r="G221" s="50"/>
      <c r="H221" s="50"/>
      <c r="I221" s="26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</row>
    <row r="222" spans="1:44" ht="12.75" customHeight="1" x14ac:dyDescent="0.25">
      <c r="A222" s="26"/>
      <c r="B222" s="26"/>
      <c r="C222" s="63"/>
      <c r="D222" s="50"/>
      <c r="E222" s="50"/>
      <c r="F222" s="50"/>
      <c r="G222" s="50"/>
      <c r="H222" s="50"/>
      <c r="I222" s="26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</row>
    <row r="223" spans="1:44" ht="12.75" customHeight="1" x14ac:dyDescent="0.25">
      <c r="A223" s="26"/>
      <c r="B223" s="26"/>
      <c r="C223" s="63"/>
      <c r="D223" s="50"/>
      <c r="E223" s="50"/>
      <c r="F223" s="50"/>
      <c r="G223" s="50"/>
      <c r="H223" s="50"/>
      <c r="I223" s="26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</row>
    <row r="224" spans="1:44" ht="12.75" customHeight="1" x14ac:dyDescent="0.25">
      <c r="A224" s="26"/>
      <c r="B224" s="26"/>
      <c r="C224" s="63"/>
      <c r="D224" s="50"/>
      <c r="E224" s="50"/>
      <c r="F224" s="50"/>
      <c r="G224" s="50"/>
      <c r="H224" s="50"/>
      <c r="I224" s="26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</row>
    <row r="225" spans="1:44" ht="12.75" customHeight="1" x14ac:dyDescent="0.25">
      <c r="A225" s="26"/>
      <c r="B225" s="26"/>
      <c r="C225" s="63"/>
      <c r="D225" s="50"/>
      <c r="E225" s="50"/>
      <c r="F225" s="50"/>
      <c r="G225" s="50"/>
      <c r="H225" s="50"/>
      <c r="I225" s="26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</row>
    <row r="226" spans="1:44" ht="12.75" customHeight="1" x14ac:dyDescent="0.25">
      <c r="A226" s="26"/>
      <c r="B226" s="26"/>
      <c r="C226" s="63"/>
      <c r="D226" s="50"/>
      <c r="E226" s="50"/>
      <c r="F226" s="50"/>
      <c r="G226" s="50"/>
      <c r="H226" s="50"/>
      <c r="I226" s="26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</row>
    <row r="227" spans="1:44" ht="12.75" customHeight="1" x14ac:dyDescent="0.25">
      <c r="A227" s="26"/>
      <c r="B227" s="26"/>
      <c r="C227" s="63"/>
      <c r="D227" s="50"/>
      <c r="E227" s="50"/>
      <c r="F227" s="50"/>
      <c r="G227" s="50"/>
      <c r="H227" s="50"/>
      <c r="I227" s="26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</row>
    <row r="228" spans="1:44" ht="12.75" customHeight="1" x14ac:dyDescent="0.25">
      <c r="A228" s="26"/>
      <c r="B228" s="26"/>
      <c r="C228" s="63"/>
      <c r="D228" s="50"/>
      <c r="E228" s="50"/>
      <c r="F228" s="50"/>
      <c r="G228" s="50"/>
      <c r="H228" s="50"/>
      <c r="I228" s="26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</row>
    <row r="229" spans="1:44" ht="12.75" customHeight="1" x14ac:dyDescent="0.25">
      <c r="A229" s="26"/>
      <c r="B229" s="26"/>
      <c r="C229" s="63"/>
      <c r="D229" s="50"/>
      <c r="E229" s="50"/>
      <c r="F229" s="50"/>
      <c r="G229" s="50"/>
      <c r="H229" s="50"/>
      <c r="I229" s="26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</row>
    <row r="230" spans="1:44" ht="12.75" customHeight="1" x14ac:dyDescent="0.25">
      <c r="A230" s="26"/>
      <c r="B230" s="26"/>
      <c r="C230" s="63"/>
      <c r="D230" s="50"/>
      <c r="E230" s="50"/>
      <c r="F230" s="50"/>
      <c r="G230" s="50"/>
      <c r="H230" s="50"/>
      <c r="I230" s="26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</row>
    <row r="231" spans="1:44" ht="12.75" customHeight="1" x14ac:dyDescent="0.25">
      <c r="A231" s="26"/>
      <c r="B231" s="26"/>
      <c r="C231" s="63"/>
      <c r="D231" s="50"/>
      <c r="E231" s="50"/>
      <c r="F231" s="50"/>
      <c r="G231" s="50"/>
      <c r="H231" s="50"/>
      <c r="I231" s="26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</row>
    <row r="232" spans="1:44" ht="12.75" customHeight="1" x14ac:dyDescent="0.25">
      <c r="A232" s="26"/>
      <c r="B232" s="26"/>
      <c r="C232" s="63"/>
      <c r="D232" s="50"/>
      <c r="E232" s="50"/>
      <c r="F232" s="50"/>
      <c r="G232" s="50"/>
      <c r="H232" s="50"/>
      <c r="I232" s="26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</row>
    <row r="233" spans="1:44" ht="12.75" customHeight="1" x14ac:dyDescent="0.25">
      <c r="A233" s="26"/>
      <c r="B233" s="26"/>
      <c r="C233" s="63"/>
      <c r="D233" s="50"/>
      <c r="E233" s="50"/>
      <c r="F233" s="50"/>
      <c r="G233" s="50"/>
      <c r="H233" s="50"/>
      <c r="I233" s="26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</row>
    <row r="234" spans="1:44" ht="12.75" customHeight="1" x14ac:dyDescent="0.25">
      <c r="A234" s="26"/>
      <c r="B234" s="26"/>
      <c r="C234" s="63"/>
      <c r="D234" s="50"/>
      <c r="E234" s="50"/>
      <c r="F234" s="50"/>
      <c r="G234" s="50"/>
      <c r="H234" s="50"/>
      <c r="I234" s="26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</row>
    <row r="235" spans="1:44" ht="12.75" customHeight="1" x14ac:dyDescent="0.25">
      <c r="A235" s="26"/>
      <c r="B235" s="26"/>
      <c r="C235" s="63"/>
      <c r="D235" s="50"/>
      <c r="E235" s="50"/>
      <c r="F235" s="50"/>
      <c r="G235" s="50"/>
      <c r="H235" s="50"/>
      <c r="I235" s="26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</row>
    <row r="236" spans="1:44" ht="12.75" customHeight="1" x14ac:dyDescent="0.25">
      <c r="A236" s="26"/>
      <c r="B236" s="26"/>
      <c r="C236" s="63"/>
      <c r="D236" s="50"/>
      <c r="E236" s="50"/>
      <c r="F236" s="50"/>
      <c r="G236" s="50"/>
      <c r="H236" s="50"/>
      <c r="I236" s="26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</row>
    <row r="237" spans="1:44" ht="12.75" customHeight="1" x14ac:dyDescent="0.25">
      <c r="A237" s="26"/>
      <c r="B237" s="26"/>
      <c r="C237" s="63"/>
      <c r="D237" s="50"/>
      <c r="E237" s="50"/>
      <c r="F237" s="50"/>
      <c r="G237" s="50"/>
      <c r="H237" s="50"/>
      <c r="I237" s="26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</row>
    <row r="238" spans="1:44" ht="12.75" customHeight="1" x14ac:dyDescent="0.25">
      <c r="A238" s="26"/>
      <c r="B238" s="26"/>
      <c r="C238" s="63"/>
      <c r="D238" s="50"/>
      <c r="E238" s="50"/>
      <c r="F238" s="50"/>
      <c r="G238" s="50"/>
      <c r="H238" s="50"/>
      <c r="I238" s="26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</row>
    <row r="239" spans="1:44" ht="12.75" customHeight="1" x14ac:dyDescent="0.25">
      <c r="A239" s="26"/>
      <c r="B239" s="26"/>
      <c r="C239" s="63"/>
      <c r="D239" s="50"/>
      <c r="E239" s="50"/>
      <c r="F239" s="50"/>
      <c r="G239" s="50"/>
      <c r="H239" s="50"/>
      <c r="I239" s="26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</row>
    <row r="240" spans="1:44" ht="12.75" customHeight="1" x14ac:dyDescent="0.25">
      <c r="A240" s="26"/>
      <c r="B240" s="26"/>
      <c r="C240" s="63"/>
      <c r="D240" s="50"/>
      <c r="E240" s="50"/>
      <c r="F240" s="50"/>
      <c r="G240" s="50"/>
      <c r="H240" s="50"/>
      <c r="I240" s="26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</row>
    <row r="241" spans="1:44" ht="12.75" customHeight="1" x14ac:dyDescent="0.25">
      <c r="A241" s="26"/>
      <c r="B241" s="26"/>
      <c r="C241" s="63"/>
      <c r="D241" s="50"/>
      <c r="E241" s="50"/>
      <c r="F241" s="50"/>
      <c r="G241" s="50"/>
      <c r="H241" s="50"/>
      <c r="I241" s="26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</row>
    <row r="242" spans="1:44" ht="12.75" customHeight="1" x14ac:dyDescent="0.25">
      <c r="A242" s="26"/>
      <c r="B242" s="26"/>
      <c r="C242" s="63"/>
      <c r="D242" s="50"/>
      <c r="E242" s="50"/>
      <c r="F242" s="50"/>
      <c r="G242" s="50"/>
      <c r="H242" s="50"/>
      <c r="I242" s="26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</row>
    <row r="243" spans="1:44" ht="12.75" customHeight="1" x14ac:dyDescent="0.25">
      <c r="A243" s="26"/>
      <c r="B243" s="26"/>
      <c r="C243" s="63"/>
      <c r="D243" s="50"/>
      <c r="E243" s="50"/>
      <c r="F243" s="50"/>
      <c r="G243" s="50"/>
      <c r="H243" s="50"/>
      <c r="I243" s="26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</row>
    <row r="244" spans="1:44" ht="12.75" customHeight="1" x14ac:dyDescent="0.25">
      <c r="A244" s="26"/>
      <c r="B244" s="26"/>
      <c r="C244" s="63"/>
      <c r="D244" s="50"/>
      <c r="E244" s="50"/>
      <c r="F244" s="50"/>
      <c r="G244" s="50"/>
      <c r="H244" s="50"/>
      <c r="I244" s="26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</row>
    <row r="245" spans="1:44" ht="12.75" customHeight="1" x14ac:dyDescent="0.25">
      <c r="A245" s="26"/>
      <c r="B245" s="26"/>
      <c r="C245" s="63"/>
      <c r="D245" s="50"/>
      <c r="E245" s="50"/>
      <c r="F245" s="50"/>
      <c r="G245" s="50"/>
      <c r="H245" s="50"/>
      <c r="I245" s="26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</row>
    <row r="246" spans="1:44" ht="12.75" customHeight="1" x14ac:dyDescent="0.25">
      <c r="A246" s="26"/>
      <c r="B246" s="26"/>
      <c r="C246" s="63"/>
      <c r="D246" s="50"/>
      <c r="E246" s="50"/>
      <c r="F246" s="50"/>
      <c r="G246" s="50"/>
      <c r="H246" s="50"/>
      <c r="I246" s="26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</row>
    <row r="247" spans="1:44" ht="12.75" customHeight="1" x14ac:dyDescent="0.25">
      <c r="A247" s="26"/>
      <c r="B247" s="26"/>
      <c r="C247" s="63"/>
      <c r="D247" s="50"/>
      <c r="E247" s="50"/>
      <c r="F247" s="50"/>
      <c r="G247" s="50"/>
      <c r="H247" s="50"/>
      <c r="I247" s="26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</row>
    <row r="248" spans="1:44" ht="12.75" customHeight="1" x14ac:dyDescent="0.25">
      <c r="A248" s="26"/>
      <c r="B248" s="26"/>
      <c r="C248" s="63"/>
      <c r="D248" s="50"/>
      <c r="E248" s="50"/>
      <c r="F248" s="50"/>
      <c r="G248" s="50"/>
      <c r="H248" s="50"/>
      <c r="I248" s="26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</row>
    <row r="249" spans="1:44" ht="12.75" customHeight="1" x14ac:dyDescent="0.25">
      <c r="A249" s="26"/>
      <c r="B249" s="26"/>
      <c r="C249" s="63"/>
      <c r="D249" s="50"/>
      <c r="E249" s="50"/>
      <c r="F249" s="50"/>
      <c r="G249" s="50"/>
      <c r="H249" s="50"/>
      <c r="I249" s="26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</row>
    <row r="250" spans="1:44" ht="12.75" customHeight="1" x14ac:dyDescent="0.25">
      <c r="A250" s="26"/>
      <c r="B250" s="26"/>
      <c r="C250" s="63"/>
      <c r="D250" s="50"/>
      <c r="E250" s="50"/>
      <c r="F250" s="50"/>
      <c r="G250" s="50"/>
      <c r="H250" s="50"/>
      <c r="I250" s="26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</row>
    <row r="251" spans="1:44" ht="12.75" customHeight="1" x14ac:dyDescent="0.25">
      <c r="A251" s="26"/>
      <c r="B251" s="26"/>
      <c r="C251" s="63"/>
      <c r="D251" s="50"/>
      <c r="E251" s="50"/>
      <c r="F251" s="50"/>
      <c r="G251" s="50"/>
      <c r="H251" s="50"/>
      <c r="I251" s="26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</row>
    <row r="252" spans="1:44" ht="12.75" customHeight="1" x14ac:dyDescent="0.25">
      <c r="A252" s="26"/>
      <c r="B252" s="26"/>
      <c r="C252" s="63"/>
      <c r="D252" s="50"/>
      <c r="E252" s="50"/>
      <c r="F252" s="50"/>
      <c r="G252" s="50"/>
      <c r="H252" s="50"/>
      <c r="I252" s="26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</row>
    <row r="253" spans="1:44" ht="12.75" customHeight="1" x14ac:dyDescent="0.25">
      <c r="A253" s="26"/>
      <c r="B253" s="26"/>
      <c r="C253" s="63"/>
      <c r="D253" s="50"/>
      <c r="E253" s="50"/>
      <c r="F253" s="50"/>
      <c r="G253" s="50"/>
      <c r="H253" s="50"/>
      <c r="I253" s="26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</row>
    <row r="254" spans="1:44" ht="12.75" customHeight="1" x14ac:dyDescent="0.25">
      <c r="A254" s="26"/>
      <c r="B254" s="26"/>
      <c r="C254" s="63"/>
      <c r="D254" s="50"/>
      <c r="E254" s="50"/>
      <c r="F254" s="50"/>
      <c r="G254" s="50"/>
      <c r="H254" s="50"/>
      <c r="I254" s="26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</row>
    <row r="255" spans="1:44" ht="12.75" customHeight="1" x14ac:dyDescent="0.25">
      <c r="A255" s="26"/>
      <c r="B255" s="26"/>
      <c r="C255" s="63"/>
      <c r="D255" s="50"/>
      <c r="E255" s="50"/>
      <c r="F255" s="50"/>
      <c r="G255" s="50"/>
      <c r="H255" s="50"/>
      <c r="I255" s="26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</row>
    <row r="256" spans="1:44" ht="12.75" customHeight="1" x14ac:dyDescent="0.25">
      <c r="A256" s="26"/>
      <c r="B256" s="26"/>
      <c r="C256" s="63"/>
      <c r="D256" s="50"/>
      <c r="E256" s="50"/>
      <c r="F256" s="50"/>
      <c r="G256" s="50"/>
      <c r="H256" s="50"/>
      <c r="I256" s="26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</row>
    <row r="257" spans="1:44" ht="12.75" customHeight="1" x14ac:dyDescent="0.25">
      <c r="A257" s="26"/>
      <c r="B257" s="26"/>
      <c r="C257" s="63"/>
      <c r="D257" s="50"/>
      <c r="E257" s="50"/>
      <c r="F257" s="50"/>
      <c r="G257" s="50"/>
      <c r="H257" s="50"/>
      <c r="I257" s="26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</row>
    <row r="258" spans="1:44" ht="12.75" customHeight="1" x14ac:dyDescent="0.25">
      <c r="A258" s="26"/>
      <c r="B258" s="26"/>
      <c r="C258" s="63"/>
      <c r="D258" s="50"/>
      <c r="E258" s="50"/>
      <c r="F258" s="50"/>
      <c r="G258" s="50"/>
      <c r="H258" s="50"/>
      <c r="I258" s="26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</row>
    <row r="259" spans="1:44" ht="12.75" customHeight="1" x14ac:dyDescent="0.25">
      <c r="A259" s="26"/>
      <c r="B259" s="26"/>
      <c r="C259" s="63"/>
      <c r="D259" s="50"/>
      <c r="E259" s="50"/>
      <c r="F259" s="50"/>
      <c r="G259" s="50"/>
      <c r="H259" s="50"/>
      <c r="I259" s="26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</row>
    <row r="260" spans="1:44" ht="12.75" customHeight="1" x14ac:dyDescent="0.25">
      <c r="A260" s="26"/>
      <c r="B260" s="26"/>
      <c r="C260" s="63"/>
      <c r="D260" s="50"/>
      <c r="E260" s="50"/>
      <c r="F260" s="50"/>
      <c r="G260" s="50"/>
      <c r="H260" s="50"/>
      <c r="I260" s="26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</row>
    <row r="261" spans="1:44" ht="12.75" customHeight="1" x14ac:dyDescent="0.25">
      <c r="A261" s="26"/>
      <c r="B261" s="26"/>
      <c r="C261" s="63"/>
      <c r="D261" s="50"/>
      <c r="E261" s="50"/>
      <c r="F261" s="50"/>
      <c r="G261" s="50"/>
      <c r="H261" s="50"/>
      <c r="I261" s="26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</row>
    <row r="262" spans="1:44" ht="12.75" customHeight="1" x14ac:dyDescent="0.25">
      <c r="A262" s="26"/>
      <c r="B262" s="26"/>
      <c r="C262" s="63"/>
      <c r="D262" s="50"/>
      <c r="E262" s="50"/>
      <c r="F262" s="50"/>
      <c r="G262" s="50"/>
      <c r="H262" s="50"/>
      <c r="I262" s="26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</row>
    <row r="263" spans="1:44" ht="12.75" customHeight="1" x14ac:dyDescent="0.25">
      <c r="A263" s="26"/>
      <c r="B263" s="26"/>
      <c r="C263" s="63"/>
      <c r="D263" s="50"/>
      <c r="E263" s="50"/>
      <c r="F263" s="50"/>
      <c r="G263" s="50"/>
      <c r="H263" s="50"/>
      <c r="I263" s="26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</row>
    <row r="264" spans="1:44" ht="12.75" customHeight="1" x14ac:dyDescent="0.25">
      <c r="A264" s="26"/>
      <c r="B264" s="26"/>
      <c r="C264" s="63"/>
      <c r="D264" s="50"/>
      <c r="E264" s="50"/>
      <c r="F264" s="50"/>
      <c r="G264" s="50"/>
      <c r="H264" s="50"/>
      <c r="I264" s="26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</row>
    <row r="265" spans="1:44" ht="12.75" customHeight="1" x14ac:dyDescent="0.25">
      <c r="A265" s="26"/>
      <c r="B265" s="26"/>
      <c r="C265" s="63"/>
      <c r="D265" s="50"/>
      <c r="E265" s="50"/>
      <c r="F265" s="50"/>
      <c r="G265" s="50"/>
      <c r="H265" s="50"/>
      <c r="I265" s="26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</row>
    <row r="266" spans="1:44" ht="12.75" customHeight="1" x14ac:dyDescent="0.25">
      <c r="A266" s="26"/>
      <c r="B266" s="26"/>
      <c r="C266" s="63"/>
      <c r="D266" s="50"/>
      <c r="E266" s="50"/>
      <c r="F266" s="50"/>
      <c r="G266" s="50"/>
      <c r="H266" s="50"/>
      <c r="I266" s="26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</row>
    <row r="267" spans="1:44" ht="12.75" customHeight="1" x14ac:dyDescent="0.25">
      <c r="A267" s="26"/>
      <c r="B267" s="26"/>
      <c r="C267" s="63"/>
      <c r="D267" s="50"/>
      <c r="E267" s="50"/>
      <c r="F267" s="50"/>
      <c r="G267" s="50"/>
      <c r="H267" s="50"/>
      <c r="I267" s="26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</row>
    <row r="268" spans="1:44" ht="12.75" customHeight="1" x14ac:dyDescent="0.25">
      <c r="A268" s="26"/>
      <c r="B268" s="26"/>
      <c r="C268" s="63"/>
      <c r="D268" s="50"/>
      <c r="E268" s="50"/>
      <c r="F268" s="50"/>
      <c r="G268" s="50"/>
      <c r="H268" s="50"/>
      <c r="I268" s="26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</row>
    <row r="269" spans="1:44" ht="12.75" customHeight="1" x14ac:dyDescent="0.25">
      <c r="A269" s="26"/>
      <c r="B269" s="26"/>
      <c r="C269" s="63"/>
      <c r="D269" s="50"/>
      <c r="E269" s="50"/>
      <c r="F269" s="50"/>
      <c r="G269" s="50"/>
      <c r="H269" s="50"/>
      <c r="I269" s="26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</row>
    <row r="270" spans="1:44" ht="12.75" customHeight="1" x14ac:dyDescent="0.25">
      <c r="A270" s="26"/>
      <c r="B270" s="26"/>
      <c r="C270" s="63"/>
      <c r="D270" s="50"/>
      <c r="E270" s="50"/>
      <c r="F270" s="50"/>
      <c r="G270" s="50"/>
      <c r="H270" s="50"/>
      <c r="I270" s="26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</row>
    <row r="271" spans="1:44" ht="12.75" customHeight="1" x14ac:dyDescent="0.25">
      <c r="A271" s="26"/>
      <c r="B271" s="26"/>
      <c r="C271" s="63"/>
      <c r="D271" s="50"/>
      <c r="E271" s="50"/>
      <c r="F271" s="50"/>
      <c r="G271" s="50"/>
      <c r="H271" s="50"/>
      <c r="I271" s="26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</row>
    <row r="272" spans="1:44" ht="12.75" customHeight="1" x14ac:dyDescent="0.25">
      <c r="A272" s="26"/>
      <c r="B272" s="26"/>
      <c r="C272" s="63"/>
      <c r="D272" s="50"/>
      <c r="E272" s="50"/>
      <c r="F272" s="50"/>
      <c r="G272" s="50"/>
      <c r="H272" s="50"/>
      <c r="I272" s="26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</row>
    <row r="273" spans="1:44" ht="12.75" customHeight="1" x14ac:dyDescent="0.25">
      <c r="A273" s="26"/>
      <c r="B273" s="26"/>
      <c r="C273" s="63"/>
      <c r="D273" s="50"/>
      <c r="E273" s="50"/>
      <c r="F273" s="50"/>
      <c r="G273" s="50"/>
      <c r="H273" s="50"/>
      <c r="I273" s="26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</row>
    <row r="274" spans="1:44" ht="12.75" customHeight="1" x14ac:dyDescent="0.25">
      <c r="A274" s="26"/>
      <c r="B274" s="26"/>
      <c r="C274" s="63"/>
      <c r="D274" s="50"/>
      <c r="E274" s="50"/>
      <c r="F274" s="50"/>
      <c r="G274" s="50"/>
      <c r="H274" s="50"/>
      <c r="I274" s="26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</row>
    <row r="275" spans="1:44" ht="12.75" customHeight="1" x14ac:dyDescent="0.25">
      <c r="A275" s="26"/>
      <c r="B275" s="26"/>
      <c r="C275" s="63"/>
      <c r="D275" s="50"/>
      <c r="E275" s="50"/>
      <c r="F275" s="50"/>
      <c r="G275" s="50"/>
      <c r="H275" s="50"/>
      <c r="I275" s="26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</row>
    <row r="276" spans="1:44" ht="12.75" customHeight="1" x14ac:dyDescent="0.25">
      <c r="A276" s="26"/>
      <c r="B276" s="26"/>
      <c r="C276" s="63"/>
      <c r="D276" s="50"/>
      <c r="E276" s="50"/>
      <c r="F276" s="50"/>
      <c r="G276" s="50"/>
      <c r="H276" s="50"/>
      <c r="I276" s="26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</row>
    <row r="277" spans="1:44" ht="12.75" customHeight="1" x14ac:dyDescent="0.25">
      <c r="A277" s="26"/>
      <c r="B277" s="26"/>
      <c r="C277" s="63"/>
      <c r="D277" s="50"/>
      <c r="E277" s="50"/>
      <c r="F277" s="50"/>
      <c r="G277" s="50"/>
      <c r="H277" s="50"/>
      <c r="I277" s="26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</row>
    <row r="278" spans="1:44" ht="12.75" customHeight="1" x14ac:dyDescent="0.25">
      <c r="A278" s="26"/>
      <c r="B278" s="26"/>
      <c r="C278" s="63"/>
      <c r="D278" s="50"/>
      <c r="E278" s="50"/>
      <c r="F278" s="50"/>
      <c r="G278" s="50"/>
      <c r="H278" s="50"/>
      <c r="I278" s="26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</row>
    <row r="279" spans="1:44" ht="12.75" customHeight="1" x14ac:dyDescent="0.25">
      <c r="A279" s="26"/>
      <c r="B279" s="26"/>
      <c r="C279" s="63"/>
      <c r="D279" s="50"/>
      <c r="E279" s="50"/>
      <c r="F279" s="50"/>
      <c r="G279" s="50"/>
      <c r="H279" s="50"/>
      <c r="I279" s="26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</row>
    <row r="280" spans="1:44" ht="12.75" customHeight="1" x14ac:dyDescent="0.25">
      <c r="A280" s="26"/>
      <c r="B280" s="26"/>
      <c r="C280" s="63"/>
      <c r="D280" s="50"/>
      <c r="E280" s="50"/>
      <c r="F280" s="50"/>
      <c r="G280" s="50"/>
      <c r="H280" s="50"/>
      <c r="I280" s="26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</row>
    <row r="281" spans="1:44" ht="12.75" customHeight="1" x14ac:dyDescent="0.25">
      <c r="A281" s="26"/>
      <c r="B281" s="26"/>
      <c r="C281" s="63"/>
      <c r="D281" s="50"/>
      <c r="E281" s="50"/>
      <c r="F281" s="50"/>
      <c r="G281" s="50"/>
      <c r="H281" s="50"/>
      <c r="I281" s="26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</row>
    <row r="282" spans="1:44" ht="12.75" customHeight="1" x14ac:dyDescent="0.25">
      <c r="A282" s="26"/>
      <c r="B282" s="26"/>
      <c r="C282" s="63"/>
      <c r="D282" s="50"/>
      <c r="E282" s="50"/>
      <c r="F282" s="50"/>
      <c r="G282" s="50"/>
      <c r="H282" s="50"/>
      <c r="I282" s="26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</row>
    <row r="283" spans="1:44" ht="12.75" customHeight="1" x14ac:dyDescent="0.25">
      <c r="A283" s="26"/>
      <c r="B283" s="26"/>
      <c r="C283" s="63"/>
      <c r="D283" s="50"/>
      <c r="E283" s="50"/>
      <c r="F283" s="50"/>
      <c r="G283" s="50"/>
      <c r="H283" s="50"/>
      <c r="I283" s="26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</row>
    <row r="284" spans="1:44" ht="12.75" customHeight="1" x14ac:dyDescent="0.25">
      <c r="A284" s="26"/>
      <c r="B284" s="26"/>
      <c r="C284" s="63"/>
      <c r="D284" s="50"/>
      <c r="E284" s="50"/>
      <c r="F284" s="50"/>
      <c r="G284" s="50"/>
      <c r="H284" s="50"/>
      <c r="I284" s="26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</row>
    <row r="285" spans="1:44" ht="12.75" customHeight="1" x14ac:dyDescent="0.25">
      <c r="A285" s="26"/>
      <c r="B285" s="26"/>
      <c r="C285" s="63"/>
      <c r="D285" s="50"/>
      <c r="E285" s="50"/>
      <c r="F285" s="50"/>
      <c r="G285" s="50"/>
      <c r="H285" s="50"/>
      <c r="I285" s="26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</row>
    <row r="286" spans="1:44" ht="12.75" customHeight="1" x14ac:dyDescent="0.25">
      <c r="A286" s="26"/>
      <c r="B286" s="26"/>
      <c r="C286" s="63"/>
      <c r="D286" s="50"/>
      <c r="E286" s="50"/>
      <c r="F286" s="50"/>
      <c r="G286" s="50"/>
      <c r="H286" s="50"/>
      <c r="I286" s="26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</row>
    <row r="287" spans="1:44" ht="12.75" customHeight="1" x14ac:dyDescent="0.25">
      <c r="A287" s="26"/>
      <c r="B287" s="26"/>
      <c r="C287" s="63"/>
      <c r="D287" s="50"/>
      <c r="E287" s="50"/>
      <c r="F287" s="50"/>
      <c r="G287" s="50"/>
      <c r="H287" s="50"/>
      <c r="I287" s="26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</row>
    <row r="288" spans="1:44" ht="12.75" customHeight="1" x14ac:dyDescent="0.25">
      <c r="A288" s="26"/>
      <c r="B288" s="26"/>
      <c r="C288" s="63"/>
      <c r="D288" s="50"/>
      <c r="E288" s="50"/>
      <c r="F288" s="50"/>
      <c r="G288" s="50"/>
      <c r="H288" s="50"/>
      <c r="I288" s="26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</row>
    <row r="289" spans="1:44" ht="12.75" customHeight="1" x14ac:dyDescent="0.25">
      <c r="A289" s="26"/>
      <c r="B289" s="26"/>
      <c r="C289" s="63"/>
      <c r="D289" s="50"/>
      <c r="E289" s="50"/>
      <c r="F289" s="50"/>
      <c r="G289" s="50"/>
      <c r="H289" s="50"/>
      <c r="I289" s="26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</row>
    <row r="290" spans="1:44" ht="12.75" customHeight="1" x14ac:dyDescent="0.25">
      <c r="A290" s="26"/>
      <c r="B290" s="26"/>
      <c r="C290" s="63"/>
      <c r="D290" s="50"/>
      <c r="E290" s="50"/>
      <c r="F290" s="50"/>
      <c r="G290" s="50"/>
      <c r="H290" s="50"/>
      <c r="I290" s="26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</row>
    <row r="291" spans="1:44" ht="12.75" customHeight="1" x14ac:dyDescent="0.25">
      <c r="A291" s="26"/>
      <c r="B291" s="26"/>
      <c r="C291" s="63"/>
      <c r="D291" s="50"/>
      <c r="E291" s="50"/>
      <c r="F291" s="50"/>
      <c r="G291" s="50"/>
      <c r="H291" s="50"/>
      <c r="I291" s="26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</row>
    <row r="292" spans="1:44" ht="12.75" customHeight="1" x14ac:dyDescent="0.25">
      <c r="A292" s="26"/>
      <c r="B292" s="26"/>
      <c r="C292" s="63"/>
      <c r="D292" s="50"/>
      <c r="E292" s="50"/>
      <c r="F292" s="50"/>
      <c r="G292" s="50"/>
      <c r="H292" s="50"/>
      <c r="I292" s="26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</row>
    <row r="293" spans="1:44" ht="12.75" customHeight="1" x14ac:dyDescent="0.25">
      <c r="A293" s="26"/>
      <c r="B293" s="26"/>
      <c r="C293" s="63"/>
      <c r="D293" s="50"/>
      <c r="E293" s="50"/>
      <c r="F293" s="50"/>
      <c r="G293" s="50"/>
      <c r="H293" s="50"/>
      <c r="I293" s="26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</row>
    <row r="294" spans="1:44" ht="12.75" customHeight="1" x14ac:dyDescent="0.25">
      <c r="A294" s="26"/>
      <c r="B294" s="26"/>
      <c r="C294" s="63"/>
      <c r="D294" s="50"/>
      <c r="E294" s="50"/>
      <c r="F294" s="50"/>
      <c r="G294" s="50"/>
      <c r="H294" s="50"/>
      <c r="I294" s="26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</row>
    <row r="295" spans="1:44" ht="12.75" customHeight="1" x14ac:dyDescent="0.25">
      <c r="A295" s="26"/>
      <c r="B295" s="26"/>
      <c r="C295" s="63"/>
      <c r="D295" s="50"/>
      <c r="E295" s="50"/>
      <c r="F295" s="50"/>
      <c r="G295" s="50"/>
      <c r="H295" s="50"/>
      <c r="I295" s="26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</row>
    <row r="296" spans="1:44" ht="12.75" customHeight="1" x14ac:dyDescent="0.25">
      <c r="A296" s="26"/>
      <c r="B296" s="26"/>
      <c r="C296" s="63"/>
      <c r="D296" s="50"/>
      <c r="E296" s="50"/>
      <c r="F296" s="50"/>
      <c r="G296" s="50"/>
      <c r="H296" s="50"/>
      <c r="I296" s="26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</row>
    <row r="297" spans="1:44" ht="12.75" customHeight="1" x14ac:dyDescent="0.25">
      <c r="A297" s="26"/>
      <c r="B297" s="26"/>
      <c r="C297" s="63"/>
      <c r="D297" s="50"/>
      <c r="E297" s="50"/>
      <c r="F297" s="50"/>
      <c r="G297" s="50"/>
      <c r="H297" s="50"/>
      <c r="I297" s="26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</row>
    <row r="298" spans="1:44" ht="12.75" customHeight="1" x14ac:dyDescent="0.25">
      <c r="A298" s="26"/>
      <c r="B298" s="26"/>
      <c r="C298" s="63"/>
      <c r="D298" s="50"/>
      <c r="E298" s="50"/>
      <c r="F298" s="50"/>
      <c r="G298" s="50"/>
      <c r="H298" s="50"/>
      <c r="I298" s="26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</row>
    <row r="299" spans="1:44" ht="12.75" customHeight="1" x14ac:dyDescent="0.25">
      <c r="A299" s="26"/>
      <c r="B299" s="26"/>
      <c r="C299" s="63"/>
      <c r="D299" s="50"/>
      <c r="E299" s="50"/>
      <c r="F299" s="50"/>
      <c r="G299" s="50"/>
      <c r="H299" s="50"/>
      <c r="I299" s="26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</row>
    <row r="300" spans="1:44" ht="12.75" customHeight="1" x14ac:dyDescent="0.25">
      <c r="A300" s="26"/>
      <c r="B300" s="26"/>
      <c r="C300" s="63"/>
      <c r="D300" s="50"/>
      <c r="E300" s="50"/>
      <c r="F300" s="50"/>
      <c r="G300" s="50"/>
      <c r="H300" s="50"/>
      <c r="I300" s="26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</row>
    <row r="301" spans="1:44" ht="12.75" customHeight="1" x14ac:dyDescent="0.25">
      <c r="A301" s="26"/>
      <c r="B301" s="26"/>
      <c r="C301" s="63"/>
      <c r="D301" s="50"/>
      <c r="E301" s="50"/>
      <c r="F301" s="50"/>
      <c r="G301" s="50"/>
      <c r="H301" s="50"/>
      <c r="I301" s="26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</row>
    <row r="302" spans="1:44" ht="12.75" customHeight="1" x14ac:dyDescent="0.25">
      <c r="A302" s="26"/>
      <c r="B302" s="26"/>
      <c r="C302" s="63"/>
      <c r="D302" s="50"/>
      <c r="E302" s="50"/>
      <c r="F302" s="50"/>
      <c r="G302" s="50"/>
      <c r="H302" s="50"/>
      <c r="I302" s="26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</row>
    <row r="303" spans="1:44" ht="12.75" customHeight="1" x14ac:dyDescent="0.25">
      <c r="A303" s="26"/>
      <c r="B303" s="26"/>
      <c r="C303" s="63"/>
      <c r="D303" s="50"/>
      <c r="E303" s="50"/>
      <c r="F303" s="50"/>
      <c r="G303" s="50"/>
      <c r="H303" s="50"/>
      <c r="I303" s="26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</row>
    <row r="304" spans="1:44" ht="12.75" customHeight="1" x14ac:dyDescent="0.25">
      <c r="A304" s="26"/>
      <c r="B304" s="26"/>
      <c r="C304" s="63"/>
      <c r="D304" s="50"/>
      <c r="E304" s="50"/>
      <c r="F304" s="50"/>
      <c r="G304" s="50"/>
      <c r="H304" s="50"/>
      <c r="I304" s="26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</row>
    <row r="305" spans="1:44" ht="12.75" customHeight="1" x14ac:dyDescent="0.25">
      <c r="A305" s="26"/>
      <c r="B305" s="26"/>
      <c r="C305" s="63"/>
      <c r="D305" s="50"/>
      <c r="E305" s="50"/>
      <c r="F305" s="50"/>
      <c r="G305" s="50"/>
      <c r="H305" s="50"/>
      <c r="I305" s="26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  <c r="AA305" s="25"/>
      <c r="AB305" s="25"/>
      <c r="AC305" s="25"/>
      <c r="AD305" s="25"/>
      <c r="AE305" s="25"/>
      <c r="AF305" s="25"/>
      <c r="AG305" s="25"/>
      <c r="AH305" s="25"/>
      <c r="AI305" s="25"/>
      <c r="AJ305" s="25"/>
      <c r="AK305" s="25"/>
      <c r="AL305" s="25"/>
      <c r="AM305" s="25"/>
      <c r="AN305" s="25"/>
      <c r="AO305" s="25"/>
      <c r="AP305" s="25"/>
      <c r="AQ305" s="25"/>
      <c r="AR305" s="25"/>
    </row>
    <row r="306" spans="1:44" ht="12.75" customHeight="1" x14ac:dyDescent="0.25">
      <c r="A306" s="26"/>
      <c r="B306" s="26"/>
      <c r="C306" s="63"/>
      <c r="D306" s="50"/>
      <c r="E306" s="50"/>
      <c r="F306" s="50"/>
      <c r="G306" s="50"/>
      <c r="H306" s="50"/>
      <c r="I306" s="26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  <c r="AA306" s="25"/>
      <c r="AB306" s="25"/>
      <c r="AC306" s="25"/>
      <c r="AD306" s="25"/>
      <c r="AE306" s="25"/>
      <c r="AF306" s="25"/>
      <c r="AG306" s="25"/>
      <c r="AH306" s="25"/>
      <c r="AI306" s="25"/>
      <c r="AJ306" s="25"/>
      <c r="AK306" s="25"/>
      <c r="AL306" s="25"/>
      <c r="AM306" s="25"/>
      <c r="AN306" s="25"/>
      <c r="AO306" s="25"/>
      <c r="AP306" s="25"/>
      <c r="AQ306" s="25"/>
      <c r="AR306" s="25"/>
    </row>
    <row r="307" spans="1:44" ht="12.75" customHeight="1" x14ac:dyDescent="0.25">
      <c r="A307" s="26"/>
      <c r="B307" s="26"/>
      <c r="C307" s="63"/>
      <c r="D307" s="50"/>
      <c r="E307" s="50"/>
      <c r="F307" s="50"/>
      <c r="G307" s="50"/>
      <c r="H307" s="50"/>
      <c r="I307" s="26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  <c r="AA307" s="25"/>
      <c r="AB307" s="25"/>
      <c r="AC307" s="25"/>
      <c r="AD307" s="25"/>
      <c r="AE307" s="25"/>
      <c r="AF307" s="25"/>
      <c r="AG307" s="25"/>
      <c r="AH307" s="25"/>
      <c r="AI307" s="25"/>
      <c r="AJ307" s="25"/>
      <c r="AK307" s="25"/>
      <c r="AL307" s="25"/>
      <c r="AM307" s="25"/>
      <c r="AN307" s="25"/>
      <c r="AO307" s="25"/>
      <c r="AP307" s="25"/>
      <c r="AQ307" s="25"/>
      <c r="AR307" s="25"/>
    </row>
    <row r="308" spans="1:44" ht="12.75" customHeight="1" x14ac:dyDescent="0.25">
      <c r="A308" s="26"/>
      <c r="B308" s="26"/>
      <c r="C308" s="63"/>
      <c r="D308" s="50"/>
      <c r="E308" s="50"/>
      <c r="F308" s="50"/>
      <c r="G308" s="50"/>
      <c r="H308" s="50"/>
      <c r="I308" s="26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  <c r="AA308" s="25"/>
      <c r="AB308" s="25"/>
      <c r="AC308" s="25"/>
      <c r="AD308" s="25"/>
      <c r="AE308" s="25"/>
      <c r="AF308" s="25"/>
      <c r="AG308" s="25"/>
      <c r="AH308" s="25"/>
      <c r="AI308" s="25"/>
      <c r="AJ308" s="25"/>
      <c r="AK308" s="25"/>
      <c r="AL308" s="25"/>
      <c r="AM308" s="25"/>
      <c r="AN308" s="25"/>
      <c r="AO308" s="25"/>
      <c r="AP308" s="25"/>
      <c r="AQ308" s="25"/>
      <c r="AR308" s="25"/>
    </row>
    <row r="309" spans="1:44" ht="12.75" customHeight="1" x14ac:dyDescent="0.25">
      <c r="A309" s="26"/>
      <c r="B309" s="26"/>
      <c r="C309" s="63"/>
      <c r="D309" s="50"/>
      <c r="E309" s="50"/>
      <c r="F309" s="50"/>
      <c r="G309" s="50"/>
      <c r="H309" s="50"/>
      <c r="I309" s="26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  <c r="AA309" s="25"/>
      <c r="AB309" s="25"/>
      <c r="AC309" s="25"/>
      <c r="AD309" s="25"/>
      <c r="AE309" s="25"/>
      <c r="AF309" s="25"/>
      <c r="AG309" s="25"/>
      <c r="AH309" s="25"/>
      <c r="AI309" s="25"/>
      <c r="AJ309" s="25"/>
      <c r="AK309" s="25"/>
      <c r="AL309" s="25"/>
      <c r="AM309" s="25"/>
      <c r="AN309" s="25"/>
      <c r="AO309" s="25"/>
      <c r="AP309" s="25"/>
      <c r="AQ309" s="25"/>
      <c r="AR309" s="25"/>
    </row>
    <row r="310" spans="1:44" ht="12.75" customHeight="1" x14ac:dyDescent="0.25">
      <c r="A310" s="26"/>
      <c r="B310" s="26"/>
      <c r="C310" s="63"/>
      <c r="D310" s="50"/>
      <c r="E310" s="50"/>
      <c r="F310" s="50"/>
      <c r="G310" s="50"/>
      <c r="H310" s="50"/>
      <c r="I310" s="26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  <c r="AA310" s="25"/>
      <c r="AB310" s="25"/>
      <c r="AC310" s="25"/>
      <c r="AD310" s="25"/>
      <c r="AE310" s="25"/>
      <c r="AF310" s="25"/>
      <c r="AG310" s="25"/>
      <c r="AH310" s="25"/>
      <c r="AI310" s="25"/>
      <c r="AJ310" s="25"/>
      <c r="AK310" s="25"/>
      <c r="AL310" s="25"/>
      <c r="AM310" s="25"/>
      <c r="AN310" s="25"/>
      <c r="AO310" s="25"/>
      <c r="AP310" s="25"/>
      <c r="AQ310" s="25"/>
      <c r="AR310" s="25"/>
    </row>
    <row r="311" spans="1:44" ht="12.75" customHeight="1" x14ac:dyDescent="0.25">
      <c r="A311" s="26"/>
      <c r="B311" s="26"/>
      <c r="C311" s="63"/>
      <c r="D311" s="50"/>
      <c r="E311" s="50"/>
      <c r="F311" s="50"/>
      <c r="G311" s="50"/>
      <c r="H311" s="50"/>
      <c r="I311" s="26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  <c r="AA311" s="25"/>
      <c r="AB311" s="25"/>
      <c r="AC311" s="25"/>
      <c r="AD311" s="25"/>
      <c r="AE311" s="25"/>
      <c r="AF311" s="25"/>
      <c r="AG311" s="25"/>
      <c r="AH311" s="25"/>
      <c r="AI311" s="25"/>
      <c r="AJ311" s="25"/>
      <c r="AK311" s="25"/>
      <c r="AL311" s="25"/>
      <c r="AM311" s="25"/>
      <c r="AN311" s="25"/>
      <c r="AO311" s="25"/>
      <c r="AP311" s="25"/>
      <c r="AQ311" s="25"/>
      <c r="AR311" s="25"/>
    </row>
    <row r="312" spans="1:44" ht="12.75" customHeight="1" x14ac:dyDescent="0.25">
      <c r="A312" s="26"/>
      <c r="B312" s="26"/>
      <c r="C312" s="63"/>
      <c r="D312" s="50"/>
      <c r="E312" s="50"/>
      <c r="F312" s="50"/>
      <c r="G312" s="50"/>
      <c r="H312" s="50"/>
      <c r="I312" s="26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  <c r="AA312" s="25"/>
      <c r="AB312" s="25"/>
      <c r="AC312" s="25"/>
      <c r="AD312" s="25"/>
      <c r="AE312" s="25"/>
      <c r="AF312" s="25"/>
      <c r="AG312" s="25"/>
      <c r="AH312" s="25"/>
      <c r="AI312" s="25"/>
      <c r="AJ312" s="25"/>
      <c r="AK312" s="25"/>
      <c r="AL312" s="25"/>
      <c r="AM312" s="25"/>
      <c r="AN312" s="25"/>
      <c r="AO312" s="25"/>
      <c r="AP312" s="25"/>
      <c r="AQ312" s="25"/>
      <c r="AR312" s="25"/>
    </row>
    <row r="313" spans="1:44" ht="12.75" customHeight="1" x14ac:dyDescent="0.25">
      <c r="A313" s="26"/>
      <c r="B313" s="26"/>
      <c r="C313" s="63"/>
      <c r="D313" s="50"/>
      <c r="E313" s="50"/>
      <c r="F313" s="50"/>
      <c r="G313" s="50"/>
      <c r="H313" s="50"/>
      <c r="I313" s="26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  <c r="AA313" s="25"/>
      <c r="AB313" s="25"/>
      <c r="AC313" s="25"/>
      <c r="AD313" s="25"/>
      <c r="AE313" s="25"/>
      <c r="AF313" s="25"/>
      <c r="AG313" s="25"/>
      <c r="AH313" s="25"/>
      <c r="AI313" s="25"/>
      <c r="AJ313" s="25"/>
      <c r="AK313" s="25"/>
      <c r="AL313" s="25"/>
      <c r="AM313" s="25"/>
      <c r="AN313" s="25"/>
      <c r="AO313" s="25"/>
      <c r="AP313" s="25"/>
      <c r="AQ313" s="25"/>
      <c r="AR313" s="25"/>
    </row>
    <row r="314" spans="1:44" ht="12.75" customHeight="1" x14ac:dyDescent="0.25">
      <c r="A314" s="26"/>
      <c r="B314" s="26"/>
      <c r="C314" s="63"/>
      <c r="D314" s="50"/>
      <c r="E314" s="50"/>
      <c r="F314" s="50"/>
      <c r="G314" s="50"/>
      <c r="H314" s="50"/>
      <c r="I314" s="26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  <c r="AA314" s="25"/>
      <c r="AB314" s="25"/>
      <c r="AC314" s="25"/>
      <c r="AD314" s="25"/>
      <c r="AE314" s="25"/>
      <c r="AF314" s="25"/>
      <c r="AG314" s="25"/>
      <c r="AH314" s="25"/>
      <c r="AI314" s="25"/>
      <c r="AJ314" s="25"/>
      <c r="AK314" s="25"/>
      <c r="AL314" s="25"/>
      <c r="AM314" s="25"/>
      <c r="AN314" s="25"/>
      <c r="AO314" s="25"/>
      <c r="AP314" s="25"/>
      <c r="AQ314" s="25"/>
      <c r="AR314" s="25"/>
    </row>
    <row r="315" spans="1:44" ht="12.75" customHeight="1" x14ac:dyDescent="0.25">
      <c r="A315" s="26"/>
      <c r="B315" s="26"/>
      <c r="C315" s="63"/>
      <c r="D315" s="50"/>
      <c r="E315" s="50"/>
      <c r="F315" s="50"/>
      <c r="G315" s="50"/>
      <c r="H315" s="50"/>
      <c r="I315" s="26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  <c r="AA315" s="25"/>
      <c r="AB315" s="25"/>
      <c r="AC315" s="25"/>
      <c r="AD315" s="25"/>
      <c r="AE315" s="25"/>
      <c r="AF315" s="25"/>
      <c r="AG315" s="25"/>
      <c r="AH315" s="25"/>
      <c r="AI315" s="25"/>
      <c r="AJ315" s="25"/>
      <c r="AK315" s="25"/>
      <c r="AL315" s="25"/>
      <c r="AM315" s="25"/>
      <c r="AN315" s="25"/>
      <c r="AO315" s="25"/>
      <c r="AP315" s="25"/>
      <c r="AQ315" s="25"/>
      <c r="AR315" s="25"/>
    </row>
    <row r="316" spans="1:44" ht="12.75" customHeight="1" x14ac:dyDescent="0.25">
      <c r="A316" s="26"/>
      <c r="B316" s="26"/>
      <c r="C316" s="63"/>
      <c r="D316" s="50"/>
      <c r="E316" s="50"/>
      <c r="F316" s="50"/>
      <c r="G316" s="50"/>
      <c r="H316" s="50"/>
      <c r="I316" s="26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  <c r="AA316" s="25"/>
      <c r="AB316" s="25"/>
      <c r="AC316" s="25"/>
      <c r="AD316" s="25"/>
      <c r="AE316" s="25"/>
      <c r="AF316" s="25"/>
      <c r="AG316" s="25"/>
      <c r="AH316" s="25"/>
      <c r="AI316" s="25"/>
      <c r="AJ316" s="25"/>
      <c r="AK316" s="25"/>
      <c r="AL316" s="25"/>
      <c r="AM316" s="25"/>
      <c r="AN316" s="25"/>
      <c r="AO316" s="25"/>
      <c r="AP316" s="25"/>
      <c r="AQ316" s="25"/>
      <c r="AR316" s="25"/>
    </row>
    <row r="317" spans="1:44" ht="12.75" customHeight="1" x14ac:dyDescent="0.25">
      <c r="A317" s="26"/>
      <c r="B317" s="26"/>
      <c r="C317" s="63"/>
      <c r="D317" s="50"/>
      <c r="E317" s="50"/>
      <c r="F317" s="50"/>
      <c r="G317" s="50"/>
      <c r="H317" s="50"/>
      <c r="I317" s="26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  <c r="AA317" s="25"/>
      <c r="AB317" s="25"/>
      <c r="AC317" s="25"/>
      <c r="AD317" s="25"/>
      <c r="AE317" s="25"/>
      <c r="AF317" s="25"/>
      <c r="AG317" s="25"/>
      <c r="AH317" s="25"/>
      <c r="AI317" s="25"/>
      <c r="AJ317" s="25"/>
      <c r="AK317" s="25"/>
      <c r="AL317" s="25"/>
      <c r="AM317" s="25"/>
      <c r="AN317" s="25"/>
      <c r="AO317" s="25"/>
      <c r="AP317" s="25"/>
      <c r="AQ317" s="25"/>
      <c r="AR317" s="25"/>
    </row>
    <row r="318" spans="1:44" ht="12.75" customHeight="1" x14ac:dyDescent="0.25">
      <c r="A318" s="26"/>
      <c r="B318" s="26"/>
      <c r="C318" s="63"/>
      <c r="D318" s="50"/>
      <c r="E318" s="50"/>
      <c r="F318" s="50"/>
      <c r="G318" s="50"/>
      <c r="H318" s="50"/>
      <c r="I318" s="26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  <c r="AA318" s="25"/>
      <c r="AB318" s="25"/>
      <c r="AC318" s="25"/>
      <c r="AD318" s="25"/>
      <c r="AE318" s="25"/>
      <c r="AF318" s="25"/>
      <c r="AG318" s="25"/>
      <c r="AH318" s="25"/>
      <c r="AI318" s="25"/>
      <c r="AJ318" s="25"/>
      <c r="AK318" s="25"/>
      <c r="AL318" s="25"/>
      <c r="AM318" s="25"/>
      <c r="AN318" s="25"/>
      <c r="AO318" s="25"/>
      <c r="AP318" s="25"/>
      <c r="AQ318" s="25"/>
      <c r="AR318" s="25"/>
    </row>
    <row r="319" spans="1:44" ht="12.75" customHeight="1" x14ac:dyDescent="0.25">
      <c r="A319" s="26"/>
      <c r="B319" s="26"/>
      <c r="C319" s="63"/>
      <c r="D319" s="50"/>
      <c r="E319" s="50"/>
      <c r="F319" s="50"/>
      <c r="G319" s="50"/>
      <c r="H319" s="50"/>
      <c r="I319" s="26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  <c r="AA319" s="25"/>
      <c r="AB319" s="25"/>
      <c r="AC319" s="25"/>
      <c r="AD319" s="25"/>
      <c r="AE319" s="25"/>
      <c r="AF319" s="25"/>
      <c r="AG319" s="25"/>
      <c r="AH319" s="25"/>
      <c r="AI319" s="25"/>
      <c r="AJ319" s="25"/>
      <c r="AK319" s="25"/>
      <c r="AL319" s="25"/>
      <c r="AM319" s="25"/>
      <c r="AN319" s="25"/>
      <c r="AO319" s="25"/>
      <c r="AP319" s="25"/>
      <c r="AQ319" s="25"/>
      <c r="AR319" s="25"/>
    </row>
    <row r="320" spans="1:44" ht="12.75" customHeight="1" x14ac:dyDescent="0.25">
      <c r="A320" s="26"/>
      <c r="B320" s="26"/>
      <c r="C320" s="63"/>
      <c r="D320" s="50"/>
      <c r="E320" s="50"/>
      <c r="F320" s="50"/>
      <c r="G320" s="50"/>
      <c r="H320" s="50"/>
      <c r="I320" s="26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  <c r="AA320" s="25"/>
      <c r="AB320" s="25"/>
      <c r="AC320" s="25"/>
      <c r="AD320" s="25"/>
      <c r="AE320" s="25"/>
      <c r="AF320" s="25"/>
      <c r="AG320" s="25"/>
      <c r="AH320" s="25"/>
      <c r="AI320" s="25"/>
      <c r="AJ320" s="25"/>
      <c r="AK320" s="25"/>
      <c r="AL320" s="25"/>
      <c r="AM320" s="25"/>
      <c r="AN320" s="25"/>
      <c r="AO320" s="25"/>
      <c r="AP320" s="25"/>
      <c r="AQ320" s="25"/>
      <c r="AR320" s="25"/>
    </row>
    <row r="321" spans="1:44" ht="12.75" customHeight="1" x14ac:dyDescent="0.25">
      <c r="A321" s="26"/>
      <c r="B321" s="26"/>
      <c r="C321" s="63"/>
      <c r="D321" s="50"/>
      <c r="E321" s="50"/>
      <c r="F321" s="50"/>
      <c r="G321" s="50"/>
      <c r="H321" s="50"/>
      <c r="I321" s="26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  <c r="AJ321" s="25"/>
      <c r="AK321" s="25"/>
      <c r="AL321" s="25"/>
      <c r="AM321" s="25"/>
      <c r="AN321" s="25"/>
      <c r="AO321" s="25"/>
      <c r="AP321" s="25"/>
      <c r="AQ321" s="25"/>
      <c r="AR321" s="25"/>
    </row>
    <row r="322" spans="1:44" ht="12.75" customHeight="1" x14ac:dyDescent="0.25">
      <c r="A322" s="26"/>
      <c r="B322" s="26"/>
      <c r="C322" s="63"/>
      <c r="D322" s="50"/>
      <c r="E322" s="50"/>
      <c r="F322" s="50"/>
      <c r="G322" s="50"/>
      <c r="H322" s="50"/>
      <c r="I322" s="26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25"/>
      <c r="AE322" s="25"/>
      <c r="AF322" s="25"/>
      <c r="AG322" s="25"/>
      <c r="AH322" s="25"/>
      <c r="AI322" s="25"/>
      <c r="AJ322" s="25"/>
      <c r="AK322" s="25"/>
      <c r="AL322" s="25"/>
      <c r="AM322" s="25"/>
      <c r="AN322" s="25"/>
      <c r="AO322" s="25"/>
      <c r="AP322" s="25"/>
      <c r="AQ322" s="25"/>
      <c r="AR322" s="25"/>
    </row>
    <row r="323" spans="1:44" ht="12.75" customHeight="1" x14ac:dyDescent="0.25">
      <c r="A323" s="26"/>
      <c r="B323" s="26"/>
      <c r="C323" s="63"/>
      <c r="D323" s="50"/>
      <c r="E323" s="50"/>
      <c r="F323" s="50"/>
      <c r="G323" s="50"/>
      <c r="H323" s="50"/>
      <c r="I323" s="26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  <c r="AJ323" s="25"/>
      <c r="AK323" s="25"/>
      <c r="AL323" s="25"/>
      <c r="AM323" s="25"/>
      <c r="AN323" s="25"/>
      <c r="AO323" s="25"/>
      <c r="AP323" s="25"/>
      <c r="AQ323" s="25"/>
      <c r="AR323" s="25"/>
    </row>
    <row r="324" spans="1:44" ht="12.75" customHeight="1" x14ac:dyDescent="0.25">
      <c r="A324" s="26"/>
      <c r="B324" s="26"/>
      <c r="C324" s="63"/>
      <c r="D324" s="50"/>
      <c r="E324" s="50"/>
      <c r="F324" s="50"/>
      <c r="G324" s="50"/>
      <c r="H324" s="50"/>
      <c r="I324" s="26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  <c r="AJ324" s="25"/>
      <c r="AK324" s="25"/>
      <c r="AL324" s="25"/>
      <c r="AM324" s="25"/>
      <c r="AN324" s="25"/>
      <c r="AO324" s="25"/>
      <c r="AP324" s="25"/>
      <c r="AQ324" s="25"/>
      <c r="AR324" s="25"/>
    </row>
    <row r="325" spans="1:44" ht="12.75" customHeight="1" x14ac:dyDescent="0.25">
      <c r="A325" s="26"/>
      <c r="B325" s="26"/>
      <c r="C325" s="63"/>
      <c r="D325" s="50"/>
      <c r="E325" s="50"/>
      <c r="F325" s="50"/>
      <c r="G325" s="50"/>
      <c r="H325" s="50"/>
      <c r="I325" s="26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  <c r="AJ325" s="25"/>
      <c r="AK325" s="25"/>
      <c r="AL325" s="25"/>
      <c r="AM325" s="25"/>
      <c r="AN325" s="25"/>
      <c r="AO325" s="25"/>
      <c r="AP325" s="25"/>
      <c r="AQ325" s="25"/>
      <c r="AR325" s="25"/>
    </row>
    <row r="326" spans="1:44" ht="12.75" customHeight="1" x14ac:dyDescent="0.25">
      <c r="A326" s="26"/>
      <c r="B326" s="26"/>
      <c r="C326" s="63"/>
      <c r="D326" s="50"/>
      <c r="E326" s="50"/>
      <c r="F326" s="50"/>
      <c r="G326" s="50"/>
      <c r="H326" s="50"/>
      <c r="I326" s="26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  <c r="AJ326" s="25"/>
      <c r="AK326" s="25"/>
      <c r="AL326" s="25"/>
      <c r="AM326" s="25"/>
      <c r="AN326" s="25"/>
      <c r="AO326" s="25"/>
      <c r="AP326" s="25"/>
      <c r="AQ326" s="25"/>
      <c r="AR326" s="25"/>
    </row>
    <row r="327" spans="1:44" ht="12.75" customHeight="1" x14ac:dyDescent="0.25">
      <c r="A327" s="26"/>
      <c r="B327" s="26"/>
      <c r="C327" s="63"/>
      <c r="D327" s="50"/>
      <c r="E327" s="50"/>
      <c r="F327" s="50"/>
      <c r="G327" s="50"/>
      <c r="H327" s="50"/>
      <c r="I327" s="26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  <c r="AJ327" s="25"/>
      <c r="AK327" s="25"/>
      <c r="AL327" s="25"/>
      <c r="AM327" s="25"/>
      <c r="AN327" s="25"/>
      <c r="AO327" s="25"/>
      <c r="AP327" s="25"/>
      <c r="AQ327" s="25"/>
      <c r="AR327" s="25"/>
    </row>
    <row r="328" spans="1:44" ht="12.75" customHeight="1" x14ac:dyDescent="0.25">
      <c r="A328" s="26"/>
      <c r="B328" s="26"/>
      <c r="C328" s="63"/>
      <c r="D328" s="50"/>
      <c r="E328" s="50"/>
      <c r="F328" s="50"/>
      <c r="G328" s="50"/>
      <c r="H328" s="50"/>
      <c r="I328" s="26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</row>
    <row r="329" spans="1:44" ht="12.75" customHeight="1" x14ac:dyDescent="0.25">
      <c r="A329" s="26"/>
      <c r="B329" s="26"/>
      <c r="C329" s="63"/>
      <c r="D329" s="50"/>
      <c r="E329" s="50"/>
      <c r="F329" s="50"/>
      <c r="G329" s="50"/>
      <c r="H329" s="50"/>
      <c r="I329" s="26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  <c r="AJ329" s="25"/>
      <c r="AK329" s="25"/>
      <c r="AL329" s="25"/>
      <c r="AM329" s="25"/>
      <c r="AN329" s="25"/>
      <c r="AO329" s="25"/>
      <c r="AP329" s="25"/>
      <c r="AQ329" s="25"/>
      <c r="AR329" s="25"/>
    </row>
    <row r="330" spans="1:44" ht="12.75" customHeight="1" x14ac:dyDescent="0.25">
      <c r="A330" s="26"/>
      <c r="B330" s="26"/>
      <c r="C330" s="63"/>
      <c r="D330" s="50"/>
      <c r="E330" s="50"/>
      <c r="F330" s="50"/>
      <c r="G330" s="50"/>
      <c r="H330" s="50"/>
      <c r="I330" s="26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  <c r="AJ330" s="25"/>
      <c r="AK330" s="25"/>
      <c r="AL330" s="25"/>
      <c r="AM330" s="25"/>
      <c r="AN330" s="25"/>
      <c r="AO330" s="25"/>
      <c r="AP330" s="25"/>
      <c r="AQ330" s="25"/>
      <c r="AR330" s="25"/>
    </row>
    <row r="331" spans="1:44" ht="12.75" customHeight="1" x14ac:dyDescent="0.25">
      <c r="A331" s="26"/>
      <c r="B331" s="26"/>
      <c r="C331" s="63"/>
      <c r="D331" s="50"/>
      <c r="E331" s="50"/>
      <c r="F331" s="50"/>
      <c r="G331" s="50"/>
      <c r="H331" s="50"/>
      <c r="I331" s="26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  <c r="AJ331" s="25"/>
      <c r="AK331" s="25"/>
      <c r="AL331" s="25"/>
      <c r="AM331" s="25"/>
      <c r="AN331" s="25"/>
      <c r="AO331" s="25"/>
      <c r="AP331" s="25"/>
      <c r="AQ331" s="25"/>
      <c r="AR331" s="25"/>
    </row>
    <row r="332" spans="1:44" ht="12.75" customHeight="1" x14ac:dyDescent="0.25">
      <c r="A332" s="26"/>
      <c r="B332" s="26"/>
      <c r="C332" s="63"/>
      <c r="D332" s="50"/>
      <c r="E332" s="50"/>
      <c r="F332" s="50"/>
      <c r="G332" s="50"/>
      <c r="H332" s="50"/>
      <c r="I332" s="26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  <c r="AJ332" s="25"/>
      <c r="AK332" s="25"/>
      <c r="AL332" s="25"/>
      <c r="AM332" s="25"/>
      <c r="AN332" s="25"/>
      <c r="AO332" s="25"/>
      <c r="AP332" s="25"/>
      <c r="AQ332" s="25"/>
      <c r="AR332" s="25"/>
    </row>
    <row r="333" spans="1:44" ht="12.75" customHeight="1" x14ac:dyDescent="0.25">
      <c r="A333" s="26"/>
      <c r="B333" s="26"/>
      <c r="C333" s="63"/>
      <c r="D333" s="50"/>
      <c r="E333" s="50"/>
      <c r="F333" s="50"/>
      <c r="G333" s="50"/>
      <c r="H333" s="50"/>
      <c r="I333" s="26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  <c r="AJ333" s="25"/>
      <c r="AK333" s="25"/>
      <c r="AL333" s="25"/>
      <c r="AM333" s="25"/>
      <c r="AN333" s="25"/>
      <c r="AO333" s="25"/>
      <c r="AP333" s="25"/>
      <c r="AQ333" s="25"/>
      <c r="AR333" s="25"/>
    </row>
    <row r="334" spans="1:44" ht="12.75" customHeight="1" x14ac:dyDescent="0.25">
      <c r="A334" s="26"/>
      <c r="B334" s="26"/>
      <c r="C334" s="63"/>
      <c r="D334" s="50"/>
      <c r="E334" s="50"/>
      <c r="F334" s="50"/>
      <c r="G334" s="50"/>
      <c r="H334" s="50"/>
      <c r="I334" s="26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  <c r="AA334" s="25"/>
      <c r="AB334" s="25"/>
      <c r="AC334" s="25"/>
      <c r="AD334" s="25"/>
      <c r="AE334" s="25"/>
      <c r="AF334" s="25"/>
      <c r="AG334" s="25"/>
      <c r="AH334" s="25"/>
      <c r="AI334" s="25"/>
      <c r="AJ334" s="25"/>
      <c r="AK334" s="25"/>
      <c r="AL334" s="25"/>
      <c r="AM334" s="25"/>
      <c r="AN334" s="25"/>
      <c r="AO334" s="25"/>
      <c r="AP334" s="25"/>
      <c r="AQ334" s="25"/>
      <c r="AR334" s="25"/>
    </row>
    <row r="335" spans="1:44" ht="12.75" customHeight="1" x14ac:dyDescent="0.25">
      <c r="A335" s="26"/>
      <c r="B335" s="26"/>
      <c r="C335" s="63"/>
      <c r="D335" s="50"/>
      <c r="E335" s="50"/>
      <c r="F335" s="50"/>
      <c r="G335" s="50"/>
      <c r="H335" s="50"/>
      <c r="I335" s="26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  <c r="AA335" s="25"/>
      <c r="AB335" s="25"/>
      <c r="AC335" s="25"/>
      <c r="AD335" s="25"/>
      <c r="AE335" s="25"/>
      <c r="AF335" s="25"/>
      <c r="AG335" s="25"/>
      <c r="AH335" s="25"/>
      <c r="AI335" s="25"/>
      <c r="AJ335" s="25"/>
      <c r="AK335" s="25"/>
      <c r="AL335" s="25"/>
      <c r="AM335" s="25"/>
      <c r="AN335" s="25"/>
      <c r="AO335" s="25"/>
      <c r="AP335" s="25"/>
      <c r="AQ335" s="25"/>
      <c r="AR335" s="25"/>
    </row>
    <row r="336" spans="1:44" ht="12.75" customHeight="1" x14ac:dyDescent="0.25">
      <c r="A336" s="26"/>
      <c r="B336" s="26"/>
      <c r="C336" s="63"/>
      <c r="D336" s="50"/>
      <c r="E336" s="50"/>
      <c r="F336" s="50"/>
      <c r="G336" s="50"/>
      <c r="H336" s="50"/>
      <c r="I336" s="26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  <c r="AA336" s="25"/>
      <c r="AB336" s="25"/>
      <c r="AC336" s="25"/>
      <c r="AD336" s="25"/>
      <c r="AE336" s="25"/>
      <c r="AF336" s="25"/>
      <c r="AG336" s="25"/>
      <c r="AH336" s="25"/>
      <c r="AI336" s="25"/>
      <c r="AJ336" s="25"/>
      <c r="AK336" s="25"/>
      <c r="AL336" s="25"/>
      <c r="AM336" s="25"/>
      <c r="AN336" s="25"/>
      <c r="AO336" s="25"/>
      <c r="AP336" s="25"/>
      <c r="AQ336" s="25"/>
      <c r="AR336" s="25"/>
    </row>
    <row r="337" spans="1:44" ht="12.75" customHeight="1" x14ac:dyDescent="0.25">
      <c r="A337" s="26"/>
      <c r="B337" s="26"/>
      <c r="C337" s="63"/>
      <c r="D337" s="50"/>
      <c r="E337" s="50"/>
      <c r="F337" s="50"/>
      <c r="G337" s="50"/>
      <c r="H337" s="50"/>
      <c r="I337" s="26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  <c r="AA337" s="25"/>
      <c r="AB337" s="25"/>
      <c r="AC337" s="25"/>
      <c r="AD337" s="25"/>
      <c r="AE337" s="25"/>
      <c r="AF337" s="25"/>
      <c r="AG337" s="25"/>
      <c r="AH337" s="25"/>
      <c r="AI337" s="25"/>
      <c r="AJ337" s="25"/>
      <c r="AK337" s="25"/>
      <c r="AL337" s="25"/>
      <c r="AM337" s="25"/>
      <c r="AN337" s="25"/>
      <c r="AO337" s="25"/>
      <c r="AP337" s="25"/>
      <c r="AQ337" s="25"/>
      <c r="AR337" s="25"/>
    </row>
    <row r="338" spans="1:44" ht="12.75" customHeight="1" x14ac:dyDescent="0.25">
      <c r="A338" s="26"/>
      <c r="B338" s="26"/>
      <c r="C338" s="63"/>
      <c r="D338" s="50"/>
      <c r="E338" s="50"/>
      <c r="F338" s="50"/>
      <c r="G338" s="50"/>
      <c r="H338" s="50"/>
      <c r="I338" s="26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  <c r="AA338" s="25"/>
      <c r="AB338" s="25"/>
      <c r="AC338" s="25"/>
      <c r="AD338" s="25"/>
      <c r="AE338" s="25"/>
      <c r="AF338" s="25"/>
      <c r="AG338" s="25"/>
      <c r="AH338" s="25"/>
      <c r="AI338" s="25"/>
      <c r="AJ338" s="25"/>
      <c r="AK338" s="25"/>
      <c r="AL338" s="25"/>
      <c r="AM338" s="25"/>
      <c r="AN338" s="25"/>
      <c r="AO338" s="25"/>
      <c r="AP338" s="25"/>
      <c r="AQ338" s="25"/>
      <c r="AR338" s="25"/>
    </row>
    <row r="339" spans="1:44" ht="12.75" customHeight="1" x14ac:dyDescent="0.25">
      <c r="A339" s="26"/>
      <c r="B339" s="26"/>
      <c r="C339" s="63"/>
      <c r="D339" s="50"/>
      <c r="E339" s="50"/>
      <c r="F339" s="50"/>
      <c r="G339" s="50"/>
      <c r="H339" s="50"/>
      <c r="I339" s="26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  <c r="AA339" s="25"/>
      <c r="AB339" s="25"/>
      <c r="AC339" s="25"/>
      <c r="AD339" s="25"/>
      <c r="AE339" s="25"/>
      <c r="AF339" s="25"/>
      <c r="AG339" s="25"/>
      <c r="AH339" s="25"/>
      <c r="AI339" s="25"/>
      <c r="AJ339" s="25"/>
      <c r="AK339" s="25"/>
      <c r="AL339" s="25"/>
      <c r="AM339" s="25"/>
      <c r="AN339" s="25"/>
      <c r="AO339" s="25"/>
      <c r="AP339" s="25"/>
      <c r="AQ339" s="25"/>
      <c r="AR339" s="25"/>
    </row>
    <row r="340" spans="1:44" ht="12.75" customHeight="1" x14ac:dyDescent="0.25">
      <c r="A340" s="26"/>
      <c r="B340" s="26"/>
      <c r="C340" s="63"/>
      <c r="D340" s="50"/>
      <c r="E340" s="50"/>
      <c r="F340" s="50"/>
      <c r="G340" s="50"/>
      <c r="H340" s="50"/>
      <c r="I340" s="26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  <c r="AA340" s="25"/>
      <c r="AB340" s="25"/>
      <c r="AC340" s="25"/>
      <c r="AD340" s="25"/>
      <c r="AE340" s="25"/>
      <c r="AF340" s="25"/>
      <c r="AG340" s="25"/>
      <c r="AH340" s="25"/>
      <c r="AI340" s="25"/>
      <c r="AJ340" s="25"/>
      <c r="AK340" s="25"/>
      <c r="AL340" s="25"/>
      <c r="AM340" s="25"/>
      <c r="AN340" s="25"/>
      <c r="AO340" s="25"/>
      <c r="AP340" s="25"/>
      <c r="AQ340" s="25"/>
      <c r="AR340" s="25"/>
    </row>
    <row r="341" spans="1:44" ht="12.75" customHeight="1" x14ac:dyDescent="0.25">
      <c r="A341" s="26"/>
      <c r="B341" s="26"/>
      <c r="C341" s="63"/>
      <c r="D341" s="50"/>
      <c r="E341" s="50"/>
      <c r="F341" s="50"/>
      <c r="G341" s="50"/>
      <c r="H341" s="50"/>
      <c r="I341" s="26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  <c r="AA341" s="25"/>
      <c r="AB341" s="25"/>
      <c r="AC341" s="25"/>
      <c r="AD341" s="25"/>
      <c r="AE341" s="25"/>
      <c r="AF341" s="25"/>
      <c r="AG341" s="25"/>
      <c r="AH341" s="25"/>
      <c r="AI341" s="25"/>
      <c r="AJ341" s="25"/>
      <c r="AK341" s="25"/>
      <c r="AL341" s="25"/>
      <c r="AM341" s="25"/>
      <c r="AN341" s="25"/>
      <c r="AO341" s="25"/>
      <c r="AP341" s="25"/>
      <c r="AQ341" s="25"/>
      <c r="AR341" s="25"/>
    </row>
    <row r="342" spans="1:44" ht="12.75" customHeight="1" x14ac:dyDescent="0.25">
      <c r="A342" s="26"/>
      <c r="B342" s="26"/>
      <c r="C342" s="63"/>
      <c r="D342" s="50"/>
      <c r="E342" s="50"/>
      <c r="F342" s="50"/>
      <c r="G342" s="50"/>
      <c r="H342" s="50"/>
      <c r="I342" s="26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  <c r="AA342" s="25"/>
      <c r="AB342" s="25"/>
      <c r="AC342" s="25"/>
      <c r="AD342" s="25"/>
      <c r="AE342" s="25"/>
      <c r="AF342" s="25"/>
      <c r="AG342" s="25"/>
      <c r="AH342" s="25"/>
      <c r="AI342" s="25"/>
      <c r="AJ342" s="25"/>
      <c r="AK342" s="25"/>
      <c r="AL342" s="25"/>
      <c r="AM342" s="25"/>
      <c r="AN342" s="25"/>
      <c r="AO342" s="25"/>
      <c r="AP342" s="25"/>
      <c r="AQ342" s="25"/>
      <c r="AR342" s="25"/>
    </row>
    <row r="343" spans="1:44" ht="12.75" customHeight="1" x14ac:dyDescent="0.25">
      <c r="A343" s="26"/>
      <c r="B343" s="26"/>
      <c r="C343" s="63"/>
      <c r="D343" s="50"/>
      <c r="E343" s="50"/>
      <c r="F343" s="50"/>
      <c r="G343" s="50"/>
      <c r="H343" s="50"/>
      <c r="I343" s="26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  <c r="AA343" s="25"/>
      <c r="AB343" s="25"/>
      <c r="AC343" s="25"/>
      <c r="AD343" s="25"/>
      <c r="AE343" s="25"/>
      <c r="AF343" s="25"/>
      <c r="AG343" s="25"/>
      <c r="AH343" s="25"/>
      <c r="AI343" s="25"/>
      <c r="AJ343" s="25"/>
      <c r="AK343" s="25"/>
      <c r="AL343" s="25"/>
      <c r="AM343" s="25"/>
      <c r="AN343" s="25"/>
      <c r="AO343" s="25"/>
      <c r="AP343" s="25"/>
      <c r="AQ343" s="25"/>
      <c r="AR343" s="25"/>
    </row>
    <row r="344" spans="1:44" ht="12.75" customHeight="1" x14ac:dyDescent="0.25">
      <c r="A344" s="26"/>
      <c r="B344" s="26"/>
      <c r="C344" s="63"/>
      <c r="D344" s="50"/>
      <c r="E344" s="50"/>
      <c r="F344" s="50"/>
      <c r="G344" s="50"/>
      <c r="H344" s="50"/>
      <c r="I344" s="26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  <c r="AA344" s="25"/>
      <c r="AB344" s="25"/>
      <c r="AC344" s="25"/>
      <c r="AD344" s="25"/>
      <c r="AE344" s="25"/>
      <c r="AF344" s="25"/>
      <c r="AG344" s="25"/>
      <c r="AH344" s="25"/>
      <c r="AI344" s="25"/>
      <c r="AJ344" s="25"/>
      <c r="AK344" s="25"/>
      <c r="AL344" s="25"/>
      <c r="AM344" s="25"/>
      <c r="AN344" s="25"/>
      <c r="AO344" s="25"/>
      <c r="AP344" s="25"/>
      <c r="AQ344" s="25"/>
      <c r="AR344" s="25"/>
    </row>
    <row r="345" spans="1:44" ht="12.75" customHeight="1" x14ac:dyDescent="0.25">
      <c r="A345" s="26"/>
      <c r="B345" s="26"/>
      <c r="C345" s="63"/>
      <c r="D345" s="50"/>
      <c r="E345" s="50"/>
      <c r="F345" s="50"/>
      <c r="G345" s="50"/>
      <c r="H345" s="50"/>
      <c r="I345" s="26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  <c r="AA345" s="25"/>
      <c r="AB345" s="25"/>
      <c r="AC345" s="25"/>
      <c r="AD345" s="25"/>
      <c r="AE345" s="25"/>
      <c r="AF345" s="25"/>
      <c r="AG345" s="25"/>
      <c r="AH345" s="25"/>
      <c r="AI345" s="25"/>
      <c r="AJ345" s="25"/>
      <c r="AK345" s="25"/>
      <c r="AL345" s="25"/>
      <c r="AM345" s="25"/>
      <c r="AN345" s="25"/>
      <c r="AO345" s="25"/>
      <c r="AP345" s="25"/>
      <c r="AQ345" s="25"/>
      <c r="AR345" s="25"/>
    </row>
    <row r="346" spans="1:44" ht="12.75" customHeight="1" x14ac:dyDescent="0.25">
      <c r="A346" s="26"/>
      <c r="B346" s="26"/>
      <c r="C346" s="63"/>
      <c r="D346" s="50"/>
      <c r="E346" s="50"/>
      <c r="F346" s="50"/>
      <c r="G346" s="50"/>
      <c r="H346" s="50"/>
      <c r="I346" s="26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  <c r="AA346" s="25"/>
      <c r="AB346" s="25"/>
      <c r="AC346" s="25"/>
      <c r="AD346" s="25"/>
      <c r="AE346" s="25"/>
      <c r="AF346" s="25"/>
      <c r="AG346" s="25"/>
      <c r="AH346" s="25"/>
      <c r="AI346" s="25"/>
      <c r="AJ346" s="25"/>
      <c r="AK346" s="25"/>
      <c r="AL346" s="25"/>
      <c r="AM346" s="25"/>
      <c r="AN346" s="25"/>
      <c r="AO346" s="25"/>
      <c r="AP346" s="25"/>
      <c r="AQ346" s="25"/>
      <c r="AR346" s="25"/>
    </row>
    <row r="347" spans="1:44" ht="12.75" customHeight="1" x14ac:dyDescent="0.25">
      <c r="A347" s="26"/>
      <c r="B347" s="26"/>
      <c r="C347" s="63"/>
      <c r="D347" s="50"/>
      <c r="E347" s="50"/>
      <c r="F347" s="50"/>
      <c r="G347" s="50"/>
      <c r="H347" s="50"/>
      <c r="I347" s="26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  <c r="AA347" s="25"/>
      <c r="AB347" s="25"/>
      <c r="AC347" s="25"/>
      <c r="AD347" s="25"/>
      <c r="AE347" s="25"/>
      <c r="AF347" s="25"/>
      <c r="AG347" s="25"/>
      <c r="AH347" s="25"/>
      <c r="AI347" s="25"/>
      <c r="AJ347" s="25"/>
      <c r="AK347" s="25"/>
      <c r="AL347" s="25"/>
      <c r="AM347" s="25"/>
      <c r="AN347" s="25"/>
      <c r="AO347" s="25"/>
      <c r="AP347" s="25"/>
      <c r="AQ347" s="25"/>
      <c r="AR347" s="25"/>
    </row>
    <row r="348" spans="1:44" ht="12.75" customHeight="1" x14ac:dyDescent="0.25">
      <c r="A348" s="26"/>
      <c r="B348" s="26"/>
      <c r="C348" s="63"/>
      <c r="D348" s="50"/>
      <c r="E348" s="50"/>
      <c r="F348" s="50"/>
      <c r="G348" s="50"/>
      <c r="H348" s="50"/>
      <c r="I348" s="26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  <c r="AA348" s="25"/>
      <c r="AB348" s="25"/>
      <c r="AC348" s="25"/>
      <c r="AD348" s="25"/>
      <c r="AE348" s="25"/>
      <c r="AF348" s="25"/>
      <c r="AG348" s="25"/>
      <c r="AH348" s="25"/>
      <c r="AI348" s="25"/>
      <c r="AJ348" s="25"/>
      <c r="AK348" s="25"/>
      <c r="AL348" s="25"/>
      <c r="AM348" s="25"/>
      <c r="AN348" s="25"/>
      <c r="AO348" s="25"/>
      <c r="AP348" s="25"/>
      <c r="AQ348" s="25"/>
      <c r="AR348" s="25"/>
    </row>
    <row r="349" spans="1:44" ht="12.75" customHeight="1" x14ac:dyDescent="0.25">
      <c r="A349" s="26"/>
      <c r="B349" s="26"/>
      <c r="C349" s="63"/>
      <c r="D349" s="50"/>
      <c r="E349" s="50"/>
      <c r="F349" s="50"/>
      <c r="G349" s="50"/>
      <c r="H349" s="50"/>
      <c r="I349" s="26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  <c r="AA349" s="25"/>
      <c r="AB349" s="25"/>
      <c r="AC349" s="25"/>
      <c r="AD349" s="25"/>
      <c r="AE349" s="25"/>
      <c r="AF349" s="25"/>
      <c r="AG349" s="25"/>
      <c r="AH349" s="25"/>
      <c r="AI349" s="25"/>
      <c r="AJ349" s="25"/>
      <c r="AK349" s="25"/>
      <c r="AL349" s="25"/>
      <c r="AM349" s="25"/>
      <c r="AN349" s="25"/>
      <c r="AO349" s="25"/>
      <c r="AP349" s="25"/>
      <c r="AQ349" s="25"/>
      <c r="AR349" s="25"/>
    </row>
    <row r="350" spans="1:44" ht="12.75" customHeight="1" x14ac:dyDescent="0.25">
      <c r="A350" s="26"/>
      <c r="B350" s="26"/>
      <c r="C350" s="63"/>
      <c r="D350" s="50"/>
      <c r="E350" s="50"/>
      <c r="F350" s="50"/>
      <c r="G350" s="50"/>
      <c r="H350" s="50"/>
      <c r="I350" s="26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  <c r="AA350" s="25"/>
      <c r="AB350" s="25"/>
      <c r="AC350" s="25"/>
      <c r="AD350" s="25"/>
      <c r="AE350" s="25"/>
      <c r="AF350" s="25"/>
      <c r="AG350" s="25"/>
      <c r="AH350" s="25"/>
      <c r="AI350" s="25"/>
      <c r="AJ350" s="25"/>
      <c r="AK350" s="25"/>
      <c r="AL350" s="25"/>
      <c r="AM350" s="25"/>
      <c r="AN350" s="25"/>
      <c r="AO350" s="25"/>
      <c r="AP350" s="25"/>
      <c r="AQ350" s="25"/>
      <c r="AR350" s="25"/>
    </row>
    <row r="351" spans="1:44" ht="12.75" customHeight="1" x14ac:dyDescent="0.25">
      <c r="A351" s="26"/>
      <c r="B351" s="26"/>
      <c r="C351" s="63"/>
      <c r="D351" s="50"/>
      <c r="E351" s="50"/>
      <c r="F351" s="50"/>
      <c r="G351" s="50"/>
      <c r="H351" s="50"/>
      <c r="I351" s="26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  <c r="AA351" s="25"/>
      <c r="AB351" s="25"/>
      <c r="AC351" s="25"/>
      <c r="AD351" s="25"/>
      <c r="AE351" s="25"/>
      <c r="AF351" s="25"/>
      <c r="AG351" s="25"/>
      <c r="AH351" s="25"/>
      <c r="AI351" s="25"/>
      <c r="AJ351" s="25"/>
      <c r="AK351" s="25"/>
      <c r="AL351" s="25"/>
      <c r="AM351" s="25"/>
      <c r="AN351" s="25"/>
      <c r="AO351" s="25"/>
      <c r="AP351" s="25"/>
      <c r="AQ351" s="25"/>
      <c r="AR351" s="25"/>
    </row>
    <row r="352" spans="1:44" ht="12.75" customHeight="1" x14ac:dyDescent="0.25">
      <c r="A352" s="26"/>
      <c r="B352" s="26"/>
      <c r="C352" s="63"/>
      <c r="D352" s="50"/>
      <c r="E352" s="50"/>
      <c r="F352" s="50"/>
      <c r="G352" s="50"/>
      <c r="H352" s="50"/>
      <c r="I352" s="26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  <c r="AA352" s="25"/>
      <c r="AB352" s="25"/>
      <c r="AC352" s="25"/>
      <c r="AD352" s="25"/>
      <c r="AE352" s="25"/>
      <c r="AF352" s="25"/>
      <c r="AG352" s="25"/>
      <c r="AH352" s="25"/>
      <c r="AI352" s="25"/>
      <c r="AJ352" s="25"/>
      <c r="AK352" s="25"/>
      <c r="AL352" s="25"/>
      <c r="AM352" s="25"/>
      <c r="AN352" s="25"/>
      <c r="AO352" s="25"/>
      <c r="AP352" s="25"/>
      <c r="AQ352" s="25"/>
      <c r="AR352" s="25"/>
    </row>
    <row r="353" spans="1:44" ht="12.75" customHeight="1" x14ac:dyDescent="0.25">
      <c r="A353" s="26"/>
      <c r="B353" s="26"/>
      <c r="C353" s="63"/>
      <c r="D353" s="50"/>
      <c r="E353" s="50"/>
      <c r="F353" s="50"/>
      <c r="G353" s="50"/>
      <c r="H353" s="50"/>
      <c r="I353" s="26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  <c r="AA353" s="25"/>
      <c r="AB353" s="25"/>
      <c r="AC353" s="25"/>
      <c r="AD353" s="25"/>
      <c r="AE353" s="25"/>
      <c r="AF353" s="25"/>
      <c r="AG353" s="25"/>
      <c r="AH353" s="25"/>
      <c r="AI353" s="25"/>
      <c r="AJ353" s="25"/>
      <c r="AK353" s="25"/>
      <c r="AL353" s="25"/>
      <c r="AM353" s="25"/>
      <c r="AN353" s="25"/>
      <c r="AO353" s="25"/>
      <c r="AP353" s="25"/>
      <c r="AQ353" s="25"/>
      <c r="AR353" s="25"/>
    </row>
    <row r="354" spans="1:44" ht="12.75" customHeight="1" x14ac:dyDescent="0.25">
      <c r="A354" s="26"/>
      <c r="B354" s="26"/>
      <c r="C354" s="63"/>
      <c r="D354" s="50"/>
      <c r="E354" s="50"/>
      <c r="F354" s="50"/>
      <c r="G354" s="50"/>
      <c r="H354" s="50"/>
      <c r="I354" s="26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  <c r="AA354" s="25"/>
      <c r="AB354" s="25"/>
      <c r="AC354" s="25"/>
      <c r="AD354" s="25"/>
      <c r="AE354" s="25"/>
      <c r="AF354" s="25"/>
      <c r="AG354" s="25"/>
      <c r="AH354" s="25"/>
      <c r="AI354" s="25"/>
      <c r="AJ354" s="25"/>
      <c r="AK354" s="25"/>
      <c r="AL354" s="25"/>
      <c r="AM354" s="25"/>
      <c r="AN354" s="25"/>
      <c r="AO354" s="25"/>
      <c r="AP354" s="25"/>
      <c r="AQ354" s="25"/>
      <c r="AR354" s="25"/>
    </row>
    <row r="355" spans="1:44" ht="12.75" customHeight="1" x14ac:dyDescent="0.25">
      <c r="A355" s="26"/>
      <c r="B355" s="26"/>
      <c r="C355" s="63"/>
      <c r="D355" s="50"/>
      <c r="E355" s="50"/>
      <c r="F355" s="50"/>
      <c r="G355" s="50"/>
      <c r="H355" s="50"/>
      <c r="I355" s="26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  <c r="AA355" s="25"/>
      <c r="AB355" s="25"/>
      <c r="AC355" s="25"/>
      <c r="AD355" s="25"/>
      <c r="AE355" s="25"/>
      <c r="AF355" s="25"/>
      <c r="AG355" s="25"/>
      <c r="AH355" s="25"/>
      <c r="AI355" s="25"/>
      <c r="AJ355" s="25"/>
      <c r="AK355" s="25"/>
      <c r="AL355" s="25"/>
      <c r="AM355" s="25"/>
      <c r="AN355" s="25"/>
      <c r="AO355" s="25"/>
      <c r="AP355" s="25"/>
      <c r="AQ355" s="25"/>
      <c r="AR355" s="25"/>
    </row>
    <row r="356" spans="1:44" ht="12.75" customHeight="1" x14ac:dyDescent="0.25">
      <c r="A356" s="26"/>
      <c r="B356" s="26"/>
      <c r="C356" s="63"/>
      <c r="D356" s="50"/>
      <c r="E356" s="50"/>
      <c r="F356" s="50"/>
      <c r="G356" s="50"/>
      <c r="H356" s="50"/>
      <c r="I356" s="26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  <c r="AA356" s="25"/>
      <c r="AB356" s="25"/>
      <c r="AC356" s="25"/>
      <c r="AD356" s="25"/>
      <c r="AE356" s="25"/>
      <c r="AF356" s="25"/>
      <c r="AG356" s="25"/>
      <c r="AH356" s="25"/>
      <c r="AI356" s="25"/>
      <c r="AJ356" s="25"/>
      <c r="AK356" s="25"/>
      <c r="AL356" s="25"/>
      <c r="AM356" s="25"/>
      <c r="AN356" s="25"/>
      <c r="AO356" s="25"/>
      <c r="AP356" s="25"/>
      <c r="AQ356" s="25"/>
      <c r="AR356" s="25"/>
    </row>
    <row r="357" spans="1:44" ht="12.75" customHeight="1" x14ac:dyDescent="0.25">
      <c r="A357" s="26"/>
      <c r="B357" s="26"/>
      <c r="C357" s="63"/>
      <c r="D357" s="50"/>
      <c r="E357" s="50"/>
      <c r="F357" s="50"/>
      <c r="G357" s="50"/>
      <c r="H357" s="50"/>
      <c r="I357" s="26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  <c r="AA357" s="25"/>
      <c r="AB357" s="25"/>
      <c r="AC357" s="25"/>
      <c r="AD357" s="25"/>
      <c r="AE357" s="25"/>
      <c r="AF357" s="25"/>
      <c r="AG357" s="25"/>
      <c r="AH357" s="25"/>
      <c r="AI357" s="25"/>
      <c r="AJ357" s="25"/>
      <c r="AK357" s="25"/>
      <c r="AL357" s="25"/>
      <c r="AM357" s="25"/>
      <c r="AN357" s="25"/>
      <c r="AO357" s="25"/>
      <c r="AP357" s="25"/>
      <c r="AQ357" s="25"/>
      <c r="AR357" s="25"/>
    </row>
    <row r="358" spans="1:44" ht="12.75" customHeight="1" x14ac:dyDescent="0.25">
      <c r="A358" s="26"/>
      <c r="B358" s="26"/>
      <c r="C358" s="63"/>
      <c r="D358" s="50"/>
      <c r="E358" s="50"/>
      <c r="F358" s="50"/>
      <c r="G358" s="50"/>
      <c r="H358" s="50"/>
      <c r="I358" s="26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  <c r="AA358" s="25"/>
      <c r="AB358" s="25"/>
      <c r="AC358" s="25"/>
      <c r="AD358" s="25"/>
      <c r="AE358" s="25"/>
      <c r="AF358" s="25"/>
      <c r="AG358" s="25"/>
      <c r="AH358" s="25"/>
      <c r="AI358" s="25"/>
      <c r="AJ358" s="25"/>
      <c r="AK358" s="25"/>
      <c r="AL358" s="25"/>
      <c r="AM358" s="25"/>
      <c r="AN358" s="25"/>
      <c r="AO358" s="25"/>
      <c r="AP358" s="25"/>
      <c r="AQ358" s="25"/>
      <c r="AR358" s="25"/>
    </row>
    <row r="359" spans="1:44" ht="12.75" customHeight="1" x14ac:dyDescent="0.25">
      <c r="A359" s="26"/>
      <c r="B359" s="26"/>
      <c r="C359" s="63"/>
      <c r="D359" s="50"/>
      <c r="E359" s="50"/>
      <c r="F359" s="50"/>
      <c r="G359" s="50"/>
      <c r="H359" s="50"/>
      <c r="I359" s="26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  <c r="AA359" s="25"/>
      <c r="AB359" s="25"/>
      <c r="AC359" s="25"/>
      <c r="AD359" s="25"/>
      <c r="AE359" s="25"/>
      <c r="AF359" s="25"/>
      <c r="AG359" s="25"/>
      <c r="AH359" s="25"/>
      <c r="AI359" s="25"/>
      <c r="AJ359" s="25"/>
      <c r="AK359" s="25"/>
      <c r="AL359" s="25"/>
      <c r="AM359" s="25"/>
      <c r="AN359" s="25"/>
      <c r="AO359" s="25"/>
      <c r="AP359" s="25"/>
      <c r="AQ359" s="25"/>
      <c r="AR359" s="25"/>
    </row>
    <row r="360" spans="1:44" ht="12.75" customHeight="1" x14ac:dyDescent="0.25">
      <c r="A360" s="26"/>
      <c r="B360" s="26"/>
      <c r="C360" s="63"/>
      <c r="D360" s="50"/>
      <c r="E360" s="50"/>
      <c r="F360" s="50"/>
      <c r="G360" s="50"/>
      <c r="H360" s="50"/>
      <c r="I360" s="26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  <c r="AA360" s="25"/>
      <c r="AB360" s="25"/>
      <c r="AC360" s="25"/>
      <c r="AD360" s="25"/>
      <c r="AE360" s="25"/>
      <c r="AF360" s="25"/>
      <c r="AG360" s="25"/>
      <c r="AH360" s="25"/>
      <c r="AI360" s="25"/>
      <c r="AJ360" s="25"/>
      <c r="AK360" s="25"/>
      <c r="AL360" s="25"/>
      <c r="AM360" s="25"/>
      <c r="AN360" s="25"/>
      <c r="AO360" s="25"/>
      <c r="AP360" s="25"/>
      <c r="AQ360" s="25"/>
      <c r="AR360" s="25"/>
    </row>
    <row r="361" spans="1:44" ht="12.75" customHeight="1" x14ac:dyDescent="0.25">
      <c r="A361" s="26"/>
      <c r="B361" s="26"/>
      <c r="C361" s="63"/>
      <c r="D361" s="50"/>
      <c r="E361" s="50"/>
      <c r="F361" s="50"/>
      <c r="G361" s="50"/>
      <c r="H361" s="50"/>
      <c r="I361" s="26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  <c r="AJ361" s="25"/>
      <c r="AK361" s="25"/>
      <c r="AL361" s="25"/>
      <c r="AM361" s="25"/>
      <c r="AN361" s="25"/>
      <c r="AO361" s="25"/>
      <c r="AP361" s="25"/>
      <c r="AQ361" s="25"/>
      <c r="AR361" s="25"/>
    </row>
    <row r="362" spans="1:44" ht="12.75" customHeight="1" x14ac:dyDescent="0.25">
      <c r="A362" s="26"/>
      <c r="B362" s="26"/>
      <c r="C362" s="63"/>
      <c r="D362" s="50"/>
      <c r="E362" s="50"/>
      <c r="F362" s="50"/>
      <c r="G362" s="50"/>
      <c r="H362" s="50"/>
      <c r="I362" s="26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25"/>
      <c r="AE362" s="25"/>
      <c r="AF362" s="25"/>
      <c r="AG362" s="25"/>
      <c r="AH362" s="25"/>
      <c r="AI362" s="25"/>
      <c r="AJ362" s="25"/>
      <c r="AK362" s="25"/>
      <c r="AL362" s="25"/>
      <c r="AM362" s="25"/>
      <c r="AN362" s="25"/>
      <c r="AO362" s="25"/>
      <c r="AP362" s="25"/>
      <c r="AQ362" s="25"/>
      <c r="AR362" s="25"/>
    </row>
    <row r="363" spans="1:44" ht="12.75" customHeight="1" x14ac:dyDescent="0.25">
      <c r="A363" s="26"/>
      <c r="B363" s="26"/>
      <c r="C363" s="63"/>
      <c r="D363" s="50"/>
      <c r="E363" s="50"/>
      <c r="F363" s="50"/>
      <c r="G363" s="50"/>
      <c r="H363" s="50"/>
      <c r="I363" s="26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  <c r="AJ363" s="25"/>
      <c r="AK363" s="25"/>
      <c r="AL363" s="25"/>
      <c r="AM363" s="25"/>
      <c r="AN363" s="25"/>
      <c r="AO363" s="25"/>
      <c r="AP363" s="25"/>
      <c r="AQ363" s="25"/>
      <c r="AR363" s="25"/>
    </row>
    <row r="364" spans="1:44" ht="12.75" customHeight="1" x14ac:dyDescent="0.25">
      <c r="A364" s="26"/>
      <c r="B364" s="26"/>
      <c r="C364" s="63"/>
      <c r="D364" s="50"/>
      <c r="E364" s="50"/>
      <c r="F364" s="50"/>
      <c r="G364" s="50"/>
      <c r="H364" s="50"/>
      <c r="I364" s="26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  <c r="AJ364" s="25"/>
      <c r="AK364" s="25"/>
      <c r="AL364" s="25"/>
      <c r="AM364" s="25"/>
      <c r="AN364" s="25"/>
      <c r="AO364" s="25"/>
      <c r="AP364" s="25"/>
      <c r="AQ364" s="25"/>
      <c r="AR364" s="25"/>
    </row>
    <row r="365" spans="1:44" ht="12.75" customHeight="1" x14ac:dyDescent="0.25">
      <c r="A365" s="26"/>
      <c r="B365" s="26"/>
      <c r="C365" s="63"/>
      <c r="D365" s="50"/>
      <c r="E365" s="50"/>
      <c r="F365" s="50"/>
      <c r="G365" s="50"/>
      <c r="H365" s="50"/>
      <c r="I365" s="26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  <c r="AJ365" s="25"/>
      <c r="AK365" s="25"/>
      <c r="AL365" s="25"/>
      <c r="AM365" s="25"/>
      <c r="AN365" s="25"/>
      <c r="AO365" s="25"/>
      <c r="AP365" s="25"/>
      <c r="AQ365" s="25"/>
      <c r="AR365" s="25"/>
    </row>
    <row r="366" spans="1:44" ht="12.75" customHeight="1" x14ac:dyDescent="0.25">
      <c r="A366" s="26"/>
      <c r="B366" s="26"/>
      <c r="C366" s="63"/>
      <c r="D366" s="50"/>
      <c r="E366" s="50"/>
      <c r="F366" s="50"/>
      <c r="G366" s="50"/>
      <c r="H366" s="50"/>
      <c r="I366" s="26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  <c r="AJ366" s="25"/>
      <c r="AK366" s="25"/>
      <c r="AL366" s="25"/>
      <c r="AM366" s="25"/>
      <c r="AN366" s="25"/>
      <c r="AO366" s="25"/>
      <c r="AP366" s="25"/>
      <c r="AQ366" s="25"/>
      <c r="AR366" s="25"/>
    </row>
    <row r="367" spans="1:44" ht="12.75" customHeight="1" x14ac:dyDescent="0.25">
      <c r="A367" s="26"/>
      <c r="B367" s="26"/>
      <c r="C367" s="63"/>
      <c r="D367" s="50"/>
      <c r="E367" s="50"/>
      <c r="F367" s="50"/>
      <c r="G367" s="50"/>
      <c r="H367" s="50"/>
      <c r="I367" s="26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  <c r="AJ367" s="25"/>
      <c r="AK367" s="25"/>
      <c r="AL367" s="25"/>
      <c r="AM367" s="25"/>
      <c r="AN367" s="25"/>
      <c r="AO367" s="25"/>
      <c r="AP367" s="25"/>
      <c r="AQ367" s="25"/>
      <c r="AR367" s="25"/>
    </row>
    <row r="368" spans="1:44" ht="12.75" customHeight="1" x14ac:dyDescent="0.25">
      <c r="A368" s="26"/>
      <c r="B368" s="26"/>
      <c r="C368" s="63"/>
      <c r="D368" s="50"/>
      <c r="E368" s="50"/>
      <c r="F368" s="50"/>
      <c r="G368" s="50"/>
      <c r="H368" s="50"/>
      <c r="I368" s="26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  <c r="AJ368" s="25"/>
      <c r="AK368" s="25"/>
      <c r="AL368" s="25"/>
      <c r="AM368" s="25"/>
      <c r="AN368" s="25"/>
      <c r="AO368" s="25"/>
      <c r="AP368" s="25"/>
      <c r="AQ368" s="25"/>
      <c r="AR368" s="25"/>
    </row>
    <row r="369" spans="1:44" ht="12.75" customHeight="1" x14ac:dyDescent="0.25">
      <c r="A369" s="26"/>
      <c r="B369" s="26"/>
      <c r="C369" s="63"/>
      <c r="D369" s="50"/>
      <c r="E369" s="50"/>
      <c r="F369" s="50"/>
      <c r="G369" s="50"/>
      <c r="H369" s="50"/>
      <c r="I369" s="26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  <c r="AJ369" s="25"/>
      <c r="AK369" s="25"/>
      <c r="AL369" s="25"/>
      <c r="AM369" s="25"/>
      <c r="AN369" s="25"/>
      <c r="AO369" s="25"/>
      <c r="AP369" s="25"/>
      <c r="AQ369" s="25"/>
      <c r="AR369" s="25"/>
    </row>
    <row r="370" spans="1:44" ht="12.75" customHeight="1" x14ac:dyDescent="0.25">
      <c r="A370" s="26"/>
      <c r="B370" s="26"/>
      <c r="C370" s="63"/>
      <c r="D370" s="50"/>
      <c r="E370" s="50"/>
      <c r="F370" s="50"/>
      <c r="G370" s="50"/>
      <c r="H370" s="50"/>
      <c r="I370" s="26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  <c r="AJ370" s="25"/>
      <c r="AK370" s="25"/>
      <c r="AL370" s="25"/>
      <c r="AM370" s="25"/>
      <c r="AN370" s="25"/>
      <c r="AO370" s="25"/>
      <c r="AP370" s="25"/>
      <c r="AQ370" s="25"/>
      <c r="AR370" s="25"/>
    </row>
    <row r="371" spans="1:44" ht="12.75" customHeight="1" x14ac:dyDescent="0.25">
      <c r="A371" s="26"/>
      <c r="B371" s="26"/>
      <c r="C371" s="63"/>
      <c r="D371" s="50"/>
      <c r="E371" s="50"/>
      <c r="F371" s="50"/>
      <c r="G371" s="50"/>
      <c r="H371" s="50"/>
      <c r="I371" s="26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  <c r="AJ371" s="25"/>
      <c r="AK371" s="25"/>
      <c r="AL371" s="25"/>
      <c r="AM371" s="25"/>
      <c r="AN371" s="25"/>
      <c r="AO371" s="25"/>
      <c r="AP371" s="25"/>
      <c r="AQ371" s="25"/>
      <c r="AR371" s="25"/>
    </row>
    <row r="372" spans="1:44" ht="12.75" customHeight="1" x14ac:dyDescent="0.25">
      <c r="A372" s="26"/>
      <c r="B372" s="26"/>
      <c r="C372" s="63"/>
      <c r="D372" s="50"/>
      <c r="E372" s="50"/>
      <c r="F372" s="50"/>
      <c r="G372" s="50"/>
      <c r="H372" s="50"/>
      <c r="I372" s="26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  <c r="AJ372" s="25"/>
      <c r="AK372" s="25"/>
      <c r="AL372" s="25"/>
      <c r="AM372" s="25"/>
      <c r="AN372" s="25"/>
      <c r="AO372" s="25"/>
      <c r="AP372" s="25"/>
      <c r="AQ372" s="25"/>
      <c r="AR372" s="25"/>
    </row>
    <row r="373" spans="1:44" ht="12.75" customHeight="1" x14ac:dyDescent="0.25">
      <c r="A373" s="26"/>
      <c r="B373" s="26"/>
      <c r="C373" s="63"/>
      <c r="D373" s="50"/>
      <c r="E373" s="50"/>
      <c r="F373" s="50"/>
      <c r="G373" s="50"/>
      <c r="H373" s="50"/>
      <c r="I373" s="26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  <c r="AJ373" s="25"/>
      <c r="AK373" s="25"/>
      <c r="AL373" s="25"/>
      <c r="AM373" s="25"/>
      <c r="AN373" s="25"/>
      <c r="AO373" s="25"/>
      <c r="AP373" s="25"/>
      <c r="AQ373" s="25"/>
      <c r="AR373" s="25"/>
    </row>
    <row r="374" spans="1:44" ht="12.75" customHeight="1" x14ac:dyDescent="0.25">
      <c r="A374" s="26"/>
      <c r="B374" s="26"/>
      <c r="C374" s="63"/>
      <c r="D374" s="50"/>
      <c r="E374" s="50"/>
      <c r="F374" s="50"/>
      <c r="G374" s="50"/>
      <c r="H374" s="50"/>
      <c r="I374" s="26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  <c r="AA374" s="25"/>
      <c r="AB374" s="25"/>
      <c r="AC374" s="25"/>
      <c r="AD374" s="25"/>
      <c r="AE374" s="25"/>
      <c r="AF374" s="25"/>
      <c r="AG374" s="25"/>
      <c r="AH374" s="25"/>
      <c r="AI374" s="25"/>
      <c r="AJ374" s="25"/>
      <c r="AK374" s="25"/>
      <c r="AL374" s="25"/>
      <c r="AM374" s="25"/>
      <c r="AN374" s="25"/>
      <c r="AO374" s="25"/>
      <c r="AP374" s="25"/>
      <c r="AQ374" s="25"/>
      <c r="AR374" s="25"/>
    </row>
    <row r="375" spans="1:44" ht="12.75" customHeight="1" x14ac:dyDescent="0.25">
      <c r="A375" s="26"/>
      <c r="B375" s="26"/>
      <c r="C375" s="63"/>
      <c r="D375" s="50"/>
      <c r="E375" s="50"/>
      <c r="F375" s="50"/>
      <c r="G375" s="50"/>
      <c r="H375" s="50"/>
      <c r="I375" s="26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  <c r="AA375" s="25"/>
      <c r="AB375" s="25"/>
      <c r="AC375" s="25"/>
      <c r="AD375" s="25"/>
      <c r="AE375" s="25"/>
      <c r="AF375" s="25"/>
      <c r="AG375" s="25"/>
      <c r="AH375" s="25"/>
      <c r="AI375" s="25"/>
      <c r="AJ375" s="25"/>
      <c r="AK375" s="25"/>
      <c r="AL375" s="25"/>
      <c r="AM375" s="25"/>
      <c r="AN375" s="25"/>
      <c r="AO375" s="25"/>
      <c r="AP375" s="25"/>
      <c r="AQ375" s="25"/>
      <c r="AR375" s="25"/>
    </row>
    <row r="376" spans="1:44" ht="12.75" customHeight="1" x14ac:dyDescent="0.25">
      <c r="A376" s="26"/>
      <c r="B376" s="26"/>
      <c r="C376" s="63"/>
      <c r="D376" s="50"/>
      <c r="E376" s="50"/>
      <c r="F376" s="50"/>
      <c r="G376" s="50"/>
      <c r="H376" s="50"/>
      <c r="I376" s="26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  <c r="AA376" s="25"/>
      <c r="AB376" s="25"/>
      <c r="AC376" s="25"/>
      <c r="AD376" s="25"/>
      <c r="AE376" s="25"/>
      <c r="AF376" s="25"/>
      <c r="AG376" s="25"/>
      <c r="AH376" s="25"/>
      <c r="AI376" s="25"/>
      <c r="AJ376" s="25"/>
      <c r="AK376" s="25"/>
      <c r="AL376" s="25"/>
      <c r="AM376" s="25"/>
      <c r="AN376" s="25"/>
      <c r="AO376" s="25"/>
      <c r="AP376" s="25"/>
      <c r="AQ376" s="25"/>
      <c r="AR376" s="25"/>
    </row>
    <row r="377" spans="1:44" ht="12.75" customHeight="1" x14ac:dyDescent="0.25">
      <c r="A377" s="26"/>
      <c r="B377" s="26"/>
      <c r="C377" s="63"/>
      <c r="D377" s="50"/>
      <c r="E377" s="50"/>
      <c r="F377" s="50"/>
      <c r="G377" s="50"/>
      <c r="H377" s="50"/>
      <c r="I377" s="26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  <c r="AA377" s="25"/>
      <c r="AB377" s="25"/>
      <c r="AC377" s="25"/>
      <c r="AD377" s="25"/>
      <c r="AE377" s="25"/>
      <c r="AF377" s="25"/>
      <c r="AG377" s="25"/>
      <c r="AH377" s="25"/>
      <c r="AI377" s="25"/>
      <c r="AJ377" s="25"/>
      <c r="AK377" s="25"/>
      <c r="AL377" s="25"/>
      <c r="AM377" s="25"/>
      <c r="AN377" s="25"/>
      <c r="AO377" s="25"/>
      <c r="AP377" s="25"/>
      <c r="AQ377" s="25"/>
      <c r="AR377" s="25"/>
    </row>
    <row r="378" spans="1:44" ht="12.75" customHeight="1" x14ac:dyDescent="0.25">
      <c r="A378" s="26"/>
      <c r="B378" s="26"/>
      <c r="C378" s="63"/>
      <c r="D378" s="50"/>
      <c r="E378" s="50"/>
      <c r="F378" s="50"/>
      <c r="G378" s="50"/>
      <c r="H378" s="50"/>
      <c r="I378" s="26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  <c r="AA378" s="25"/>
      <c r="AB378" s="25"/>
      <c r="AC378" s="25"/>
      <c r="AD378" s="25"/>
      <c r="AE378" s="25"/>
      <c r="AF378" s="25"/>
      <c r="AG378" s="25"/>
      <c r="AH378" s="25"/>
      <c r="AI378" s="25"/>
      <c r="AJ378" s="25"/>
      <c r="AK378" s="25"/>
      <c r="AL378" s="25"/>
      <c r="AM378" s="25"/>
      <c r="AN378" s="25"/>
      <c r="AO378" s="25"/>
      <c r="AP378" s="25"/>
      <c r="AQ378" s="25"/>
      <c r="AR378" s="25"/>
    </row>
    <row r="379" spans="1:44" ht="12.75" customHeight="1" x14ac:dyDescent="0.25">
      <c r="A379" s="26"/>
      <c r="B379" s="26"/>
      <c r="C379" s="63"/>
      <c r="D379" s="50"/>
      <c r="E379" s="50"/>
      <c r="F379" s="50"/>
      <c r="G379" s="50"/>
      <c r="H379" s="50"/>
      <c r="I379" s="26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  <c r="AA379" s="25"/>
      <c r="AB379" s="25"/>
      <c r="AC379" s="25"/>
      <c r="AD379" s="25"/>
      <c r="AE379" s="25"/>
      <c r="AF379" s="25"/>
      <c r="AG379" s="25"/>
      <c r="AH379" s="25"/>
      <c r="AI379" s="25"/>
      <c r="AJ379" s="25"/>
      <c r="AK379" s="25"/>
      <c r="AL379" s="25"/>
      <c r="AM379" s="25"/>
      <c r="AN379" s="25"/>
      <c r="AO379" s="25"/>
      <c r="AP379" s="25"/>
      <c r="AQ379" s="25"/>
      <c r="AR379" s="25"/>
    </row>
    <row r="380" spans="1:44" ht="12.75" customHeight="1" x14ac:dyDescent="0.25">
      <c r="A380" s="26"/>
      <c r="B380" s="26"/>
      <c r="C380" s="63"/>
      <c r="D380" s="50"/>
      <c r="E380" s="50"/>
      <c r="F380" s="50"/>
      <c r="G380" s="50"/>
      <c r="H380" s="50"/>
      <c r="I380" s="26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  <c r="AA380" s="25"/>
      <c r="AB380" s="25"/>
      <c r="AC380" s="25"/>
      <c r="AD380" s="25"/>
      <c r="AE380" s="25"/>
      <c r="AF380" s="25"/>
      <c r="AG380" s="25"/>
      <c r="AH380" s="25"/>
      <c r="AI380" s="25"/>
      <c r="AJ380" s="25"/>
      <c r="AK380" s="25"/>
      <c r="AL380" s="25"/>
      <c r="AM380" s="25"/>
      <c r="AN380" s="25"/>
      <c r="AO380" s="25"/>
      <c r="AP380" s="25"/>
      <c r="AQ380" s="25"/>
      <c r="AR380" s="25"/>
    </row>
    <row r="381" spans="1:44" ht="12.75" customHeight="1" x14ac:dyDescent="0.25">
      <c r="A381" s="26"/>
      <c r="B381" s="26"/>
      <c r="C381" s="63"/>
      <c r="D381" s="50"/>
      <c r="E381" s="50"/>
      <c r="F381" s="50"/>
      <c r="G381" s="50"/>
      <c r="H381" s="50"/>
      <c r="I381" s="26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  <c r="AA381" s="25"/>
      <c r="AB381" s="25"/>
      <c r="AC381" s="25"/>
      <c r="AD381" s="25"/>
      <c r="AE381" s="25"/>
      <c r="AF381" s="25"/>
      <c r="AG381" s="25"/>
      <c r="AH381" s="25"/>
      <c r="AI381" s="25"/>
      <c r="AJ381" s="25"/>
      <c r="AK381" s="25"/>
      <c r="AL381" s="25"/>
      <c r="AM381" s="25"/>
      <c r="AN381" s="25"/>
      <c r="AO381" s="25"/>
      <c r="AP381" s="25"/>
      <c r="AQ381" s="25"/>
      <c r="AR381" s="25"/>
    </row>
    <row r="382" spans="1:44" ht="12.75" customHeight="1" x14ac:dyDescent="0.25">
      <c r="A382" s="26"/>
      <c r="B382" s="26"/>
      <c r="C382" s="63"/>
      <c r="D382" s="50"/>
      <c r="E382" s="50"/>
      <c r="F382" s="50"/>
      <c r="G382" s="50"/>
      <c r="H382" s="50"/>
      <c r="I382" s="26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  <c r="AA382" s="25"/>
      <c r="AB382" s="25"/>
      <c r="AC382" s="25"/>
      <c r="AD382" s="25"/>
      <c r="AE382" s="25"/>
      <c r="AF382" s="25"/>
      <c r="AG382" s="25"/>
      <c r="AH382" s="25"/>
      <c r="AI382" s="25"/>
      <c r="AJ382" s="25"/>
      <c r="AK382" s="25"/>
      <c r="AL382" s="25"/>
      <c r="AM382" s="25"/>
      <c r="AN382" s="25"/>
      <c r="AO382" s="25"/>
      <c r="AP382" s="25"/>
      <c r="AQ382" s="25"/>
      <c r="AR382" s="25"/>
    </row>
    <row r="383" spans="1:44" ht="12.75" customHeight="1" x14ac:dyDescent="0.25">
      <c r="A383" s="26"/>
      <c r="B383" s="26"/>
      <c r="C383" s="63"/>
      <c r="D383" s="50"/>
      <c r="E383" s="50"/>
      <c r="F383" s="50"/>
      <c r="G383" s="50"/>
      <c r="H383" s="50"/>
      <c r="I383" s="26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  <c r="AA383" s="25"/>
      <c r="AB383" s="25"/>
      <c r="AC383" s="25"/>
      <c r="AD383" s="25"/>
      <c r="AE383" s="25"/>
      <c r="AF383" s="25"/>
      <c r="AG383" s="25"/>
      <c r="AH383" s="25"/>
      <c r="AI383" s="25"/>
      <c r="AJ383" s="25"/>
      <c r="AK383" s="25"/>
      <c r="AL383" s="25"/>
      <c r="AM383" s="25"/>
      <c r="AN383" s="25"/>
      <c r="AO383" s="25"/>
      <c r="AP383" s="25"/>
      <c r="AQ383" s="25"/>
      <c r="AR383" s="25"/>
    </row>
    <row r="384" spans="1:44" ht="12.75" customHeight="1" x14ac:dyDescent="0.25">
      <c r="A384" s="26"/>
      <c r="B384" s="26"/>
      <c r="C384" s="63"/>
      <c r="D384" s="50"/>
      <c r="E384" s="50"/>
      <c r="F384" s="50"/>
      <c r="G384" s="50"/>
      <c r="H384" s="50"/>
      <c r="I384" s="26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  <c r="AA384" s="25"/>
      <c r="AB384" s="25"/>
      <c r="AC384" s="25"/>
      <c r="AD384" s="25"/>
      <c r="AE384" s="25"/>
      <c r="AF384" s="25"/>
      <c r="AG384" s="25"/>
      <c r="AH384" s="25"/>
      <c r="AI384" s="25"/>
      <c r="AJ384" s="25"/>
      <c r="AK384" s="25"/>
      <c r="AL384" s="25"/>
      <c r="AM384" s="25"/>
      <c r="AN384" s="25"/>
      <c r="AO384" s="25"/>
      <c r="AP384" s="25"/>
      <c r="AQ384" s="25"/>
      <c r="AR384" s="25"/>
    </row>
    <row r="385" spans="1:44" ht="12.75" customHeight="1" x14ac:dyDescent="0.25">
      <c r="A385" s="26"/>
      <c r="B385" s="26"/>
      <c r="C385" s="63"/>
      <c r="D385" s="50"/>
      <c r="E385" s="50"/>
      <c r="F385" s="50"/>
      <c r="G385" s="50"/>
      <c r="H385" s="50"/>
      <c r="I385" s="26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  <c r="AA385" s="25"/>
      <c r="AB385" s="25"/>
      <c r="AC385" s="25"/>
      <c r="AD385" s="25"/>
      <c r="AE385" s="25"/>
      <c r="AF385" s="25"/>
      <c r="AG385" s="25"/>
      <c r="AH385" s="25"/>
      <c r="AI385" s="25"/>
      <c r="AJ385" s="25"/>
      <c r="AK385" s="25"/>
      <c r="AL385" s="25"/>
      <c r="AM385" s="25"/>
      <c r="AN385" s="25"/>
      <c r="AO385" s="25"/>
      <c r="AP385" s="25"/>
      <c r="AQ385" s="25"/>
      <c r="AR385" s="25"/>
    </row>
    <row r="386" spans="1:44" ht="12.75" customHeight="1" x14ac:dyDescent="0.25">
      <c r="A386" s="26"/>
      <c r="B386" s="26"/>
      <c r="C386" s="63"/>
      <c r="D386" s="50"/>
      <c r="E386" s="50"/>
      <c r="F386" s="50"/>
      <c r="G386" s="50"/>
      <c r="H386" s="50"/>
      <c r="I386" s="26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  <c r="AA386" s="25"/>
      <c r="AB386" s="25"/>
      <c r="AC386" s="25"/>
      <c r="AD386" s="25"/>
      <c r="AE386" s="25"/>
      <c r="AF386" s="25"/>
      <c r="AG386" s="25"/>
      <c r="AH386" s="25"/>
      <c r="AI386" s="25"/>
      <c r="AJ386" s="25"/>
      <c r="AK386" s="25"/>
      <c r="AL386" s="25"/>
      <c r="AM386" s="25"/>
      <c r="AN386" s="25"/>
      <c r="AO386" s="25"/>
      <c r="AP386" s="25"/>
      <c r="AQ386" s="25"/>
      <c r="AR386" s="25"/>
    </row>
    <row r="387" spans="1:44" ht="12.75" customHeight="1" x14ac:dyDescent="0.25">
      <c r="A387" s="26"/>
      <c r="B387" s="26"/>
      <c r="C387" s="63"/>
      <c r="D387" s="50"/>
      <c r="E387" s="50"/>
      <c r="F387" s="50"/>
      <c r="G387" s="50"/>
      <c r="H387" s="50"/>
      <c r="I387" s="26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  <c r="AA387" s="25"/>
      <c r="AB387" s="25"/>
      <c r="AC387" s="25"/>
      <c r="AD387" s="25"/>
      <c r="AE387" s="25"/>
      <c r="AF387" s="25"/>
      <c r="AG387" s="25"/>
      <c r="AH387" s="25"/>
      <c r="AI387" s="25"/>
      <c r="AJ387" s="25"/>
      <c r="AK387" s="25"/>
      <c r="AL387" s="25"/>
      <c r="AM387" s="25"/>
      <c r="AN387" s="25"/>
      <c r="AO387" s="25"/>
      <c r="AP387" s="25"/>
      <c r="AQ387" s="25"/>
      <c r="AR387" s="25"/>
    </row>
    <row r="388" spans="1:44" ht="12.75" customHeight="1" x14ac:dyDescent="0.25">
      <c r="A388" s="26"/>
      <c r="B388" s="26"/>
      <c r="C388" s="63"/>
      <c r="D388" s="50"/>
      <c r="E388" s="50"/>
      <c r="F388" s="50"/>
      <c r="G388" s="50"/>
      <c r="H388" s="50"/>
      <c r="I388" s="26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  <c r="AA388" s="25"/>
      <c r="AB388" s="25"/>
      <c r="AC388" s="25"/>
      <c r="AD388" s="25"/>
      <c r="AE388" s="25"/>
      <c r="AF388" s="25"/>
      <c r="AG388" s="25"/>
      <c r="AH388" s="25"/>
      <c r="AI388" s="25"/>
      <c r="AJ388" s="25"/>
      <c r="AK388" s="25"/>
      <c r="AL388" s="25"/>
      <c r="AM388" s="25"/>
      <c r="AN388" s="25"/>
      <c r="AO388" s="25"/>
      <c r="AP388" s="25"/>
      <c r="AQ388" s="25"/>
      <c r="AR388" s="25"/>
    </row>
    <row r="389" spans="1:44" ht="12.75" customHeight="1" x14ac:dyDescent="0.25">
      <c r="A389" s="26"/>
      <c r="B389" s="26"/>
      <c r="C389" s="63"/>
      <c r="D389" s="50"/>
      <c r="E389" s="50"/>
      <c r="F389" s="50"/>
      <c r="G389" s="50"/>
      <c r="H389" s="50"/>
      <c r="I389" s="26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  <c r="AA389" s="25"/>
      <c r="AB389" s="25"/>
      <c r="AC389" s="25"/>
      <c r="AD389" s="25"/>
      <c r="AE389" s="25"/>
      <c r="AF389" s="25"/>
      <c r="AG389" s="25"/>
      <c r="AH389" s="25"/>
      <c r="AI389" s="25"/>
      <c r="AJ389" s="25"/>
      <c r="AK389" s="25"/>
      <c r="AL389" s="25"/>
      <c r="AM389" s="25"/>
      <c r="AN389" s="25"/>
      <c r="AO389" s="25"/>
      <c r="AP389" s="25"/>
      <c r="AQ389" s="25"/>
      <c r="AR389" s="25"/>
    </row>
    <row r="390" spans="1:44" ht="12.75" customHeight="1" x14ac:dyDescent="0.25">
      <c r="A390" s="26"/>
      <c r="B390" s="26"/>
      <c r="C390" s="63"/>
      <c r="D390" s="50"/>
      <c r="E390" s="50"/>
      <c r="F390" s="50"/>
      <c r="G390" s="50"/>
      <c r="H390" s="50"/>
      <c r="I390" s="26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  <c r="AA390" s="25"/>
      <c r="AB390" s="25"/>
      <c r="AC390" s="25"/>
      <c r="AD390" s="25"/>
      <c r="AE390" s="25"/>
      <c r="AF390" s="25"/>
      <c r="AG390" s="25"/>
      <c r="AH390" s="25"/>
      <c r="AI390" s="25"/>
      <c r="AJ390" s="25"/>
      <c r="AK390" s="25"/>
      <c r="AL390" s="25"/>
      <c r="AM390" s="25"/>
      <c r="AN390" s="25"/>
      <c r="AO390" s="25"/>
      <c r="AP390" s="25"/>
      <c r="AQ390" s="25"/>
      <c r="AR390" s="25"/>
    </row>
    <row r="391" spans="1:44" ht="12.75" customHeight="1" x14ac:dyDescent="0.25">
      <c r="A391" s="26"/>
      <c r="B391" s="26"/>
      <c r="C391" s="63"/>
      <c r="D391" s="50"/>
      <c r="E391" s="50"/>
      <c r="F391" s="50"/>
      <c r="G391" s="50"/>
      <c r="H391" s="50"/>
      <c r="I391" s="26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  <c r="AA391" s="25"/>
      <c r="AB391" s="25"/>
      <c r="AC391" s="25"/>
      <c r="AD391" s="25"/>
      <c r="AE391" s="25"/>
      <c r="AF391" s="25"/>
      <c r="AG391" s="25"/>
      <c r="AH391" s="25"/>
      <c r="AI391" s="25"/>
      <c r="AJ391" s="25"/>
      <c r="AK391" s="25"/>
      <c r="AL391" s="25"/>
      <c r="AM391" s="25"/>
      <c r="AN391" s="25"/>
      <c r="AO391" s="25"/>
      <c r="AP391" s="25"/>
      <c r="AQ391" s="25"/>
      <c r="AR391" s="25"/>
    </row>
    <row r="392" spans="1:44" ht="12.75" customHeight="1" x14ac:dyDescent="0.25">
      <c r="A392" s="26"/>
      <c r="B392" s="26"/>
      <c r="C392" s="63"/>
      <c r="D392" s="50"/>
      <c r="E392" s="50"/>
      <c r="F392" s="50"/>
      <c r="G392" s="50"/>
      <c r="H392" s="50"/>
      <c r="I392" s="26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  <c r="AA392" s="25"/>
      <c r="AB392" s="25"/>
      <c r="AC392" s="25"/>
      <c r="AD392" s="25"/>
      <c r="AE392" s="25"/>
      <c r="AF392" s="25"/>
      <c r="AG392" s="25"/>
      <c r="AH392" s="25"/>
      <c r="AI392" s="25"/>
      <c r="AJ392" s="25"/>
      <c r="AK392" s="25"/>
      <c r="AL392" s="25"/>
      <c r="AM392" s="25"/>
      <c r="AN392" s="25"/>
      <c r="AO392" s="25"/>
      <c r="AP392" s="25"/>
      <c r="AQ392" s="25"/>
      <c r="AR392" s="25"/>
    </row>
    <row r="393" spans="1:44" ht="12.75" customHeight="1" x14ac:dyDescent="0.25">
      <c r="A393" s="26"/>
      <c r="B393" s="26"/>
      <c r="C393" s="63"/>
      <c r="D393" s="50"/>
      <c r="E393" s="50"/>
      <c r="F393" s="50"/>
      <c r="G393" s="50"/>
      <c r="H393" s="50"/>
      <c r="I393" s="26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  <c r="AA393" s="25"/>
      <c r="AB393" s="25"/>
      <c r="AC393" s="25"/>
      <c r="AD393" s="25"/>
      <c r="AE393" s="25"/>
      <c r="AF393" s="25"/>
      <c r="AG393" s="25"/>
      <c r="AH393" s="25"/>
      <c r="AI393" s="25"/>
      <c r="AJ393" s="25"/>
      <c r="AK393" s="25"/>
      <c r="AL393" s="25"/>
      <c r="AM393" s="25"/>
      <c r="AN393" s="25"/>
      <c r="AO393" s="25"/>
      <c r="AP393" s="25"/>
      <c r="AQ393" s="25"/>
      <c r="AR393" s="25"/>
    </row>
    <row r="394" spans="1:44" ht="12.75" customHeight="1" x14ac:dyDescent="0.25">
      <c r="A394" s="26"/>
      <c r="B394" s="26"/>
      <c r="C394" s="63"/>
      <c r="D394" s="50"/>
      <c r="E394" s="50"/>
      <c r="F394" s="50"/>
      <c r="G394" s="50"/>
      <c r="H394" s="50"/>
      <c r="I394" s="26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  <c r="AA394" s="25"/>
      <c r="AB394" s="25"/>
      <c r="AC394" s="25"/>
      <c r="AD394" s="25"/>
      <c r="AE394" s="25"/>
      <c r="AF394" s="25"/>
      <c r="AG394" s="25"/>
      <c r="AH394" s="25"/>
      <c r="AI394" s="25"/>
      <c r="AJ394" s="25"/>
      <c r="AK394" s="25"/>
      <c r="AL394" s="25"/>
      <c r="AM394" s="25"/>
      <c r="AN394" s="25"/>
      <c r="AO394" s="25"/>
      <c r="AP394" s="25"/>
      <c r="AQ394" s="25"/>
      <c r="AR394" s="25"/>
    </row>
    <row r="395" spans="1:44" ht="12.75" customHeight="1" x14ac:dyDescent="0.25">
      <c r="A395" s="26"/>
      <c r="B395" s="26"/>
      <c r="C395" s="63"/>
      <c r="D395" s="50"/>
      <c r="E395" s="50"/>
      <c r="F395" s="50"/>
      <c r="G395" s="50"/>
      <c r="H395" s="50"/>
      <c r="I395" s="26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  <c r="AA395" s="25"/>
      <c r="AB395" s="25"/>
      <c r="AC395" s="25"/>
      <c r="AD395" s="25"/>
      <c r="AE395" s="25"/>
      <c r="AF395" s="25"/>
      <c r="AG395" s="25"/>
      <c r="AH395" s="25"/>
      <c r="AI395" s="25"/>
      <c r="AJ395" s="25"/>
      <c r="AK395" s="25"/>
      <c r="AL395" s="25"/>
      <c r="AM395" s="25"/>
      <c r="AN395" s="25"/>
      <c r="AO395" s="25"/>
      <c r="AP395" s="25"/>
      <c r="AQ395" s="25"/>
      <c r="AR395" s="25"/>
    </row>
    <row r="396" spans="1:44" ht="12.75" customHeight="1" x14ac:dyDescent="0.25">
      <c r="A396" s="26"/>
      <c r="B396" s="26"/>
      <c r="C396" s="63"/>
      <c r="D396" s="50"/>
      <c r="E396" s="50"/>
      <c r="F396" s="50"/>
      <c r="G396" s="50"/>
      <c r="H396" s="50"/>
      <c r="I396" s="26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  <c r="AA396" s="25"/>
      <c r="AB396" s="25"/>
      <c r="AC396" s="25"/>
      <c r="AD396" s="25"/>
      <c r="AE396" s="25"/>
      <c r="AF396" s="25"/>
      <c r="AG396" s="25"/>
      <c r="AH396" s="25"/>
      <c r="AI396" s="25"/>
      <c r="AJ396" s="25"/>
      <c r="AK396" s="25"/>
      <c r="AL396" s="25"/>
      <c r="AM396" s="25"/>
      <c r="AN396" s="25"/>
      <c r="AO396" s="25"/>
      <c r="AP396" s="25"/>
      <c r="AQ396" s="25"/>
      <c r="AR396" s="25"/>
    </row>
    <row r="397" spans="1:44" ht="12.75" customHeight="1" x14ac:dyDescent="0.25">
      <c r="A397" s="26"/>
      <c r="B397" s="26"/>
      <c r="C397" s="63"/>
      <c r="D397" s="50"/>
      <c r="E397" s="50"/>
      <c r="F397" s="50"/>
      <c r="G397" s="50"/>
      <c r="H397" s="50"/>
      <c r="I397" s="26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  <c r="AA397" s="25"/>
      <c r="AB397" s="25"/>
      <c r="AC397" s="25"/>
      <c r="AD397" s="25"/>
      <c r="AE397" s="25"/>
      <c r="AF397" s="25"/>
      <c r="AG397" s="25"/>
      <c r="AH397" s="25"/>
      <c r="AI397" s="25"/>
      <c r="AJ397" s="25"/>
      <c r="AK397" s="25"/>
      <c r="AL397" s="25"/>
      <c r="AM397" s="25"/>
      <c r="AN397" s="25"/>
      <c r="AO397" s="25"/>
      <c r="AP397" s="25"/>
      <c r="AQ397" s="25"/>
      <c r="AR397" s="25"/>
    </row>
    <row r="398" spans="1:44" ht="12.75" customHeight="1" x14ac:dyDescent="0.25">
      <c r="A398" s="26"/>
      <c r="B398" s="26"/>
      <c r="C398" s="63"/>
      <c r="D398" s="50"/>
      <c r="E398" s="50"/>
      <c r="F398" s="50"/>
      <c r="G398" s="50"/>
      <c r="H398" s="50"/>
      <c r="I398" s="26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  <c r="AA398" s="25"/>
      <c r="AB398" s="25"/>
      <c r="AC398" s="25"/>
      <c r="AD398" s="25"/>
      <c r="AE398" s="25"/>
      <c r="AF398" s="25"/>
      <c r="AG398" s="25"/>
      <c r="AH398" s="25"/>
      <c r="AI398" s="25"/>
      <c r="AJ398" s="25"/>
      <c r="AK398" s="25"/>
      <c r="AL398" s="25"/>
      <c r="AM398" s="25"/>
      <c r="AN398" s="25"/>
      <c r="AO398" s="25"/>
      <c r="AP398" s="25"/>
      <c r="AQ398" s="25"/>
      <c r="AR398" s="25"/>
    </row>
    <row r="399" spans="1:44" ht="12.75" customHeight="1" x14ac:dyDescent="0.25">
      <c r="A399" s="26"/>
      <c r="B399" s="26"/>
      <c r="C399" s="63"/>
      <c r="D399" s="50"/>
      <c r="E399" s="50"/>
      <c r="F399" s="50"/>
      <c r="G399" s="50"/>
      <c r="H399" s="50"/>
      <c r="I399" s="26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  <c r="AA399" s="25"/>
      <c r="AB399" s="25"/>
      <c r="AC399" s="25"/>
      <c r="AD399" s="25"/>
      <c r="AE399" s="25"/>
      <c r="AF399" s="25"/>
      <c r="AG399" s="25"/>
      <c r="AH399" s="25"/>
      <c r="AI399" s="25"/>
      <c r="AJ399" s="25"/>
      <c r="AK399" s="25"/>
      <c r="AL399" s="25"/>
      <c r="AM399" s="25"/>
      <c r="AN399" s="25"/>
      <c r="AO399" s="25"/>
      <c r="AP399" s="25"/>
      <c r="AQ399" s="25"/>
      <c r="AR399" s="25"/>
    </row>
    <row r="400" spans="1:44" ht="12.75" customHeight="1" x14ac:dyDescent="0.25">
      <c r="A400" s="26"/>
      <c r="B400" s="26"/>
      <c r="C400" s="63"/>
      <c r="D400" s="50"/>
      <c r="E400" s="50"/>
      <c r="F400" s="50"/>
      <c r="G400" s="50"/>
      <c r="H400" s="50"/>
      <c r="I400" s="26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  <c r="AA400" s="25"/>
      <c r="AB400" s="25"/>
      <c r="AC400" s="25"/>
      <c r="AD400" s="25"/>
      <c r="AE400" s="25"/>
      <c r="AF400" s="25"/>
      <c r="AG400" s="25"/>
      <c r="AH400" s="25"/>
      <c r="AI400" s="25"/>
      <c r="AJ400" s="25"/>
      <c r="AK400" s="25"/>
      <c r="AL400" s="25"/>
      <c r="AM400" s="25"/>
      <c r="AN400" s="25"/>
      <c r="AO400" s="25"/>
      <c r="AP400" s="25"/>
      <c r="AQ400" s="25"/>
      <c r="AR400" s="25"/>
    </row>
    <row r="401" spans="1:44" ht="12.75" customHeight="1" x14ac:dyDescent="0.25">
      <c r="A401" s="26"/>
      <c r="B401" s="26"/>
      <c r="C401" s="63"/>
      <c r="D401" s="50"/>
      <c r="E401" s="50"/>
      <c r="F401" s="50"/>
      <c r="G401" s="50"/>
      <c r="H401" s="50"/>
      <c r="I401" s="26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  <c r="AJ401" s="25"/>
      <c r="AK401" s="25"/>
      <c r="AL401" s="25"/>
      <c r="AM401" s="25"/>
      <c r="AN401" s="25"/>
      <c r="AO401" s="25"/>
      <c r="AP401" s="25"/>
      <c r="AQ401" s="25"/>
      <c r="AR401" s="25"/>
    </row>
    <row r="402" spans="1:44" ht="12.75" customHeight="1" x14ac:dyDescent="0.25">
      <c r="A402" s="26"/>
      <c r="B402" s="26"/>
      <c r="C402" s="63"/>
      <c r="D402" s="50"/>
      <c r="E402" s="50"/>
      <c r="F402" s="50"/>
      <c r="G402" s="50"/>
      <c r="H402" s="50"/>
      <c r="I402" s="26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25"/>
      <c r="AE402" s="25"/>
      <c r="AF402" s="25"/>
      <c r="AG402" s="25"/>
      <c r="AH402" s="25"/>
      <c r="AI402" s="25"/>
      <c r="AJ402" s="25"/>
      <c r="AK402" s="25"/>
      <c r="AL402" s="25"/>
      <c r="AM402" s="25"/>
      <c r="AN402" s="25"/>
      <c r="AO402" s="25"/>
      <c r="AP402" s="25"/>
      <c r="AQ402" s="25"/>
      <c r="AR402" s="25"/>
    </row>
    <row r="403" spans="1:44" ht="12.75" customHeight="1" x14ac:dyDescent="0.25">
      <c r="A403" s="26"/>
      <c r="B403" s="26"/>
      <c r="C403" s="63"/>
      <c r="D403" s="50"/>
      <c r="E403" s="50"/>
      <c r="F403" s="50"/>
      <c r="G403" s="50"/>
      <c r="H403" s="50"/>
      <c r="I403" s="26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  <c r="AJ403" s="25"/>
      <c r="AK403" s="25"/>
      <c r="AL403" s="25"/>
      <c r="AM403" s="25"/>
      <c r="AN403" s="25"/>
      <c r="AO403" s="25"/>
      <c r="AP403" s="25"/>
      <c r="AQ403" s="25"/>
      <c r="AR403" s="25"/>
    </row>
    <row r="404" spans="1:44" ht="12.75" customHeight="1" x14ac:dyDescent="0.25">
      <c r="A404" s="26"/>
      <c r="B404" s="26"/>
      <c r="C404" s="63"/>
      <c r="D404" s="50"/>
      <c r="E404" s="50"/>
      <c r="F404" s="50"/>
      <c r="G404" s="50"/>
      <c r="H404" s="50"/>
      <c r="I404" s="26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  <c r="AJ404" s="25"/>
      <c r="AK404" s="25"/>
      <c r="AL404" s="25"/>
      <c r="AM404" s="25"/>
      <c r="AN404" s="25"/>
      <c r="AO404" s="25"/>
      <c r="AP404" s="25"/>
      <c r="AQ404" s="25"/>
      <c r="AR404" s="25"/>
    </row>
    <row r="405" spans="1:44" ht="12.75" customHeight="1" x14ac:dyDescent="0.25">
      <c r="A405" s="26"/>
      <c r="B405" s="26"/>
      <c r="C405" s="63"/>
      <c r="D405" s="50"/>
      <c r="E405" s="50"/>
      <c r="F405" s="50"/>
      <c r="G405" s="50"/>
      <c r="H405" s="50"/>
      <c r="I405" s="26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  <c r="AJ405" s="25"/>
      <c r="AK405" s="25"/>
      <c r="AL405" s="25"/>
      <c r="AM405" s="25"/>
      <c r="AN405" s="25"/>
      <c r="AO405" s="25"/>
      <c r="AP405" s="25"/>
      <c r="AQ405" s="25"/>
      <c r="AR405" s="25"/>
    </row>
    <row r="406" spans="1:44" ht="12.75" customHeight="1" x14ac:dyDescent="0.25">
      <c r="A406" s="26"/>
      <c r="B406" s="26"/>
      <c r="C406" s="63"/>
      <c r="D406" s="50"/>
      <c r="E406" s="50"/>
      <c r="F406" s="50"/>
      <c r="G406" s="50"/>
      <c r="H406" s="50"/>
      <c r="I406" s="26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  <c r="AJ406" s="25"/>
      <c r="AK406" s="25"/>
      <c r="AL406" s="25"/>
      <c r="AM406" s="25"/>
      <c r="AN406" s="25"/>
      <c r="AO406" s="25"/>
      <c r="AP406" s="25"/>
      <c r="AQ406" s="25"/>
      <c r="AR406" s="25"/>
    </row>
    <row r="407" spans="1:44" ht="12.75" customHeight="1" x14ac:dyDescent="0.25">
      <c r="A407" s="26"/>
      <c r="B407" s="26"/>
      <c r="C407" s="63"/>
      <c r="D407" s="50"/>
      <c r="E407" s="50"/>
      <c r="F407" s="50"/>
      <c r="G407" s="50"/>
      <c r="H407" s="50"/>
      <c r="I407" s="26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  <c r="AJ407" s="25"/>
      <c r="AK407" s="25"/>
      <c r="AL407" s="25"/>
      <c r="AM407" s="25"/>
      <c r="AN407" s="25"/>
      <c r="AO407" s="25"/>
      <c r="AP407" s="25"/>
      <c r="AQ407" s="25"/>
      <c r="AR407" s="25"/>
    </row>
    <row r="408" spans="1:44" ht="12.75" customHeight="1" x14ac:dyDescent="0.25">
      <c r="A408" s="26"/>
      <c r="B408" s="26"/>
      <c r="C408" s="63"/>
      <c r="D408" s="50"/>
      <c r="E408" s="50"/>
      <c r="F408" s="50"/>
      <c r="G408" s="50"/>
      <c r="H408" s="50"/>
      <c r="I408" s="26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  <c r="AJ408" s="25"/>
      <c r="AK408" s="25"/>
      <c r="AL408" s="25"/>
      <c r="AM408" s="25"/>
      <c r="AN408" s="25"/>
      <c r="AO408" s="25"/>
      <c r="AP408" s="25"/>
      <c r="AQ408" s="25"/>
      <c r="AR408" s="25"/>
    </row>
    <row r="409" spans="1:44" ht="12.75" customHeight="1" x14ac:dyDescent="0.25">
      <c r="A409" s="26"/>
      <c r="B409" s="26"/>
      <c r="C409" s="63"/>
      <c r="D409" s="50"/>
      <c r="E409" s="50"/>
      <c r="F409" s="50"/>
      <c r="G409" s="50"/>
      <c r="H409" s="50"/>
      <c r="I409" s="26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  <c r="AJ409" s="25"/>
      <c r="AK409" s="25"/>
      <c r="AL409" s="25"/>
      <c r="AM409" s="25"/>
      <c r="AN409" s="25"/>
      <c r="AO409" s="25"/>
      <c r="AP409" s="25"/>
      <c r="AQ409" s="25"/>
      <c r="AR409" s="25"/>
    </row>
    <row r="410" spans="1:44" ht="12.75" customHeight="1" x14ac:dyDescent="0.25">
      <c r="A410" s="26"/>
      <c r="B410" s="26"/>
      <c r="C410" s="63"/>
      <c r="D410" s="50"/>
      <c r="E410" s="50"/>
      <c r="F410" s="50"/>
      <c r="G410" s="50"/>
      <c r="H410" s="50"/>
      <c r="I410" s="26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  <c r="AJ410" s="25"/>
      <c r="AK410" s="25"/>
      <c r="AL410" s="25"/>
      <c r="AM410" s="25"/>
      <c r="AN410" s="25"/>
      <c r="AO410" s="25"/>
      <c r="AP410" s="25"/>
      <c r="AQ410" s="25"/>
      <c r="AR410" s="25"/>
    </row>
    <row r="411" spans="1:44" ht="12.75" customHeight="1" x14ac:dyDescent="0.25">
      <c r="A411" s="26"/>
      <c r="B411" s="26"/>
      <c r="C411" s="63"/>
      <c r="D411" s="50"/>
      <c r="E411" s="50"/>
      <c r="F411" s="50"/>
      <c r="G411" s="50"/>
      <c r="H411" s="50"/>
      <c r="I411" s="26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  <c r="AJ411" s="25"/>
      <c r="AK411" s="25"/>
      <c r="AL411" s="25"/>
      <c r="AM411" s="25"/>
      <c r="AN411" s="25"/>
      <c r="AO411" s="25"/>
      <c r="AP411" s="25"/>
      <c r="AQ411" s="25"/>
      <c r="AR411" s="25"/>
    </row>
    <row r="412" spans="1:44" ht="12.75" customHeight="1" x14ac:dyDescent="0.25">
      <c r="A412" s="26"/>
      <c r="B412" s="26"/>
      <c r="C412" s="63"/>
      <c r="D412" s="50"/>
      <c r="E412" s="50"/>
      <c r="F412" s="50"/>
      <c r="G412" s="50"/>
      <c r="H412" s="50"/>
      <c r="I412" s="26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  <c r="AJ412" s="25"/>
      <c r="AK412" s="25"/>
      <c r="AL412" s="25"/>
      <c r="AM412" s="25"/>
      <c r="AN412" s="25"/>
      <c r="AO412" s="25"/>
      <c r="AP412" s="25"/>
      <c r="AQ412" s="25"/>
      <c r="AR412" s="25"/>
    </row>
    <row r="413" spans="1:44" ht="12.75" customHeight="1" x14ac:dyDescent="0.25">
      <c r="A413" s="26"/>
      <c r="B413" s="26"/>
      <c r="C413" s="63"/>
      <c r="D413" s="50"/>
      <c r="E413" s="50"/>
      <c r="F413" s="50"/>
      <c r="G413" s="50"/>
      <c r="H413" s="50"/>
      <c r="I413" s="26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  <c r="AJ413" s="25"/>
      <c r="AK413" s="25"/>
      <c r="AL413" s="25"/>
      <c r="AM413" s="25"/>
      <c r="AN413" s="25"/>
      <c r="AO413" s="25"/>
      <c r="AP413" s="25"/>
      <c r="AQ413" s="25"/>
      <c r="AR413" s="25"/>
    </row>
    <row r="414" spans="1:44" ht="12.75" customHeight="1" x14ac:dyDescent="0.25">
      <c r="A414" s="26"/>
      <c r="B414" s="26"/>
      <c r="C414" s="63"/>
      <c r="D414" s="50"/>
      <c r="E414" s="50"/>
      <c r="F414" s="50"/>
      <c r="G414" s="50"/>
      <c r="H414" s="50"/>
      <c r="I414" s="26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  <c r="AA414" s="25"/>
      <c r="AB414" s="25"/>
      <c r="AC414" s="25"/>
      <c r="AD414" s="25"/>
      <c r="AE414" s="25"/>
      <c r="AF414" s="25"/>
      <c r="AG414" s="25"/>
      <c r="AH414" s="25"/>
      <c r="AI414" s="25"/>
      <c r="AJ414" s="25"/>
      <c r="AK414" s="25"/>
      <c r="AL414" s="25"/>
      <c r="AM414" s="25"/>
      <c r="AN414" s="25"/>
      <c r="AO414" s="25"/>
      <c r="AP414" s="25"/>
      <c r="AQ414" s="25"/>
      <c r="AR414" s="25"/>
    </row>
    <row r="415" spans="1:44" ht="12.75" customHeight="1" x14ac:dyDescent="0.25">
      <c r="A415" s="26"/>
      <c r="B415" s="26"/>
      <c r="C415" s="63"/>
      <c r="D415" s="50"/>
      <c r="E415" s="50"/>
      <c r="F415" s="50"/>
      <c r="G415" s="50"/>
      <c r="H415" s="50"/>
      <c r="I415" s="26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  <c r="AA415" s="25"/>
      <c r="AB415" s="25"/>
      <c r="AC415" s="25"/>
      <c r="AD415" s="25"/>
      <c r="AE415" s="25"/>
      <c r="AF415" s="25"/>
      <c r="AG415" s="25"/>
      <c r="AH415" s="25"/>
      <c r="AI415" s="25"/>
      <c r="AJ415" s="25"/>
      <c r="AK415" s="25"/>
      <c r="AL415" s="25"/>
      <c r="AM415" s="25"/>
      <c r="AN415" s="25"/>
      <c r="AO415" s="25"/>
      <c r="AP415" s="25"/>
      <c r="AQ415" s="25"/>
      <c r="AR415" s="25"/>
    </row>
    <row r="416" spans="1:44" ht="12.75" customHeight="1" x14ac:dyDescent="0.25">
      <c r="A416" s="26"/>
      <c r="B416" s="26"/>
      <c r="C416" s="63"/>
      <c r="D416" s="50"/>
      <c r="E416" s="50"/>
      <c r="F416" s="50"/>
      <c r="G416" s="50"/>
      <c r="H416" s="50"/>
      <c r="I416" s="26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  <c r="AA416" s="25"/>
      <c r="AB416" s="25"/>
      <c r="AC416" s="25"/>
      <c r="AD416" s="25"/>
      <c r="AE416" s="25"/>
      <c r="AF416" s="25"/>
      <c r="AG416" s="25"/>
      <c r="AH416" s="25"/>
      <c r="AI416" s="25"/>
      <c r="AJ416" s="25"/>
      <c r="AK416" s="25"/>
      <c r="AL416" s="25"/>
      <c r="AM416" s="25"/>
      <c r="AN416" s="25"/>
      <c r="AO416" s="25"/>
      <c r="AP416" s="25"/>
      <c r="AQ416" s="25"/>
      <c r="AR416" s="25"/>
    </row>
    <row r="417" spans="1:44" ht="12.75" customHeight="1" x14ac:dyDescent="0.25">
      <c r="A417" s="26"/>
      <c r="B417" s="26"/>
      <c r="C417" s="63"/>
      <c r="D417" s="50"/>
      <c r="E417" s="50"/>
      <c r="F417" s="50"/>
      <c r="G417" s="50"/>
      <c r="H417" s="50"/>
      <c r="I417" s="26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  <c r="AA417" s="25"/>
      <c r="AB417" s="25"/>
      <c r="AC417" s="25"/>
      <c r="AD417" s="25"/>
      <c r="AE417" s="25"/>
      <c r="AF417" s="25"/>
      <c r="AG417" s="25"/>
      <c r="AH417" s="25"/>
      <c r="AI417" s="25"/>
      <c r="AJ417" s="25"/>
      <c r="AK417" s="25"/>
      <c r="AL417" s="25"/>
      <c r="AM417" s="25"/>
      <c r="AN417" s="25"/>
      <c r="AO417" s="25"/>
      <c r="AP417" s="25"/>
      <c r="AQ417" s="25"/>
      <c r="AR417" s="25"/>
    </row>
    <row r="418" spans="1:44" ht="12.75" customHeight="1" x14ac:dyDescent="0.25">
      <c r="A418" s="26"/>
      <c r="B418" s="26"/>
      <c r="C418" s="63"/>
      <c r="D418" s="50"/>
      <c r="E418" s="50"/>
      <c r="F418" s="50"/>
      <c r="G418" s="50"/>
      <c r="H418" s="50"/>
      <c r="I418" s="26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  <c r="AA418" s="25"/>
      <c r="AB418" s="25"/>
      <c r="AC418" s="25"/>
      <c r="AD418" s="25"/>
      <c r="AE418" s="25"/>
      <c r="AF418" s="25"/>
      <c r="AG418" s="25"/>
      <c r="AH418" s="25"/>
      <c r="AI418" s="25"/>
      <c r="AJ418" s="25"/>
      <c r="AK418" s="25"/>
      <c r="AL418" s="25"/>
      <c r="AM418" s="25"/>
      <c r="AN418" s="25"/>
      <c r="AO418" s="25"/>
      <c r="AP418" s="25"/>
      <c r="AQ418" s="25"/>
      <c r="AR418" s="25"/>
    </row>
    <row r="419" spans="1:44" ht="12.75" customHeight="1" x14ac:dyDescent="0.25">
      <c r="A419" s="26"/>
      <c r="B419" s="26"/>
      <c r="C419" s="63"/>
      <c r="D419" s="50"/>
      <c r="E419" s="50"/>
      <c r="F419" s="50"/>
      <c r="G419" s="50"/>
      <c r="H419" s="50"/>
      <c r="I419" s="26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  <c r="AA419" s="25"/>
      <c r="AB419" s="25"/>
      <c r="AC419" s="25"/>
      <c r="AD419" s="25"/>
      <c r="AE419" s="25"/>
      <c r="AF419" s="25"/>
      <c r="AG419" s="25"/>
      <c r="AH419" s="25"/>
      <c r="AI419" s="25"/>
      <c r="AJ419" s="25"/>
      <c r="AK419" s="25"/>
      <c r="AL419" s="25"/>
      <c r="AM419" s="25"/>
      <c r="AN419" s="25"/>
      <c r="AO419" s="25"/>
      <c r="AP419" s="25"/>
      <c r="AQ419" s="25"/>
      <c r="AR419" s="25"/>
    </row>
    <row r="420" spans="1:44" ht="12.75" customHeight="1" x14ac:dyDescent="0.25">
      <c r="A420" s="26"/>
      <c r="B420" s="26"/>
      <c r="C420" s="63"/>
      <c r="D420" s="50"/>
      <c r="E420" s="50"/>
      <c r="F420" s="50"/>
      <c r="G420" s="50"/>
      <c r="H420" s="50"/>
      <c r="I420" s="26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  <c r="AA420" s="25"/>
      <c r="AB420" s="25"/>
      <c r="AC420" s="25"/>
      <c r="AD420" s="25"/>
      <c r="AE420" s="25"/>
      <c r="AF420" s="25"/>
      <c r="AG420" s="25"/>
      <c r="AH420" s="25"/>
      <c r="AI420" s="25"/>
      <c r="AJ420" s="25"/>
      <c r="AK420" s="25"/>
      <c r="AL420" s="25"/>
      <c r="AM420" s="25"/>
      <c r="AN420" s="25"/>
      <c r="AO420" s="25"/>
      <c r="AP420" s="25"/>
      <c r="AQ420" s="25"/>
      <c r="AR420" s="25"/>
    </row>
    <row r="421" spans="1:44" ht="12.75" customHeight="1" x14ac:dyDescent="0.25">
      <c r="A421" s="26"/>
      <c r="B421" s="26"/>
      <c r="C421" s="63"/>
      <c r="D421" s="50"/>
      <c r="E421" s="50"/>
      <c r="F421" s="50"/>
      <c r="G421" s="50"/>
      <c r="H421" s="50"/>
      <c r="I421" s="26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  <c r="AA421" s="25"/>
      <c r="AB421" s="25"/>
      <c r="AC421" s="25"/>
      <c r="AD421" s="25"/>
      <c r="AE421" s="25"/>
      <c r="AF421" s="25"/>
      <c r="AG421" s="25"/>
      <c r="AH421" s="25"/>
      <c r="AI421" s="25"/>
      <c r="AJ421" s="25"/>
      <c r="AK421" s="25"/>
      <c r="AL421" s="25"/>
      <c r="AM421" s="25"/>
      <c r="AN421" s="25"/>
      <c r="AO421" s="25"/>
      <c r="AP421" s="25"/>
      <c r="AQ421" s="25"/>
      <c r="AR421" s="25"/>
    </row>
    <row r="422" spans="1:44" ht="12.75" customHeight="1" x14ac:dyDescent="0.25">
      <c r="A422" s="26"/>
      <c r="B422" s="26"/>
      <c r="C422" s="63"/>
      <c r="D422" s="50"/>
      <c r="E422" s="50"/>
      <c r="F422" s="50"/>
      <c r="G422" s="50"/>
      <c r="H422" s="50"/>
      <c r="I422" s="26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  <c r="AA422" s="25"/>
      <c r="AB422" s="25"/>
      <c r="AC422" s="25"/>
      <c r="AD422" s="25"/>
      <c r="AE422" s="25"/>
      <c r="AF422" s="25"/>
      <c r="AG422" s="25"/>
      <c r="AH422" s="25"/>
      <c r="AI422" s="25"/>
      <c r="AJ422" s="25"/>
      <c r="AK422" s="25"/>
      <c r="AL422" s="25"/>
      <c r="AM422" s="25"/>
      <c r="AN422" s="25"/>
      <c r="AO422" s="25"/>
      <c r="AP422" s="25"/>
      <c r="AQ422" s="25"/>
      <c r="AR422" s="25"/>
    </row>
    <row r="423" spans="1:44" ht="12.75" customHeight="1" x14ac:dyDescent="0.25">
      <c r="A423" s="26"/>
      <c r="B423" s="26"/>
      <c r="C423" s="63"/>
      <c r="D423" s="50"/>
      <c r="E423" s="50"/>
      <c r="F423" s="50"/>
      <c r="G423" s="50"/>
      <c r="H423" s="50"/>
      <c r="I423" s="26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  <c r="AA423" s="25"/>
      <c r="AB423" s="25"/>
      <c r="AC423" s="25"/>
      <c r="AD423" s="25"/>
      <c r="AE423" s="25"/>
      <c r="AF423" s="25"/>
      <c r="AG423" s="25"/>
      <c r="AH423" s="25"/>
      <c r="AI423" s="25"/>
      <c r="AJ423" s="25"/>
      <c r="AK423" s="25"/>
      <c r="AL423" s="25"/>
      <c r="AM423" s="25"/>
      <c r="AN423" s="25"/>
      <c r="AO423" s="25"/>
      <c r="AP423" s="25"/>
      <c r="AQ423" s="25"/>
      <c r="AR423" s="25"/>
    </row>
    <row r="424" spans="1:44" ht="12.75" customHeight="1" x14ac:dyDescent="0.25">
      <c r="A424" s="26"/>
      <c r="B424" s="26"/>
      <c r="C424" s="63"/>
      <c r="D424" s="50"/>
      <c r="E424" s="50"/>
      <c r="F424" s="50"/>
      <c r="G424" s="50"/>
      <c r="H424" s="50"/>
      <c r="I424" s="26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  <c r="AA424" s="25"/>
      <c r="AB424" s="25"/>
      <c r="AC424" s="25"/>
      <c r="AD424" s="25"/>
      <c r="AE424" s="25"/>
      <c r="AF424" s="25"/>
      <c r="AG424" s="25"/>
      <c r="AH424" s="25"/>
      <c r="AI424" s="25"/>
      <c r="AJ424" s="25"/>
      <c r="AK424" s="25"/>
      <c r="AL424" s="25"/>
      <c r="AM424" s="25"/>
      <c r="AN424" s="25"/>
      <c r="AO424" s="25"/>
      <c r="AP424" s="25"/>
      <c r="AQ424" s="25"/>
      <c r="AR424" s="25"/>
    </row>
    <row r="425" spans="1:44" ht="12.75" customHeight="1" x14ac:dyDescent="0.25">
      <c r="A425" s="26"/>
      <c r="B425" s="26"/>
      <c r="C425" s="63"/>
      <c r="D425" s="50"/>
      <c r="E425" s="50"/>
      <c r="F425" s="50"/>
      <c r="G425" s="50"/>
      <c r="H425" s="50"/>
      <c r="I425" s="26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  <c r="AA425" s="25"/>
      <c r="AB425" s="25"/>
      <c r="AC425" s="25"/>
      <c r="AD425" s="25"/>
      <c r="AE425" s="25"/>
      <c r="AF425" s="25"/>
      <c r="AG425" s="25"/>
      <c r="AH425" s="25"/>
      <c r="AI425" s="25"/>
      <c r="AJ425" s="25"/>
      <c r="AK425" s="25"/>
      <c r="AL425" s="25"/>
      <c r="AM425" s="25"/>
      <c r="AN425" s="25"/>
      <c r="AO425" s="25"/>
      <c r="AP425" s="25"/>
      <c r="AQ425" s="25"/>
      <c r="AR425" s="25"/>
    </row>
    <row r="426" spans="1:44" ht="12.75" customHeight="1" x14ac:dyDescent="0.25">
      <c r="A426" s="26"/>
      <c r="B426" s="26"/>
      <c r="C426" s="63"/>
      <c r="D426" s="50"/>
      <c r="E426" s="50"/>
      <c r="F426" s="50"/>
      <c r="G426" s="50"/>
      <c r="H426" s="50"/>
      <c r="I426" s="26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  <c r="AA426" s="25"/>
      <c r="AB426" s="25"/>
      <c r="AC426" s="25"/>
      <c r="AD426" s="25"/>
      <c r="AE426" s="25"/>
      <c r="AF426" s="25"/>
      <c r="AG426" s="25"/>
      <c r="AH426" s="25"/>
      <c r="AI426" s="25"/>
      <c r="AJ426" s="25"/>
      <c r="AK426" s="25"/>
      <c r="AL426" s="25"/>
      <c r="AM426" s="25"/>
      <c r="AN426" s="25"/>
      <c r="AO426" s="25"/>
      <c r="AP426" s="25"/>
      <c r="AQ426" s="25"/>
      <c r="AR426" s="25"/>
    </row>
    <row r="427" spans="1:44" ht="12.75" customHeight="1" x14ac:dyDescent="0.25">
      <c r="A427" s="26"/>
      <c r="B427" s="26"/>
      <c r="C427" s="63"/>
      <c r="D427" s="50"/>
      <c r="E427" s="50"/>
      <c r="F427" s="50"/>
      <c r="G427" s="50"/>
      <c r="H427" s="50"/>
      <c r="I427" s="26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  <c r="AA427" s="25"/>
      <c r="AB427" s="25"/>
      <c r="AC427" s="25"/>
      <c r="AD427" s="25"/>
      <c r="AE427" s="25"/>
      <c r="AF427" s="25"/>
      <c r="AG427" s="25"/>
      <c r="AH427" s="25"/>
      <c r="AI427" s="25"/>
      <c r="AJ427" s="25"/>
      <c r="AK427" s="25"/>
      <c r="AL427" s="25"/>
      <c r="AM427" s="25"/>
      <c r="AN427" s="25"/>
      <c r="AO427" s="25"/>
      <c r="AP427" s="25"/>
      <c r="AQ427" s="25"/>
      <c r="AR427" s="25"/>
    </row>
    <row r="428" spans="1:44" ht="12.75" customHeight="1" x14ac:dyDescent="0.25">
      <c r="A428" s="26"/>
      <c r="B428" s="26"/>
      <c r="C428" s="63"/>
      <c r="D428" s="50"/>
      <c r="E428" s="50"/>
      <c r="F428" s="50"/>
      <c r="G428" s="50"/>
      <c r="H428" s="50"/>
      <c r="I428" s="26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  <c r="AA428" s="25"/>
      <c r="AB428" s="25"/>
      <c r="AC428" s="25"/>
      <c r="AD428" s="25"/>
      <c r="AE428" s="25"/>
      <c r="AF428" s="25"/>
      <c r="AG428" s="25"/>
      <c r="AH428" s="25"/>
      <c r="AI428" s="25"/>
      <c r="AJ428" s="25"/>
      <c r="AK428" s="25"/>
      <c r="AL428" s="25"/>
      <c r="AM428" s="25"/>
      <c r="AN428" s="25"/>
      <c r="AO428" s="25"/>
      <c r="AP428" s="25"/>
      <c r="AQ428" s="25"/>
      <c r="AR428" s="25"/>
    </row>
    <row r="429" spans="1:44" ht="12.75" customHeight="1" x14ac:dyDescent="0.25">
      <c r="A429" s="26"/>
      <c r="B429" s="26"/>
      <c r="C429" s="63"/>
      <c r="D429" s="50"/>
      <c r="E429" s="50"/>
      <c r="F429" s="50"/>
      <c r="G429" s="50"/>
      <c r="H429" s="50"/>
      <c r="I429" s="26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  <c r="AA429" s="25"/>
      <c r="AB429" s="25"/>
      <c r="AC429" s="25"/>
      <c r="AD429" s="25"/>
      <c r="AE429" s="25"/>
      <c r="AF429" s="25"/>
      <c r="AG429" s="25"/>
      <c r="AH429" s="25"/>
      <c r="AI429" s="25"/>
      <c r="AJ429" s="25"/>
      <c r="AK429" s="25"/>
      <c r="AL429" s="25"/>
      <c r="AM429" s="25"/>
      <c r="AN429" s="25"/>
      <c r="AO429" s="25"/>
      <c r="AP429" s="25"/>
      <c r="AQ429" s="25"/>
      <c r="AR429" s="25"/>
    </row>
    <row r="430" spans="1:44" ht="12.75" customHeight="1" x14ac:dyDescent="0.25">
      <c r="A430" s="26"/>
      <c r="B430" s="26"/>
      <c r="C430" s="63"/>
      <c r="D430" s="50"/>
      <c r="E430" s="50"/>
      <c r="F430" s="50"/>
      <c r="G430" s="50"/>
      <c r="H430" s="50"/>
      <c r="I430" s="26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  <c r="AA430" s="25"/>
      <c r="AB430" s="25"/>
      <c r="AC430" s="25"/>
      <c r="AD430" s="25"/>
      <c r="AE430" s="25"/>
      <c r="AF430" s="25"/>
      <c r="AG430" s="25"/>
      <c r="AH430" s="25"/>
      <c r="AI430" s="25"/>
      <c r="AJ430" s="25"/>
      <c r="AK430" s="25"/>
      <c r="AL430" s="25"/>
      <c r="AM430" s="25"/>
      <c r="AN430" s="25"/>
      <c r="AO430" s="25"/>
      <c r="AP430" s="25"/>
      <c r="AQ430" s="25"/>
      <c r="AR430" s="25"/>
    </row>
    <row r="431" spans="1:44" ht="12.75" customHeight="1" x14ac:dyDescent="0.25">
      <c r="A431" s="26"/>
      <c r="B431" s="26"/>
      <c r="C431" s="63"/>
      <c r="D431" s="50"/>
      <c r="E431" s="50"/>
      <c r="F431" s="50"/>
      <c r="G431" s="50"/>
      <c r="H431" s="50"/>
      <c r="I431" s="26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  <c r="AA431" s="25"/>
      <c r="AB431" s="25"/>
      <c r="AC431" s="25"/>
      <c r="AD431" s="25"/>
      <c r="AE431" s="25"/>
      <c r="AF431" s="25"/>
      <c r="AG431" s="25"/>
      <c r="AH431" s="25"/>
      <c r="AI431" s="25"/>
      <c r="AJ431" s="25"/>
      <c r="AK431" s="25"/>
      <c r="AL431" s="25"/>
      <c r="AM431" s="25"/>
      <c r="AN431" s="25"/>
      <c r="AO431" s="25"/>
      <c r="AP431" s="25"/>
      <c r="AQ431" s="25"/>
      <c r="AR431" s="25"/>
    </row>
    <row r="432" spans="1:44" ht="12.75" customHeight="1" x14ac:dyDescent="0.25">
      <c r="A432" s="26"/>
      <c r="B432" s="26"/>
      <c r="C432" s="63"/>
      <c r="D432" s="50"/>
      <c r="E432" s="50"/>
      <c r="F432" s="50"/>
      <c r="G432" s="50"/>
      <c r="H432" s="50"/>
      <c r="I432" s="26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  <c r="AA432" s="25"/>
      <c r="AB432" s="25"/>
      <c r="AC432" s="25"/>
      <c r="AD432" s="25"/>
      <c r="AE432" s="25"/>
      <c r="AF432" s="25"/>
      <c r="AG432" s="25"/>
      <c r="AH432" s="25"/>
      <c r="AI432" s="25"/>
      <c r="AJ432" s="25"/>
      <c r="AK432" s="25"/>
      <c r="AL432" s="25"/>
      <c r="AM432" s="25"/>
      <c r="AN432" s="25"/>
      <c r="AO432" s="25"/>
      <c r="AP432" s="25"/>
      <c r="AQ432" s="25"/>
      <c r="AR432" s="25"/>
    </row>
    <row r="433" spans="1:44" ht="12.75" customHeight="1" x14ac:dyDescent="0.25">
      <c r="A433" s="26"/>
      <c r="B433" s="26"/>
      <c r="C433" s="63"/>
      <c r="D433" s="50"/>
      <c r="E433" s="50"/>
      <c r="F433" s="50"/>
      <c r="G433" s="50"/>
      <c r="H433" s="50"/>
      <c r="I433" s="26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  <c r="AA433" s="25"/>
      <c r="AB433" s="25"/>
      <c r="AC433" s="25"/>
      <c r="AD433" s="25"/>
      <c r="AE433" s="25"/>
      <c r="AF433" s="25"/>
      <c r="AG433" s="25"/>
      <c r="AH433" s="25"/>
      <c r="AI433" s="25"/>
      <c r="AJ433" s="25"/>
      <c r="AK433" s="25"/>
      <c r="AL433" s="25"/>
      <c r="AM433" s="25"/>
      <c r="AN433" s="25"/>
      <c r="AO433" s="25"/>
      <c r="AP433" s="25"/>
      <c r="AQ433" s="25"/>
      <c r="AR433" s="25"/>
    </row>
    <row r="434" spans="1:44" ht="12.75" customHeight="1" x14ac:dyDescent="0.25">
      <c r="A434" s="26"/>
      <c r="B434" s="26"/>
      <c r="C434" s="63"/>
      <c r="D434" s="50"/>
      <c r="E434" s="50"/>
      <c r="F434" s="50"/>
      <c r="G434" s="50"/>
      <c r="H434" s="50"/>
      <c r="I434" s="26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  <c r="AA434" s="25"/>
      <c r="AB434" s="25"/>
      <c r="AC434" s="25"/>
      <c r="AD434" s="25"/>
      <c r="AE434" s="25"/>
      <c r="AF434" s="25"/>
      <c r="AG434" s="25"/>
      <c r="AH434" s="25"/>
      <c r="AI434" s="25"/>
      <c r="AJ434" s="25"/>
      <c r="AK434" s="25"/>
      <c r="AL434" s="25"/>
      <c r="AM434" s="25"/>
      <c r="AN434" s="25"/>
      <c r="AO434" s="25"/>
      <c r="AP434" s="25"/>
      <c r="AQ434" s="25"/>
      <c r="AR434" s="25"/>
    </row>
    <row r="435" spans="1:44" ht="12.75" customHeight="1" x14ac:dyDescent="0.25">
      <c r="A435" s="26"/>
      <c r="B435" s="26"/>
      <c r="C435" s="63"/>
      <c r="D435" s="50"/>
      <c r="E435" s="50"/>
      <c r="F435" s="50"/>
      <c r="G435" s="50"/>
      <c r="H435" s="50"/>
      <c r="I435" s="26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  <c r="AA435" s="25"/>
      <c r="AB435" s="25"/>
      <c r="AC435" s="25"/>
      <c r="AD435" s="25"/>
      <c r="AE435" s="25"/>
      <c r="AF435" s="25"/>
      <c r="AG435" s="25"/>
      <c r="AH435" s="25"/>
      <c r="AI435" s="25"/>
      <c r="AJ435" s="25"/>
      <c r="AK435" s="25"/>
      <c r="AL435" s="25"/>
      <c r="AM435" s="25"/>
      <c r="AN435" s="25"/>
      <c r="AO435" s="25"/>
      <c r="AP435" s="25"/>
      <c r="AQ435" s="25"/>
      <c r="AR435" s="25"/>
    </row>
    <row r="436" spans="1:44" ht="12.75" customHeight="1" x14ac:dyDescent="0.25">
      <c r="A436" s="26"/>
      <c r="B436" s="26"/>
      <c r="C436" s="63"/>
      <c r="D436" s="50"/>
      <c r="E436" s="50"/>
      <c r="F436" s="50"/>
      <c r="G436" s="50"/>
      <c r="H436" s="50"/>
      <c r="I436" s="26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  <c r="AA436" s="25"/>
      <c r="AB436" s="25"/>
      <c r="AC436" s="25"/>
      <c r="AD436" s="25"/>
      <c r="AE436" s="25"/>
      <c r="AF436" s="25"/>
      <c r="AG436" s="25"/>
      <c r="AH436" s="25"/>
      <c r="AI436" s="25"/>
      <c r="AJ436" s="25"/>
      <c r="AK436" s="25"/>
      <c r="AL436" s="25"/>
      <c r="AM436" s="25"/>
      <c r="AN436" s="25"/>
      <c r="AO436" s="25"/>
      <c r="AP436" s="25"/>
      <c r="AQ436" s="25"/>
      <c r="AR436" s="25"/>
    </row>
    <row r="437" spans="1:44" ht="12.75" customHeight="1" x14ac:dyDescent="0.25">
      <c r="A437" s="26"/>
      <c r="B437" s="26"/>
      <c r="C437" s="63"/>
      <c r="D437" s="50"/>
      <c r="E437" s="50"/>
      <c r="F437" s="50"/>
      <c r="G437" s="50"/>
      <c r="H437" s="50"/>
      <c r="I437" s="26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  <c r="AA437" s="25"/>
      <c r="AB437" s="25"/>
      <c r="AC437" s="25"/>
      <c r="AD437" s="25"/>
      <c r="AE437" s="25"/>
      <c r="AF437" s="25"/>
      <c r="AG437" s="25"/>
      <c r="AH437" s="25"/>
      <c r="AI437" s="25"/>
      <c r="AJ437" s="25"/>
      <c r="AK437" s="25"/>
      <c r="AL437" s="25"/>
      <c r="AM437" s="25"/>
      <c r="AN437" s="25"/>
      <c r="AO437" s="25"/>
      <c r="AP437" s="25"/>
      <c r="AQ437" s="25"/>
      <c r="AR437" s="25"/>
    </row>
    <row r="438" spans="1:44" ht="12.75" customHeight="1" x14ac:dyDescent="0.25">
      <c r="A438" s="26"/>
      <c r="B438" s="26"/>
      <c r="C438" s="63"/>
      <c r="D438" s="50"/>
      <c r="E438" s="50"/>
      <c r="F438" s="50"/>
      <c r="G438" s="50"/>
      <c r="H438" s="50"/>
      <c r="I438" s="26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  <c r="AA438" s="25"/>
      <c r="AB438" s="25"/>
      <c r="AC438" s="25"/>
      <c r="AD438" s="25"/>
      <c r="AE438" s="25"/>
      <c r="AF438" s="25"/>
      <c r="AG438" s="25"/>
      <c r="AH438" s="25"/>
      <c r="AI438" s="25"/>
      <c r="AJ438" s="25"/>
      <c r="AK438" s="25"/>
      <c r="AL438" s="25"/>
      <c r="AM438" s="25"/>
      <c r="AN438" s="25"/>
      <c r="AO438" s="25"/>
      <c r="AP438" s="25"/>
      <c r="AQ438" s="25"/>
      <c r="AR438" s="25"/>
    </row>
    <row r="439" spans="1:44" ht="12.75" customHeight="1" x14ac:dyDescent="0.25">
      <c r="A439" s="26"/>
      <c r="B439" s="26"/>
      <c r="C439" s="63"/>
      <c r="D439" s="50"/>
      <c r="E439" s="50"/>
      <c r="F439" s="50"/>
      <c r="G439" s="50"/>
      <c r="H439" s="50"/>
      <c r="I439" s="26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  <c r="AA439" s="25"/>
      <c r="AB439" s="25"/>
      <c r="AC439" s="25"/>
      <c r="AD439" s="25"/>
      <c r="AE439" s="25"/>
      <c r="AF439" s="25"/>
      <c r="AG439" s="25"/>
      <c r="AH439" s="25"/>
      <c r="AI439" s="25"/>
      <c r="AJ439" s="25"/>
      <c r="AK439" s="25"/>
      <c r="AL439" s="25"/>
      <c r="AM439" s="25"/>
      <c r="AN439" s="25"/>
      <c r="AO439" s="25"/>
      <c r="AP439" s="25"/>
      <c r="AQ439" s="25"/>
      <c r="AR439" s="25"/>
    </row>
    <row r="440" spans="1:44" ht="12.75" customHeight="1" x14ac:dyDescent="0.25">
      <c r="A440" s="26"/>
      <c r="B440" s="26"/>
      <c r="C440" s="63"/>
      <c r="D440" s="50"/>
      <c r="E440" s="50"/>
      <c r="F440" s="50"/>
      <c r="G440" s="50"/>
      <c r="H440" s="50"/>
      <c r="I440" s="26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  <c r="AA440" s="25"/>
      <c r="AB440" s="25"/>
      <c r="AC440" s="25"/>
      <c r="AD440" s="25"/>
      <c r="AE440" s="25"/>
      <c r="AF440" s="25"/>
      <c r="AG440" s="25"/>
      <c r="AH440" s="25"/>
      <c r="AI440" s="25"/>
      <c r="AJ440" s="25"/>
      <c r="AK440" s="25"/>
      <c r="AL440" s="25"/>
      <c r="AM440" s="25"/>
      <c r="AN440" s="25"/>
      <c r="AO440" s="25"/>
      <c r="AP440" s="25"/>
      <c r="AQ440" s="25"/>
      <c r="AR440" s="25"/>
    </row>
    <row r="441" spans="1:44" ht="12.75" customHeight="1" x14ac:dyDescent="0.25">
      <c r="A441" s="26"/>
      <c r="B441" s="26"/>
      <c r="C441" s="63"/>
      <c r="D441" s="50"/>
      <c r="E441" s="50"/>
      <c r="F441" s="50"/>
      <c r="G441" s="50"/>
      <c r="H441" s="50"/>
      <c r="I441" s="26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  <c r="AJ441" s="25"/>
      <c r="AK441" s="25"/>
      <c r="AL441" s="25"/>
      <c r="AM441" s="25"/>
      <c r="AN441" s="25"/>
      <c r="AO441" s="25"/>
      <c r="AP441" s="25"/>
      <c r="AQ441" s="25"/>
      <c r="AR441" s="25"/>
    </row>
    <row r="442" spans="1:44" ht="12.75" customHeight="1" x14ac:dyDescent="0.25">
      <c r="A442" s="26"/>
      <c r="B442" s="26"/>
      <c r="C442" s="63"/>
      <c r="D442" s="50"/>
      <c r="E442" s="50"/>
      <c r="F442" s="50"/>
      <c r="G442" s="50"/>
      <c r="H442" s="50"/>
      <c r="I442" s="26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25"/>
      <c r="AE442" s="25"/>
      <c r="AF442" s="25"/>
      <c r="AG442" s="25"/>
      <c r="AH442" s="25"/>
      <c r="AI442" s="25"/>
      <c r="AJ442" s="25"/>
      <c r="AK442" s="25"/>
      <c r="AL442" s="25"/>
      <c r="AM442" s="25"/>
      <c r="AN442" s="25"/>
      <c r="AO442" s="25"/>
      <c r="AP442" s="25"/>
      <c r="AQ442" s="25"/>
      <c r="AR442" s="25"/>
    </row>
    <row r="443" spans="1:44" ht="12.75" customHeight="1" x14ac:dyDescent="0.25">
      <c r="A443" s="26"/>
      <c r="B443" s="26"/>
      <c r="C443" s="63"/>
      <c r="D443" s="50"/>
      <c r="E443" s="50"/>
      <c r="F443" s="50"/>
      <c r="G443" s="50"/>
      <c r="H443" s="50"/>
      <c r="I443" s="26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  <c r="AJ443" s="25"/>
      <c r="AK443" s="25"/>
      <c r="AL443" s="25"/>
      <c r="AM443" s="25"/>
      <c r="AN443" s="25"/>
      <c r="AO443" s="25"/>
      <c r="AP443" s="25"/>
      <c r="AQ443" s="25"/>
      <c r="AR443" s="25"/>
    </row>
    <row r="444" spans="1:44" ht="12.75" customHeight="1" x14ac:dyDescent="0.25">
      <c r="A444" s="26"/>
      <c r="B444" s="26"/>
      <c r="C444" s="63"/>
      <c r="D444" s="50"/>
      <c r="E444" s="50"/>
      <c r="F444" s="50"/>
      <c r="G444" s="50"/>
      <c r="H444" s="50"/>
      <c r="I444" s="26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  <c r="AJ444" s="25"/>
      <c r="AK444" s="25"/>
      <c r="AL444" s="25"/>
      <c r="AM444" s="25"/>
      <c r="AN444" s="25"/>
      <c r="AO444" s="25"/>
      <c r="AP444" s="25"/>
      <c r="AQ444" s="25"/>
      <c r="AR444" s="25"/>
    </row>
    <row r="445" spans="1:44" ht="12.75" customHeight="1" x14ac:dyDescent="0.25">
      <c r="A445" s="26"/>
      <c r="B445" s="26"/>
      <c r="C445" s="63"/>
      <c r="D445" s="50"/>
      <c r="E445" s="50"/>
      <c r="F445" s="50"/>
      <c r="G445" s="50"/>
      <c r="H445" s="50"/>
      <c r="I445" s="26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  <c r="AJ445" s="25"/>
      <c r="AK445" s="25"/>
      <c r="AL445" s="25"/>
      <c r="AM445" s="25"/>
      <c r="AN445" s="25"/>
      <c r="AO445" s="25"/>
      <c r="AP445" s="25"/>
      <c r="AQ445" s="25"/>
      <c r="AR445" s="25"/>
    </row>
    <row r="446" spans="1:44" ht="12.75" customHeight="1" x14ac:dyDescent="0.25">
      <c r="A446" s="26"/>
      <c r="B446" s="26"/>
      <c r="C446" s="63"/>
      <c r="D446" s="50"/>
      <c r="E446" s="50"/>
      <c r="F446" s="50"/>
      <c r="G446" s="50"/>
      <c r="H446" s="50"/>
      <c r="I446" s="26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  <c r="AJ446" s="25"/>
      <c r="AK446" s="25"/>
      <c r="AL446" s="25"/>
      <c r="AM446" s="25"/>
      <c r="AN446" s="25"/>
      <c r="AO446" s="25"/>
      <c r="AP446" s="25"/>
      <c r="AQ446" s="25"/>
      <c r="AR446" s="25"/>
    </row>
    <row r="447" spans="1:44" ht="12.75" customHeight="1" x14ac:dyDescent="0.25">
      <c r="A447" s="26"/>
      <c r="B447" s="26"/>
      <c r="C447" s="63"/>
      <c r="D447" s="50"/>
      <c r="E447" s="50"/>
      <c r="F447" s="50"/>
      <c r="G447" s="50"/>
      <c r="H447" s="50"/>
      <c r="I447" s="26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  <c r="AJ447" s="25"/>
      <c r="AK447" s="25"/>
      <c r="AL447" s="25"/>
      <c r="AM447" s="25"/>
      <c r="AN447" s="25"/>
      <c r="AO447" s="25"/>
      <c r="AP447" s="25"/>
      <c r="AQ447" s="25"/>
      <c r="AR447" s="25"/>
    </row>
    <row r="448" spans="1:44" ht="12.75" customHeight="1" x14ac:dyDescent="0.25">
      <c r="A448" s="26"/>
      <c r="B448" s="26"/>
      <c r="C448" s="63"/>
      <c r="D448" s="50"/>
      <c r="E448" s="50"/>
      <c r="F448" s="50"/>
      <c r="G448" s="50"/>
      <c r="H448" s="50"/>
      <c r="I448" s="26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  <c r="AJ448" s="25"/>
      <c r="AK448" s="25"/>
      <c r="AL448" s="25"/>
      <c r="AM448" s="25"/>
      <c r="AN448" s="25"/>
      <c r="AO448" s="25"/>
      <c r="AP448" s="25"/>
      <c r="AQ448" s="25"/>
      <c r="AR448" s="25"/>
    </row>
    <row r="449" spans="1:44" ht="12.75" customHeight="1" x14ac:dyDescent="0.25">
      <c r="A449" s="26"/>
      <c r="B449" s="26"/>
      <c r="C449" s="63"/>
      <c r="D449" s="50"/>
      <c r="E449" s="50"/>
      <c r="F449" s="50"/>
      <c r="G449" s="50"/>
      <c r="H449" s="50"/>
      <c r="I449" s="26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  <c r="AJ449" s="25"/>
      <c r="AK449" s="25"/>
      <c r="AL449" s="25"/>
      <c r="AM449" s="25"/>
      <c r="AN449" s="25"/>
      <c r="AO449" s="25"/>
      <c r="AP449" s="25"/>
      <c r="AQ449" s="25"/>
      <c r="AR449" s="25"/>
    </row>
    <row r="450" spans="1:44" ht="12.75" customHeight="1" x14ac:dyDescent="0.25">
      <c r="A450" s="26"/>
      <c r="B450" s="26"/>
      <c r="C450" s="63"/>
      <c r="D450" s="50"/>
      <c r="E450" s="50"/>
      <c r="F450" s="50"/>
      <c r="G450" s="50"/>
      <c r="H450" s="50"/>
      <c r="I450" s="26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  <c r="AJ450" s="25"/>
      <c r="AK450" s="25"/>
      <c r="AL450" s="25"/>
      <c r="AM450" s="25"/>
      <c r="AN450" s="25"/>
      <c r="AO450" s="25"/>
      <c r="AP450" s="25"/>
      <c r="AQ450" s="25"/>
      <c r="AR450" s="25"/>
    </row>
    <row r="451" spans="1:44" ht="12.75" customHeight="1" x14ac:dyDescent="0.25">
      <c r="A451" s="26"/>
      <c r="B451" s="26"/>
      <c r="C451" s="63"/>
      <c r="D451" s="50"/>
      <c r="E451" s="50"/>
      <c r="F451" s="50"/>
      <c r="G451" s="50"/>
      <c r="H451" s="50"/>
      <c r="I451" s="26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  <c r="AJ451" s="25"/>
      <c r="AK451" s="25"/>
      <c r="AL451" s="25"/>
      <c r="AM451" s="25"/>
      <c r="AN451" s="25"/>
      <c r="AO451" s="25"/>
      <c r="AP451" s="25"/>
      <c r="AQ451" s="25"/>
      <c r="AR451" s="25"/>
    </row>
    <row r="452" spans="1:44" ht="12.75" customHeight="1" x14ac:dyDescent="0.25">
      <c r="A452" s="26"/>
      <c r="B452" s="26"/>
      <c r="C452" s="63"/>
      <c r="D452" s="50"/>
      <c r="E452" s="50"/>
      <c r="F452" s="50"/>
      <c r="G452" s="50"/>
      <c r="H452" s="50"/>
      <c r="I452" s="26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  <c r="AJ452" s="25"/>
      <c r="AK452" s="25"/>
      <c r="AL452" s="25"/>
      <c r="AM452" s="25"/>
      <c r="AN452" s="25"/>
      <c r="AO452" s="25"/>
      <c r="AP452" s="25"/>
      <c r="AQ452" s="25"/>
      <c r="AR452" s="25"/>
    </row>
    <row r="453" spans="1:44" ht="12.75" customHeight="1" x14ac:dyDescent="0.25">
      <c r="A453" s="26"/>
      <c r="B453" s="26"/>
      <c r="C453" s="63"/>
      <c r="D453" s="50"/>
      <c r="E453" s="50"/>
      <c r="F453" s="50"/>
      <c r="G453" s="50"/>
      <c r="H453" s="50"/>
      <c r="I453" s="26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  <c r="AJ453" s="25"/>
      <c r="AK453" s="25"/>
      <c r="AL453" s="25"/>
      <c r="AM453" s="25"/>
      <c r="AN453" s="25"/>
      <c r="AO453" s="25"/>
      <c r="AP453" s="25"/>
      <c r="AQ453" s="25"/>
      <c r="AR453" s="25"/>
    </row>
    <row r="454" spans="1:44" ht="12.75" customHeight="1" x14ac:dyDescent="0.25">
      <c r="A454" s="26"/>
      <c r="B454" s="26"/>
      <c r="C454" s="63"/>
      <c r="D454" s="50"/>
      <c r="E454" s="50"/>
      <c r="F454" s="50"/>
      <c r="G454" s="50"/>
      <c r="H454" s="50"/>
      <c r="I454" s="26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  <c r="AA454" s="25"/>
      <c r="AB454" s="25"/>
      <c r="AC454" s="25"/>
      <c r="AD454" s="25"/>
      <c r="AE454" s="25"/>
      <c r="AF454" s="25"/>
      <c r="AG454" s="25"/>
      <c r="AH454" s="25"/>
      <c r="AI454" s="25"/>
      <c r="AJ454" s="25"/>
      <c r="AK454" s="25"/>
      <c r="AL454" s="25"/>
      <c r="AM454" s="25"/>
      <c r="AN454" s="25"/>
      <c r="AO454" s="25"/>
      <c r="AP454" s="25"/>
      <c r="AQ454" s="25"/>
      <c r="AR454" s="25"/>
    </row>
    <row r="455" spans="1:44" ht="12.75" customHeight="1" x14ac:dyDescent="0.25">
      <c r="A455" s="26"/>
      <c r="B455" s="26"/>
      <c r="C455" s="63"/>
      <c r="D455" s="50"/>
      <c r="E455" s="50"/>
      <c r="F455" s="50"/>
      <c r="G455" s="50"/>
      <c r="H455" s="50"/>
      <c r="I455" s="26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  <c r="AA455" s="25"/>
      <c r="AB455" s="25"/>
      <c r="AC455" s="25"/>
      <c r="AD455" s="25"/>
      <c r="AE455" s="25"/>
      <c r="AF455" s="25"/>
      <c r="AG455" s="25"/>
      <c r="AH455" s="25"/>
      <c r="AI455" s="25"/>
      <c r="AJ455" s="25"/>
      <c r="AK455" s="25"/>
      <c r="AL455" s="25"/>
      <c r="AM455" s="25"/>
      <c r="AN455" s="25"/>
      <c r="AO455" s="25"/>
      <c r="AP455" s="25"/>
      <c r="AQ455" s="25"/>
      <c r="AR455" s="25"/>
    </row>
    <row r="456" spans="1:44" ht="12.75" customHeight="1" x14ac:dyDescent="0.25">
      <c r="A456" s="26"/>
      <c r="B456" s="26"/>
      <c r="C456" s="63"/>
      <c r="D456" s="50"/>
      <c r="E456" s="50"/>
      <c r="F456" s="50"/>
      <c r="G456" s="50"/>
      <c r="H456" s="50"/>
      <c r="I456" s="26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  <c r="AA456" s="25"/>
      <c r="AB456" s="25"/>
      <c r="AC456" s="25"/>
      <c r="AD456" s="25"/>
      <c r="AE456" s="25"/>
      <c r="AF456" s="25"/>
      <c r="AG456" s="25"/>
      <c r="AH456" s="25"/>
      <c r="AI456" s="25"/>
      <c r="AJ456" s="25"/>
      <c r="AK456" s="25"/>
      <c r="AL456" s="25"/>
      <c r="AM456" s="25"/>
      <c r="AN456" s="25"/>
      <c r="AO456" s="25"/>
      <c r="AP456" s="25"/>
      <c r="AQ456" s="25"/>
      <c r="AR456" s="25"/>
    </row>
    <row r="457" spans="1:44" ht="12.75" customHeight="1" x14ac:dyDescent="0.25">
      <c r="A457" s="26"/>
      <c r="B457" s="26"/>
      <c r="C457" s="63"/>
      <c r="D457" s="50"/>
      <c r="E457" s="50"/>
      <c r="F457" s="50"/>
      <c r="G457" s="50"/>
      <c r="H457" s="50"/>
      <c r="I457" s="26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  <c r="AA457" s="25"/>
      <c r="AB457" s="25"/>
      <c r="AC457" s="25"/>
      <c r="AD457" s="25"/>
      <c r="AE457" s="25"/>
      <c r="AF457" s="25"/>
      <c r="AG457" s="25"/>
      <c r="AH457" s="25"/>
      <c r="AI457" s="25"/>
      <c r="AJ457" s="25"/>
      <c r="AK457" s="25"/>
      <c r="AL457" s="25"/>
      <c r="AM457" s="25"/>
      <c r="AN457" s="25"/>
      <c r="AO457" s="25"/>
      <c r="AP457" s="25"/>
      <c r="AQ457" s="25"/>
      <c r="AR457" s="25"/>
    </row>
    <row r="458" spans="1:44" ht="12.75" customHeight="1" x14ac:dyDescent="0.25">
      <c r="A458" s="26"/>
      <c r="B458" s="26"/>
      <c r="C458" s="63"/>
      <c r="D458" s="50"/>
      <c r="E458" s="50"/>
      <c r="F458" s="50"/>
      <c r="G458" s="50"/>
      <c r="H458" s="50"/>
      <c r="I458" s="26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  <c r="AA458" s="25"/>
      <c r="AB458" s="25"/>
      <c r="AC458" s="25"/>
      <c r="AD458" s="25"/>
      <c r="AE458" s="25"/>
      <c r="AF458" s="25"/>
      <c r="AG458" s="25"/>
      <c r="AH458" s="25"/>
      <c r="AI458" s="25"/>
      <c r="AJ458" s="25"/>
      <c r="AK458" s="25"/>
      <c r="AL458" s="25"/>
      <c r="AM458" s="25"/>
      <c r="AN458" s="25"/>
      <c r="AO458" s="25"/>
      <c r="AP458" s="25"/>
      <c r="AQ458" s="25"/>
      <c r="AR458" s="25"/>
    </row>
    <row r="459" spans="1:44" ht="12.75" customHeight="1" x14ac:dyDescent="0.25">
      <c r="A459" s="26"/>
      <c r="B459" s="26"/>
      <c r="C459" s="63"/>
      <c r="D459" s="50"/>
      <c r="E459" s="50"/>
      <c r="F459" s="50"/>
      <c r="G459" s="50"/>
      <c r="H459" s="50"/>
      <c r="I459" s="26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  <c r="AA459" s="25"/>
      <c r="AB459" s="25"/>
      <c r="AC459" s="25"/>
      <c r="AD459" s="25"/>
      <c r="AE459" s="25"/>
      <c r="AF459" s="25"/>
      <c r="AG459" s="25"/>
      <c r="AH459" s="25"/>
      <c r="AI459" s="25"/>
      <c r="AJ459" s="25"/>
      <c r="AK459" s="25"/>
      <c r="AL459" s="25"/>
      <c r="AM459" s="25"/>
      <c r="AN459" s="25"/>
      <c r="AO459" s="25"/>
      <c r="AP459" s="25"/>
      <c r="AQ459" s="25"/>
      <c r="AR459" s="25"/>
    </row>
    <row r="460" spans="1:44" ht="12.75" customHeight="1" x14ac:dyDescent="0.25">
      <c r="A460" s="26"/>
      <c r="B460" s="26"/>
      <c r="C460" s="63"/>
      <c r="D460" s="50"/>
      <c r="E460" s="50"/>
      <c r="F460" s="50"/>
      <c r="G460" s="50"/>
      <c r="H460" s="50"/>
      <c r="I460" s="26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  <c r="AA460" s="25"/>
      <c r="AB460" s="25"/>
      <c r="AC460" s="25"/>
      <c r="AD460" s="25"/>
      <c r="AE460" s="25"/>
      <c r="AF460" s="25"/>
      <c r="AG460" s="25"/>
      <c r="AH460" s="25"/>
      <c r="AI460" s="25"/>
      <c r="AJ460" s="25"/>
      <c r="AK460" s="25"/>
      <c r="AL460" s="25"/>
      <c r="AM460" s="25"/>
      <c r="AN460" s="25"/>
      <c r="AO460" s="25"/>
      <c r="AP460" s="25"/>
      <c r="AQ460" s="25"/>
      <c r="AR460" s="25"/>
    </row>
    <row r="461" spans="1:44" ht="12.75" customHeight="1" x14ac:dyDescent="0.25">
      <c r="A461" s="26"/>
      <c r="B461" s="26"/>
      <c r="C461" s="63"/>
      <c r="D461" s="50"/>
      <c r="E461" s="50"/>
      <c r="F461" s="50"/>
      <c r="G461" s="50"/>
      <c r="H461" s="50"/>
      <c r="I461" s="26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  <c r="AA461" s="25"/>
      <c r="AB461" s="25"/>
      <c r="AC461" s="25"/>
      <c r="AD461" s="25"/>
      <c r="AE461" s="25"/>
      <c r="AF461" s="25"/>
      <c r="AG461" s="25"/>
      <c r="AH461" s="25"/>
      <c r="AI461" s="25"/>
      <c r="AJ461" s="25"/>
      <c r="AK461" s="25"/>
      <c r="AL461" s="25"/>
      <c r="AM461" s="25"/>
      <c r="AN461" s="25"/>
      <c r="AO461" s="25"/>
      <c r="AP461" s="25"/>
      <c r="AQ461" s="25"/>
      <c r="AR461" s="25"/>
    </row>
    <row r="462" spans="1:44" ht="12.75" customHeight="1" x14ac:dyDescent="0.25">
      <c r="A462" s="26"/>
      <c r="B462" s="26"/>
      <c r="C462" s="63"/>
      <c r="D462" s="50"/>
      <c r="E462" s="50"/>
      <c r="F462" s="50"/>
      <c r="G462" s="50"/>
      <c r="H462" s="50"/>
      <c r="I462" s="26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  <c r="AA462" s="25"/>
      <c r="AB462" s="25"/>
      <c r="AC462" s="25"/>
      <c r="AD462" s="25"/>
      <c r="AE462" s="25"/>
      <c r="AF462" s="25"/>
      <c r="AG462" s="25"/>
      <c r="AH462" s="25"/>
      <c r="AI462" s="25"/>
      <c r="AJ462" s="25"/>
      <c r="AK462" s="25"/>
      <c r="AL462" s="25"/>
      <c r="AM462" s="25"/>
      <c r="AN462" s="25"/>
      <c r="AO462" s="25"/>
      <c r="AP462" s="25"/>
      <c r="AQ462" s="25"/>
      <c r="AR462" s="25"/>
    </row>
    <row r="463" spans="1:44" ht="12.75" customHeight="1" x14ac:dyDescent="0.25">
      <c r="A463" s="26"/>
      <c r="B463" s="26"/>
      <c r="C463" s="63"/>
      <c r="D463" s="50"/>
      <c r="E463" s="50"/>
      <c r="F463" s="50"/>
      <c r="G463" s="50"/>
      <c r="H463" s="50"/>
      <c r="I463" s="26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  <c r="AA463" s="25"/>
      <c r="AB463" s="25"/>
      <c r="AC463" s="25"/>
      <c r="AD463" s="25"/>
      <c r="AE463" s="25"/>
      <c r="AF463" s="25"/>
      <c r="AG463" s="25"/>
      <c r="AH463" s="25"/>
      <c r="AI463" s="25"/>
      <c r="AJ463" s="25"/>
      <c r="AK463" s="25"/>
      <c r="AL463" s="25"/>
      <c r="AM463" s="25"/>
      <c r="AN463" s="25"/>
      <c r="AO463" s="25"/>
      <c r="AP463" s="25"/>
      <c r="AQ463" s="25"/>
      <c r="AR463" s="25"/>
    </row>
    <row r="464" spans="1:44" ht="12.75" customHeight="1" x14ac:dyDescent="0.25">
      <c r="A464" s="26"/>
      <c r="B464" s="26"/>
      <c r="C464" s="63"/>
      <c r="D464" s="50"/>
      <c r="E464" s="50"/>
      <c r="F464" s="50"/>
      <c r="G464" s="50"/>
      <c r="H464" s="50"/>
      <c r="I464" s="26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  <c r="AA464" s="25"/>
      <c r="AB464" s="25"/>
      <c r="AC464" s="25"/>
      <c r="AD464" s="25"/>
      <c r="AE464" s="25"/>
      <c r="AF464" s="25"/>
      <c r="AG464" s="25"/>
      <c r="AH464" s="25"/>
      <c r="AI464" s="25"/>
      <c r="AJ464" s="25"/>
      <c r="AK464" s="25"/>
      <c r="AL464" s="25"/>
      <c r="AM464" s="25"/>
      <c r="AN464" s="25"/>
      <c r="AO464" s="25"/>
      <c r="AP464" s="25"/>
      <c r="AQ464" s="25"/>
      <c r="AR464" s="25"/>
    </row>
    <row r="465" spans="1:44" ht="12.75" customHeight="1" x14ac:dyDescent="0.25">
      <c r="A465" s="26"/>
      <c r="B465" s="26"/>
      <c r="C465" s="63"/>
      <c r="D465" s="50"/>
      <c r="E465" s="50"/>
      <c r="F465" s="50"/>
      <c r="G465" s="50"/>
      <c r="H465" s="50"/>
      <c r="I465" s="26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  <c r="AA465" s="25"/>
      <c r="AB465" s="25"/>
      <c r="AC465" s="25"/>
      <c r="AD465" s="25"/>
      <c r="AE465" s="25"/>
      <c r="AF465" s="25"/>
      <c r="AG465" s="25"/>
      <c r="AH465" s="25"/>
      <c r="AI465" s="25"/>
      <c r="AJ465" s="25"/>
      <c r="AK465" s="25"/>
      <c r="AL465" s="25"/>
      <c r="AM465" s="25"/>
      <c r="AN465" s="25"/>
      <c r="AO465" s="25"/>
      <c r="AP465" s="25"/>
      <c r="AQ465" s="25"/>
      <c r="AR465" s="25"/>
    </row>
    <row r="466" spans="1:44" ht="12.75" customHeight="1" x14ac:dyDescent="0.25">
      <c r="A466" s="26"/>
      <c r="B466" s="26"/>
      <c r="C466" s="63"/>
      <c r="D466" s="50"/>
      <c r="E466" s="50"/>
      <c r="F466" s="50"/>
      <c r="G466" s="50"/>
      <c r="H466" s="50"/>
      <c r="I466" s="26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  <c r="AA466" s="25"/>
      <c r="AB466" s="25"/>
      <c r="AC466" s="25"/>
      <c r="AD466" s="25"/>
      <c r="AE466" s="25"/>
      <c r="AF466" s="25"/>
      <c r="AG466" s="25"/>
      <c r="AH466" s="25"/>
      <c r="AI466" s="25"/>
      <c r="AJ466" s="25"/>
      <c r="AK466" s="25"/>
      <c r="AL466" s="25"/>
      <c r="AM466" s="25"/>
      <c r="AN466" s="25"/>
      <c r="AO466" s="25"/>
      <c r="AP466" s="25"/>
      <c r="AQ466" s="25"/>
      <c r="AR466" s="25"/>
    </row>
    <row r="467" spans="1:44" ht="12.75" customHeight="1" x14ac:dyDescent="0.25">
      <c r="A467" s="26"/>
      <c r="B467" s="26"/>
      <c r="C467" s="63"/>
      <c r="D467" s="50"/>
      <c r="E467" s="50"/>
      <c r="F467" s="50"/>
      <c r="G467" s="50"/>
      <c r="H467" s="50"/>
      <c r="I467" s="26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  <c r="AA467" s="25"/>
      <c r="AB467" s="25"/>
      <c r="AC467" s="25"/>
      <c r="AD467" s="25"/>
      <c r="AE467" s="25"/>
      <c r="AF467" s="25"/>
      <c r="AG467" s="25"/>
      <c r="AH467" s="25"/>
      <c r="AI467" s="25"/>
      <c r="AJ467" s="25"/>
      <c r="AK467" s="25"/>
      <c r="AL467" s="25"/>
      <c r="AM467" s="25"/>
      <c r="AN467" s="25"/>
      <c r="AO467" s="25"/>
      <c r="AP467" s="25"/>
      <c r="AQ467" s="25"/>
      <c r="AR467" s="25"/>
    </row>
    <row r="468" spans="1:44" ht="12.75" customHeight="1" x14ac:dyDescent="0.25">
      <c r="A468" s="26"/>
      <c r="B468" s="26"/>
      <c r="C468" s="63"/>
      <c r="D468" s="50"/>
      <c r="E468" s="50"/>
      <c r="F468" s="50"/>
      <c r="G468" s="50"/>
      <c r="H468" s="50"/>
      <c r="I468" s="26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  <c r="AA468" s="25"/>
      <c r="AB468" s="25"/>
      <c r="AC468" s="25"/>
      <c r="AD468" s="25"/>
      <c r="AE468" s="25"/>
      <c r="AF468" s="25"/>
      <c r="AG468" s="25"/>
      <c r="AH468" s="25"/>
      <c r="AI468" s="25"/>
      <c r="AJ468" s="25"/>
      <c r="AK468" s="25"/>
      <c r="AL468" s="25"/>
      <c r="AM468" s="25"/>
      <c r="AN468" s="25"/>
      <c r="AO468" s="25"/>
      <c r="AP468" s="25"/>
      <c r="AQ468" s="25"/>
      <c r="AR468" s="25"/>
    </row>
    <row r="469" spans="1:44" ht="12.75" customHeight="1" x14ac:dyDescent="0.25">
      <c r="A469" s="26"/>
      <c r="B469" s="26"/>
      <c r="C469" s="63"/>
      <c r="D469" s="50"/>
      <c r="E469" s="50"/>
      <c r="F469" s="50"/>
      <c r="G469" s="50"/>
      <c r="H469" s="50"/>
      <c r="I469" s="26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  <c r="AA469" s="25"/>
      <c r="AB469" s="25"/>
      <c r="AC469" s="25"/>
      <c r="AD469" s="25"/>
      <c r="AE469" s="25"/>
      <c r="AF469" s="25"/>
      <c r="AG469" s="25"/>
      <c r="AH469" s="25"/>
      <c r="AI469" s="25"/>
      <c r="AJ469" s="25"/>
      <c r="AK469" s="25"/>
      <c r="AL469" s="25"/>
      <c r="AM469" s="25"/>
      <c r="AN469" s="25"/>
      <c r="AO469" s="25"/>
      <c r="AP469" s="25"/>
      <c r="AQ469" s="25"/>
      <c r="AR469" s="25"/>
    </row>
    <row r="470" spans="1:44" ht="12.75" customHeight="1" x14ac:dyDescent="0.25">
      <c r="A470" s="26"/>
      <c r="B470" s="26"/>
      <c r="C470" s="63"/>
      <c r="D470" s="50"/>
      <c r="E470" s="50"/>
      <c r="F470" s="50"/>
      <c r="G470" s="50"/>
      <c r="H470" s="50"/>
      <c r="I470" s="26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  <c r="AA470" s="25"/>
      <c r="AB470" s="25"/>
      <c r="AC470" s="25"/>
      <c r="AD470" s="25"/>
      <c r="AE470" s="25"/>
      <c r="AF470" s="25"/>
      <c r="AG470" s="25"/>
      <c r="AH470" s="25"/>
      <c r="AI470" s="25"/>
      <c r="AJ470" s="25"/>
      <c r="AK470" s="25"/>
      <c r="AL470" s="25"/>
      <c r="AM470" s="25"/>
      <c r="AN470" s="25"/>
      <c r="AO470" s="25"/>
      <c r="AP470" s="25"/>
      <c r="AQ470" s="25"/>
      <c r="AR470" s="25"/>
    </row>
    <row r="471" spans="1:44" ht="12.75" customHeight="1" x14ac:dyDescent="0.25">
      <c r="A471" s="26"/>
      <c r="B471" s="26"/>
      <c r="C471" s="63"/>
      <c r="D471" s="50"/>
      <c r="E471" s="50"/>
      <c r="F471" s="50"/>
      <c r="G471" s="50"/>
      <c r="H471" s="50"/>
      <c r="I471" s="26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  <c r="AA471" s="25"/>
      <c r="AB471" s="25"/>
      <c r="AC471" s="25"/>
      <c r="AD471" s="25"/>
      <c r="AE471" s="25"/>
      <c r="AF471" s="25"/>
      <c r="AG471" s="25"/>
      <c r="AH471" s="25"/>
      <c r="AI471" s="25"/>
      <c r="AJ471" s="25"/>
      <c r="AK471" s="25"/>
      <c r="AL471" s="25"/>
      <c r="AM471" s="25"/>
      <c r="AN471" s="25"/>
      <c r="AO471" s="25"/>
      <c r="AP471" s="25"/>
      <c r="AQ471" s="25"/>
      <c r="AR471" s="25"/>
    </row>
    <row r="472" spans="1:44" ht="12.75" customHeight="1" x14ac:dyDescent="0.25">
      <c r="A472" s="26"/>
      <c r="B472" s="26"/>
      <c r="C472" s="63"/>
      <c r="D472" s="50"/>
      <c r="E472" s="50"/>
      <c r="F472" s="50"/>
      <c r="G472" s="50"/>
      <c r="H472" s="50"/>
      <c r="I472" s="26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  <c r="AA472" s="25"/>
      <c r="AB472" s="25"/>
      <c r="AC472" s="25"/>
      <c r="AD472" s="25"/>
      <c r="AE472" s="25"/>
      <c r="AF472" s="25"/>
      <c r="AG472" s="25"/>
      <c r="AH472" s="25"/>
      <c r="AI472" s="25"/>
      <c r="AJ472" s="25"/>
      <c r="AK472" s="25"/>
      <c r="AL472" s="25"/>
      <c r="AM472" s="25"/>
      <c r="AN472" s="25"/>
      <c r="AO472" s="25"/>
      <c r="AP472" s="25"/>
      <c r="AQ472" s="25"/>
      <c r="AR472" s="25"/>
    </row>
    <row r="473" spans="1:44" ht="12.75" customHeight="1" x14ac:dyDescent="0.25">
      <c r="A473" s="26"/>
      <c r="B473" s="26"/>
      <c r="C473" s="63"/>
      <c r="D473" s="50"/>
      <c r="E473" s="50"/>
      <c r="F473" s="50"/>
      <c r="G473" s="50"/>
      <c r="H473" s="50"/>
      <c r="I473" s="26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  <c r="AA473" s="25"/>
      <c r="AB473" s="25"/>
      <c r="AC473" s="25"/>
      <c r="AD473" s="25"/>
      <c r="AE473" s="25"/>
      <c r="AF473" s="25"/>
      <c r="AG473" s="25"/>
      <c r="AH473" s="25"/>
      <c r="AI473" s="25"/>
      <c r="AJ473" s="25"/>
      <c r="AK473" s="25"/>
      <c r="AL473" s="25"/>
      <c r="AM473" s="25"/>
      <c r="AN473" s="25"/>
      <c r="AO473" s="25"/>
      <c r="AP473" s="25"/>
      <c r="AQ473" s="25"/>
      <c r="AR473" s="25"/>
    </row>
    <row r="474" spans="1:44" ht="12.75" customHeight="1" x14ac:dyDescent="0.25">
      <c r="A474" s="26"/>
      <c r="B474" s="26"/>
      <c r="C474" s="63"/>
      <c r="D474" s="50"/>
      <c r="E474" s="50"/>
      <c r="F474" s="50"/>
      <c r="G474" s="50"/>
      <c r="H474" s="50"/>
      <c r="I474" s="26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  <c r="AA474" s="25"/>
      <c r="AB474" s="25"/>
      <c r="AC474" s="25"/>
      <c r="AD474" s="25"/>
      <c r="AE474" s="25"/>
      <c r="AF474" s="25"/>
      <c r="AG474" s="25"/>
      <c r="AH474" s="25"/>
      <c r="AI474" s="25"/>
      <c r="AJ474" s="25"/>
      <c r="AK474" s="25"/>
      <c r="AL474" s="25"/>
      <c r="AM474" s="25"/>
      <c r="AN474" s="25"/>
      <c r="AO474" s="25"/>
      <c r="AP474" s="25"/>
      <c r="AQ474" s="25"/>
      <c r="AR474" s="25"/>
    </row>
    <row r="475" spans="1:44" ht="12.75" customHeight="1" x14ac:dyDescent="0.25">
      <c r="A475" s="26"/>
      <c r="B475" s="26"/>
      <c r="C475" s="63"/>
      <c r="D475" s="50"/>
      <c r="E475" s="50"/>
      <c r="F475" s="50"/>
      <c r="G475" s="50"/>
      <c r="H475" s="50"/>
      <c r="I475" s="26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  <c r="AA475" s="25"/>
      <c r="AB475" s="25"/>
      <c r="AC475" s="25"/>
      <c r="AD475" s="25"/>
      <c r="AE475" s="25"/>
      <c r="AF475" s="25"/>
      <c r="AG475" s="25"/>
      <c r="AH475" s="25"/>
      <c r="AI475" s="25"/>
      <c r="AJ475" s="25"/>
      <c r="AK475" s="25"/>
      <c r="AL475" s="25"/>
      <c r="AM475" s="25"/>
      <c r="AN475" s="25"/>
      <c r="AO475" s="25"/>
      <c r="AP475" s="25"/>
      <c r="AQ475" s="25"/>
      <c r="AR475" s="25"/>
    </row>
    <row r="476" spans="1:44" ht="12.75" customHeight="1" x14ac:dyDescent="0.25">
      <c r="A476" s="26"/>
      <c r="B476" s="26"/>
      <c r="C476" s="63"/>
      <c r="D476" s="50"/>
      <c r="E476" s="50"/>
      <c r="F476" s="50"/>
      <c r="G476" s="50"/>
      <c r="H476" s="50"/>
      <c r="I476" s="26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  <c r="AA476" s="25"/>
      <c r="AB476" s="25"/>
      <c r="AC476" s="25"/>
      <c r="AD476" s="25"/>
      <c r="AE476" s="25"/>
      <c r="AF476" s="25"/>
      <c r="AG476" s="25"/>
      <c r="AH476" s="25"/>
      <c r="AI476" s="25"/>
      <c r="AJ476" s="25"/>
      <c r="AK476" s="25"/>
      <c r="AL476" s="25"/>
      <c r="AM476" s="25"/>
      <c r="AN476" s="25"/>
      <c r="AO476" s="25"/>
      <c r="AP476" s="25"/>
      <c r="AQ476" s="25"/>
      <c r="AR476" s="25"/>
    </row>
    <row r="477" spans="1:44" ht="12.75" customHeight="1" x14ac:dyDescent="0.25">
      <c r="A477" s="26"/>
      <c r="B477" s="26"/>
      <c r="C477" s="63"/>
      <c r="D477" s="50"/>
      <c r="E477" s="50"/>
      <c r="F477" s="50"/>
      <c r="G477" s="50"/>
      <c r="H477" s="50"/>
      <c r="I477" s="26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  <c r="AA477" s="25"/>
      <c r="AB477" s="25"/>
      <c r="AC477" s="25"/>
      <c r="AD477" s="25"/>
      <c r="AE477" s="25"/>
      <c r="AF477" s="25"/>
      <c r="AG477" s="25"/>
      <c r="AH477" s="25"/>
      <c r="AI477" s="25"/>
      <c r="AJ477" s="25"/>
      <c r="AK477" s="25"/>
      <c r="AL477" s="25"/>
      <c r="AM477" s="25"/>
      <c r="AN477" s="25"/>
      <c r="AO477" s="25"/>
      <c r="AP477" s="25"/>
      <c r="AQ477" s="25"/>
      <c r="AR477" s="25"/>
    </row>
    <row r="478" spans="1:44" ht="12.75" customHeight="1" x14ac:dyDescent="0.25">
      <c r="A478" s="26"/>
      <c r="B478" s="26"/>
      <c r="C478" s="63"/>
      <c r="D478" s="50"/>
      <c r="E478" s="50"/>
      <c r="F478" s="50"/>
      <c r="G478" s="50"/>
      <c r="H478" s="50"/>
      <c r="I478" s="26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  <c r="AA478" s="25"/>
      <c r="AB478" s="25"/>
      <c r="AC478" s="25"/>
      <c r="AD478" s="25"/>
      <c r="AE478" s="25"/>
      <c r="AF478" s="25"/>
      <c r="AG478" s="25"/>
      <c r="AH478" s="25"/>
      <c r="AI478" s="25"/>
      <c r="AJ478" s="25"/>
      <c r="AK478" s="25"/>
      <c r="AL478" s="25"/>
      <c r="AM478" s="25"/>
      <c r="AN478" s="25"/>
      <c r="AO478" s="25"/>
      <c r="AP478" s="25"/>
      <c r="AQ478" s="25"/>
      <c r="AR478" s="25"/>
    </row>
    <row r="479" spans="1:44" ht="12.75" customHeight="1" x14ac:dyDescent="0.25">
      <c r="A479" s="26"/>
      <c r="B479" s="26"/>
      <c r="C479" s="63"/>
      <c r="D479" s="50"/>
      <c r="E479" s="50"/>
      <c r="F479" s="50"/>
      <c r="G479" s="50"/>
      <c r="H479" s="50"/>
      <c r="I479" s="26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  <c r="AA479" s="25"/>
      <c r="AB479" s="25"/>
      <c r="AC479" s="25"/>
      <c r="AD479" s="25"/>
      <c r="AE479" s="25"/>
      <c r="AF479" s="25"/>
      <c r="AG479" s="25"/>
      <c r="AH479" s="25"/>
      <c r="AI479" s="25"/>
      <c r="AJ479" s="25"/>
      <c r="AK479" s="25"/>
      <c r="AL479" s="25"/>
      <c r="AM479" s="25"/>
      <c r="AN479" s="25"/>
      <c r="AO479" s="25"/>
      <c r="AP479" s="25"/>
      <c r="AQ479" s="25"/>
      <c r="AR479" s="25"/>
    </row>
    <row r="480" spans="1:44" ht="12.75" customHeight="1" x14ac:dyDescent="0.25">
      <c r="A480" s="26"/>
      <c r="B480" s="26"/>
      <c r="C480" s="63"/>
      <c r="D480" s="50"/>
      <c r="E480" s="50"/>
      <c r="F480" s="50"/>
      <c r="G480" s="50"/>
      <c r="H480" s="50"/>
      <c r="I480" s="26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  <c r="AA480" s="25"/>
      <c r="AB480" s="25"/>
      <c r="AC480" s="25"/>
      <c r="AD480" s="25"/>
      <c r="AE480" s="25"/>
      <c r="AF480" s="25"/>
      <c r="AG480" s="25"/>
      <c r="AH480" s="25"/>
      <c r="AI480" s="25"/>
      <c r="AJ480" s="25"/>
      <c r="AK480" s="25"/>
      <c r="AL480" s="25"/>
      <c r="AM480" s="25"/>
      <c r="AN480" s="25"/>
      <c r="AO480" s="25"/>
      <c r="AP480" s="25"/>
      <c r="AQ480" s="25"/>
      <c r="AR480" s="25"/>
    </row>
    <row r="481" spans="1:44" ht="12.75" customHeight="1" x14ac:dyDescent="0.25">
      <c r="A481" s="26"/>
      <c r="B481" s="26"/>
      <c r="C481" s="63"/>
      <c r="D481" s="50"/>
      <c r="E481" s="50"/>
      <c r="F481" s="50"/>
      <c r="G481" s="50"/>
      <c r="H481" s="50"/>
      <c r="I481" s="26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  <c r="AJ481" s="25"/>
      <c r="AK481" s="25"/>
      <c r="AL481" s="25"/>
      <c r="AM481" s="25"/>
      <c r="AN481" s="25"/>
      <c r="AO481" s="25"/>
      <c r="AP481" s="25"/>
      <c r="AQ481" s="25"/>
      <c r="AR481" s="25"/>
    </row>
    <row r="482" spans="1:44" ht="12.75" customHeight="1" x14ac:dyDescent="0.25">
      <c r="A482" s="26"/>
      <c r="B482" s="26"/>
      <c r="C482" s="63"/>
      <c r="D482" s="50"/>
      <c r="E482" s="50"/>
      <c r="F482" s="50"/>
      <c r="G482" s="50"/>
      <c r="H482" s="50"/>
      <c r="I482" s="26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25"/>
      <c r="AE482" s="25"/>
      <c r="AF482" s="25"/>
      <c r="AG482" s="25"/>
      <c r="AH482" s="25"/>
      <c r="AI482" s="25"/>
      <c r="AJ482" s="25"/>
      <c r="AK482" s="25"/>
      <c r="AL482" s="25"/>
      <c r="AM482" s="25"/>
      <c r="AN482" s="25"/>
      <c r="AO482" s="25"/>
      <c r="AP482" s="25"/>
      <c r="AQ482" s="25"/>
      <c r="AR482" s="25"/>
    </row>
    <row r="483" spans="1:44" ht="12.75" customHeight="1" x14ac:dyDescent="0.25">
      <c r="A483" s="26"/>
      <c r="B483" s="26"/>
      <c r="C483" s="63"/>
      <c r="D483" s="50"/>
      <c r="E483" s="50"/>
      <c r="F483" s="50"/>
      <c r="G483" s="50"/>
      <c r="H483" s="50"/>
      <c r="I483" s="26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  <c r="AJ483" s="25"/>
      <c r="AK483" s="25"/>
      <c r="AL483" s="25"/>
      <c r="AM483" s="25"/>
      <c r="AN483" s="25"/>
      <c r="AO483" s="25"/>
      <c r="AP483" s="25"/>
      <c r="AQ483" s="25"/>
      <c r="AR483" s="25"/>
    </row>
    <row r="484" spans="1:44" ht="12.75" customHeight="1" x14ac:dyDescent="0.25">
      <c r="A484" s="26"/>
      <c r="B484" s="26"/>
      <c r="C484" s="63"/>
      <c r="D484" s="50"/>
      <c r="E484" s="50"/>
      <c r="F484" s="50"/>
      <c r="G484" s="50"/>
      <c r="H484" s="50"/>
      <c r="I484" s="26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  <c r="AJ484" s="25"/>
      <c r="AK484" s="25"/>
      <c r="AL484" s="25"/>
      <c r="AM484" s="25"/>
      <c r="AN484" s="25"/>
      <c r="AO484" s="25"/>
      <c r="AP484" s="25"/>
      <c r="AQ484" s="25"/>
      <c r="AR484" s="25"/>
    </row>
    <row r="485" spans="1:44" ht="12.75" customHeight="1" x14ac:dyDescent="0.25">
      <c r="A485" s="26"/>
      <c r="B485" s="26"/>
      <c r="C485" s="63"/>
      <c r="D485" s="50"/>
      <c r="E485" s="50"/>
      <c r="F485" s="50"/>
      <c r="G485" s="50"/>
      <c r="H485" s="50"/>
      <c r="I485" s="26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  <c r="AJ485" s="25"/>
      <c r="AK485" s="25"/>
      <c r="AL485" s="25"/>
      <c r="AM485" s="25"/>
      <c r="AN485" s="25"/>
      <c r="AO485" s="25"/>
      <c r="AP485" s="25"/>
      <c r="AQ485" s="25"/>
      <c r="AR485" s="25"/>
    </row>
    <row r="486" spans="1:44" ht="12.75" customHeight="1" x14ac:dyDescent="0.25">
      <c r="A486" s="26"/>
      <c r="B486" s="26"/>
      <c r="C486" s="63"/>
      <c r="D486" s="50"/>
      <c r="E486" s="50"/>
      <c r="F486" s="50"/>
      <c r="G486" s="50"/>
      <c r="H486" s="50"/>
      <c r="I486" s="26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  <c r="AJ486" s="25"/>
      <c r="AK486" s="25"/>
      <c r="AL486" s="25"/>
      <c r="AM486" s="25"/>
      <c r="AN486" s="25"/>
      <c r="AO486" s="25"/>
      <c r="AP486" s="25"/>
      <c r="AQ486" s="25"/>
      <c r="AR486" s="25"/>
    </row>
    <row r="487" spans="1:44" ht="12.75" customHeight="1" x14ac:dyDescent="0.25">
      <c r="A487" s="26"/>
      <c r="B487" s="26"/>
      <c r="C487" s="63"/>
      <c r="D487" s="50"/>
      <c r="E487" s="50"/>
      <c r="F487" s="50"/>
      <c r="G487" s="50"/>
      <c r="H487" s="50"/>
      <c r="I487" s="26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  <c r="AJ487" s="25"/>
      <c r="AK487" s="25"/>
      <c r="AL487" s="25"/>
      <c r="AM487" s="25"/>
      <c r="AN487" s="25"/>
      <c r="AO487" s="25"/>
      <c r="AP487" s="25"/>
      <c r="AQ487" s="25"/>
      <c r="AR487" s="25"/>
    </row>
    <row r="488" spans="1:44" ht="12.75" customHeight="1" x14ac:dyDescent="0.25">
      <c r="A488" s="26"/>
      <c r="B488" s="26"/>
      <c r="C488" s="63"/>
      <c r="D488" s="50"/>
      <c r="E488" s="50"/>
      <c r="F488" s="50"/>
      <c r="G488" s="50"/>
      <c r="H488" s="50"/>
      <c r="I488" s="26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  <c r="AJ488" s="25"/>
      <c r="AK488" s="25"/>
      <c r="AL488" s="25"/>
      <c r="AM488" s="25"/>
      <c r="AN488" s="25"/>
      <c r="AO488" s="25"/>
      <c r="AP488" s="25"/>
      <c r="AQ488" s="25"/>
      <c r="AR488" s="25"/>
    </row>
    <row r="489" spans="1:44" ht="12.75" customHeight="1" x14ac:dyDescent="0.25">
      <c r="A489" s="26"/>
      <c r="B489" s="26"/>
      <c r="C489" s="63"/>
      <c r="D489" s="50"/>
      <c r="E489" s="50"/>
      <c r="F489" s="50"/>
      <c r="G489" s="50"/>
      <c r="H489" s="50"/>
      <c r="I489" s="26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  <c r="AJ489" s="25"/>
      <c r="AK489" s="25"/>
      <c r="AL489" s="25"/>
      <c r="AM489" s="25"/>
      <c r="AN489" s="25"/>
      <c r="AO489" s="25"/>
      <c r="AP489" s="25"/>
      <c r="AQ489" s="25"/>
      <c r="AR489" s="25"/>
    </row>
    <row r="490" spans="1:44" ht="12.75" customHeight="1" x14ac:dyDescent="0.25">
      <c r="A490" s="26"/>
      <c r="B490" s="26"/>
      <c r="C490" s="63"/>
      <c r="D490" s="50"/>
      <c r="E490" s="50"/>
      <c r="F490" s="50"/>
      <c r="G490" s="50"/>
      <c r="H490" s="50"/>
      <c r="I490" s="26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  <c r="AJ490" s="25"/>
      <c r="AK490" s="25"/>
      <c r="AL490" s="25"/>
      <c r="AM490" s="25"/>
      <c r="AN490" s="25"/>
      <c r="AO490" s="25"/>
      <c r="AP490" s="25"/>
      <c r="AQ490" s="25"/>
      <c r="AR490" s="25"/>
    </row>
    <row r="491" spans="1:44" ht="12.75" customHeight="1" x14ac:dyDescent="0.25">
      <c r="A491" s="26"/>
      <c r="B491" s="26"/>
      <c r="C491" s="63"/>
      <c r="D491" s="50"/>
      <c r="E491" s="50"/>
      <c r="F491" s="50"/>
      <c r="G491" s="50"/>
      <c r="H491" s="50"/>
      <c r="I491" s="26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  <c r="AJ491" s="25"/>
      <c r="AK491" s="25"/>
      <c r="AL491" s="25"/>
      <c r="AM491" s="25"/>
      <c r="AN491" s="25"/>
      <c r="AO491" s="25"/>
      <c r="AP491" s="25"/>
      <c r="AQ491" s="25"/>
      <c r="AR491" s="25"/>
    </row>
    <row r="492" spans="1:44" ht="12.75" customHeight="1" x14ac:dyDescent="0.25">
      <c r="A492" s="26"/>
      <c r="B492" s="26"/>
      <c r="C492" s="63"/>
      <c r="D492" s="50"/>
      <c r="E492" s="50"/>
      <c r="F492" s="50"/>
      <c r="G492" s="50"/>
      <c r="H492" s="50"/>
      <c r="I492" s="26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  <c r="AJ492" s="25"/>
      <c r="AK492" s="25"/>
      <c r="AL492" s="25"/>
      <c r="AM492" s="25"/>
      <c r="AN492" s="25"/>
      <c r="AO492" s="25"/>
      <c r="AP492" s="25"/>
      <c r="AQ492" s="25"/>
      <c r="AR492" s="25"/>
    </row>
    <row r="493" spans="1:44" ht="12.75" customHeight="1" x14ac:dyDescent="0.25">
      <c r="A493" s="26"/>
      <c r="B493" s="26"/>
      <c r="C493" s="63"/>
      <c r="D493" s="50"/>
      <c r="E493" s="50"/>
      <c r="F493" s="50"/>
      <c r="G493" s="50"/>
      <c r="H493" s="50"/>
      <c r="I493" s="26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  <c r="AJ493" s="25"/>
      <c r="AK493" s="25"/>
      <c r="AL493" s="25"/>
      <c r="AM493" s="25"/>
      <c r="AN493" s="25"/>
      <c r="AO493" s="25"/>
      <c r="AP493" s="25"/>
      <c r="AQ493" s="25"/>
      <c r="AR493" s="25"/>
    </row>
    <row r="494" spans="1:44" ht="12.75" customHeight="1" x14ac:dyDescent="0.25">
      <c r="A494" s="26"/>
      <c r="B494" s="26"/>
      <c r="C494" s="63"/>
      <c r="D494" s="50"/>
      <c r="E494" s="50"/>
      <c r="F494" s="50"/>
      <c r="G494" s="50"/>
      <c r="H494" s="50"/>
      <c r="I494" s="26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  <c r="AA494" s="25"/>
      <c r="AB494" s="25"/>
      <c r="AC494" s="25"/>
      <c r="AD494" s="25"/>
      <c r="AE494" s="25"/>
      <c r="AF494" s="25"/>
      <c r="AG494" s="25"/>
      <c r="AH494" s="25"/>
      <c r="AI494" s="25"/>
      <c r="AJ494" s="25"/>
      <c r="AK494" s="25"/>
      <c r="AL494" s="25"/>
      <c r="AM494" s="25"/>
      <c r="AN494" s="25"/>
      <c r="AO494" s="25"/>
      <c r="AP494" s="25"/>
      <c r="AQ494" s="25"/>
      <c r="AR494" s="25"/>
    </row>
    <row r="495" spans="1:44" ht="12.75" customHeight="1" x14ac:dyDescent="0.25">
      <c r="A495" s="26"/>
      <c r="B495" s="26"/>
      <c r="C495" s="63"/>
      <c r="D495" s="50"/>
      <c r="E495" s="50"/>
      <c r="F495" s="50"/>
      <c r="G495" s="50"/>
      <c r="H495" s="50"/>
      <c r="I495" s="26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  <c r="AA495" s="25"/>
      <c r="AB495" s="25"/>
      <c r="AC495" s="25"/>
      <c r="AD495" s="25"/>
      <c r="AE495" s="25"/>
      <c r="AF495" s="25"/>
      <c r="AG495" s="25"/>
      <c r="AH495" s="25"/>
      <c r="AI495" s="25"/>
      <c r="AJ495" s="25"/>
      <c r="AK495" s="25"/>
      <c r="AL495" s="25"/>
      <c r="AM495" s="25"/>
      <c r="AN495" s="25"/>
      <c r="AO495" s="25"/>
      <c r="AP495" s="25"/>
      <c r="AQ495" s="25"/>
      <c r="AR495" s="25"/>
    </row>
    <row r="496" spans="1:44" ht="12.75" customHeight="1" x14ac:dyDescent="0.25">
      <c r="A496" s="26"/>
      <c r="B496" s="26"/>
      <c r="C496" s="63"/>
      <c r="D496" s="50"/>
      <c r="E496" s="50"/>
      <c r="F496" s="50"/>
      <c r="G496" s="50"/>
      <c r="H496" s="50"/>
      <c r="I496" s="26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  <c r="AA496" s="25"/>
      <c r="AB496" s="25"/>
      <c r="AC496" s="25"/>
      <c r="AD496" s="25"/>
      <c r="AE496" s="25"/>
      <c r="AF496" s="25"/>
      <c r="AG496" s="25"/>
      <c r="AH496" s="25"/>
      <c r="AI496" s="25"/>
      <c r="AJ496" s="25"/>
      <c r="AK496" s="25"/>
      <c r="AL496" s="25"/>
      <c r="AM496" s="25"/>
      <c r="AN496" s="25"/>
      <c r="AO496" s="25"/>
      <c r="AP496" s="25"/>
      <c r="AQ496" s="25"/>
      <c r="AR496" s="25"/>
    </row>
    <row r="497" spans="1:44" ht="12.75" customHeight="1" x14ac:dyDescent="0.25">
      <c r="A497" s="26"/>
      <c r="B497" s="26"/>
      <c r="C497" s="63"/>
      <c r="D497" s="50"/>
      <c r="E497" s="50"/>
      <c r="F497" s="50"/>
      <c r="G497" s="50"/>
      <c r="H497" s="50"/>
      <c r="I497" s="26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  <c r="AA497" s="25"/>
      <c r="AB497" s="25"/>
      <c r="AC497" s="25"/>
      <c r="AD497" s="25"/>
      <c r="AE497" s="25"/>
      <c r="AF497" s="25"/>
      <c r="AG497" s="25"/>
      <c r="AH497" s="25"/>
      <c r="AI497" s="25"/>
      <c r="AJ497" s="25"/>
      <c r="AK497" s="25"/>
      <c r="AL497" s="25"/>
      <c r="AM497" s="25"/>
      <c r="AN497" s="25"/>
      <c r="AO497" s="25"/>
      <c r="AP497" s="25"/>
      <c r="AQ497" s="25"/>
      <c r="AR497" s="25"/>
    </row>
    <row r="498" spans="1:44" ht="12.75" customHeight="1" x14ac:dyDescent="0.25">
      <c r="A498" s="26"/>
      <c r="B498" s="26"/>
      <c r="C498" s="63"/>
      <c r="D498" s="50"/>
      <c r="E498" s="50"/>
      <c r="F498" s="50"/>
      <c r="G498" s="50"/>
      <c r="H498" s="50"/>
      <c r="I498" s="26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  <c r="AA498" s="25"/>
      <c r="AB498" s="25"/>
      <c r="AC498" s="25"/>
      <c r="AD498" s="25"/>
      <c r="AE498" s="25"/>
      <c r="AF498" s="25"/>
      <c r="AG498" s="25"/>
      <c r="AH498" s="25"/>
      <c r="AI498" s="25"/>
      <c r="AJ498" s="25"/>
      <c r="AK498" s="25"/>
      <c r="AL498" s="25"/>
      <c r="AM498" s="25"/>
      <c r="AN498" s="25"/>
      <c r="AO498" s="25"/>
      <c r="AP498" s="25"/>
      <c r="AQ498" s="25"/>
      <c r="AR498" s="25"/>
    </row>
    <row r="499" spans="1:44" ht="12.75" customHeight="1" x14ac:dyDescent="0.25">
      <c r="A499" s="26"/>
      <c r="B499" s="26"/>
      <c r="C499" s="63"/>
      <c r="D499" s="50"/>
      <c r="E499" s="50"/>
      <c r="F499" s="50"/>
      <c r="G499" s="50"/>
      <c r="H499" s="50"/>
      <c r="I499" s="26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  <c r="AA499" s="25"/>
      <c r="AB499" s="25"/>
      <c r="AC499" s="25"/>
      <c r="AD499" s="25"/>
      <c r="AE499" s="25"/>
      <c r="AF499" s="25"/>
      <c r="AG499" s="25"/>
      <c r="AH499" s="25"/>
      <c r="AI499" s="25"/>
      <c r="AJ499" s="25"/>
      <c r="AK499" s="25"/>
      <c r="AL499" s="25"/>
      <c r="AM499" s="25"/>
      <c r="AN499" s="25"/>
      <c r="AO499" s="25"/>
      <c r="AP499" s="25"/>
      <c r="AQ499" s="25"/>
      <c r="AR499" s="25"/>
    </row>
    <row r="500" spans="1:44" ht="12.75" customHeight="1" x14ac:dyDescent="0.25">
      <c r="A500" s="26"/>
      <c r="B500" s="26"/>
      <c r="C500" s="63"/>
      <c r="D500" s="50"/>
      <c r="E500" s="50"/>
      <c r="F500" s="50"/>
      <c r="G500" s="50"/>
      <c r="H500" s="50"/>
      <c r="I500" s="26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  <c r="AA500" s="25"/>
      <c r="AB500" s="25"/>
      <c r="AC500" s="25"/>
      <c r="AD500" s="25"/>
      <c r="AE500" s="25"/>
      <c r="AF500" s="25"/>
      <c r="AG500" s="25"/>
      <c r="AH500" s="25"/>
      <c r="AI500" s="25"/>
      <c r="AJ500" s="25"/>
      <c r="AK500" s="25"/>
      <c r="AL500" s="25"/>
      <c r="AM500" s="25"/>
      <c r="AN500" s="25"/>
      <c r="AO500" s="25"/>
      <c r="AP500" s="25"/>
      <c r="AQ500" s="25"/>
      <c r="AR500" s="25"/>
    </row>
    <row r="501" spans="1:44" ht="12.75" customHeight="1" x14ac:dyDescent="0.25">
      <c r="A501" s="26"/>
      <c r="B501" s="26"/>
      <c r="C501" s="63"/>
      <c r="D501" s="50"/>
      <c r="E501" s="50"/>
      <c r="F501" s="50"/>
      <c r="G501" s="50"/>
      <c r="H501" s="50"/>
      <c r="I501" s="26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  <c r="AA501" s="25"/>
      <c r="AB501" s="25"/>
      <c r="AC501" s="25"/>
      <c r="AD501" s="25"/>
      <c r="AE501" s="25"/>
      <c r="AF501" s="25"/>
      <c r="AG501" s="25"/>
      <c r="AH501" s="25"/>
      <c r="AI501" s="25"/>
      <c r="AJ501" s="25"/>
      <c r="AK501" s="25"/>
      <c r="AL501" s="25"/>
      <c r="AM501" s="25"/>
      <c r="AN501" s="25"/>
      <c r="AO501" s="25"/>
      <c r="AP501" s="25"/>
      <c r="AQ501" s="25"/>
      <c r="AR501" s="25"/>
    </row>
    <row r="502" spans="1:44" ht="12.75" customHeight="1" x14ac:dyDescent="0.25">
      <c r="A502" s="26"/>
      <c r="B502" s="26"/>
      <c r="C502" s="63"/>
      <c r="D502" s="50"/>
      <c r="E502" s="50"/>
      <c r="F502" s="50"/>
      <c r="G502" s="50"/>
      <c r="H502" s="50"/>
      <c r="I502" s="26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  <c r="AA502" s="25"/>
      <c r="AB502" s="25"/>
      <c r="AC502" s="25"/>
      <c r="AD502" s="25"/>
      <c r="AE502" s="25"/>
      <c r="AF502" s="25"/>
      <c r="AG502" s="25"/>
      <c r="AH502" s="25"/>
      <c r="AI502" s="25"/>
      <c r="AJ502" s="25"/>
      <c r="AK502" s="25"/>
      <c r="AL502" s="25"/>
      <c r="AM502" s="25"/>
      <c r="AN502" s="25"/>
      <c r="AO502" s="25"/>
      <c r="AP502" s="25"/>
      <c r="AQ502" s="25"/>
      <c r="AR502" s="25"/>
    </row>
    <row r="503" spans="1:44" ht="12.75" customHeight="1" x14ac:dyDescent="0.25">
      <c r="A503" s="26"/>
      <c r="B503" s="26"/>
      <c r="C503" s="63"/>
      <c r="D503" s="50"/>
      <c r="E503" s="50"/>
      <c r="F503" s="50"/>
      <c r="G503" s="50"/>
      <c r="H503" s="50"/>
      <c r="I503" s="26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  <c r="AA503" s="25"/>
      <c r="AB503" s="25"/>
      <c r="AC503" s="25"/>
      <c r="AD503" s="25"/>
      <c r="AE503" s="25"/>
      <c r="AF503" s="25"/>
      <c r="AG503" s="25"/>
      <c r="AH503" s="25"/>
      <c r="AI503" s="25"/>
      <c r="AJ503" s="25"/>
      <c r="AK503" s="25"/>
      <c r="AL503" s="25"/>
      <c r="AM503" s="25"/>
      <c r="AN503" s="25"/>
      <c r="AO503" s="25"/>
      <c r="AP503" s="25"/>
      <c r="AQ503" s="25"/>
      <c r="AR503" s="25"/>
    </row>
    <row r="504" spans="1:44" ht="12.75" customHeight="1" x14ac:dyDescent="0.25">
      <c r="A504" s="26"/>
      <c r="B504" s="26"/>
      <c r="C504" s="63"/>
      <c r="D504" s="50"/>
      <c r="E504" s="50"/>
      <c r="F504" s="50"/>
      <c r="G504" s="50"/>
      <c r="H504" s="50"/>
      <c r="I504" s="26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  <c r="AA504" s="25"/>
      <c r="AB504" s="25"/>
      <c r="AC504" s="25"/>
      <c r="AD504" s="25"/>
      <c r="AE504" s="25"/>
      <c r="AF504" s="25"/>
      <c r="AG504" s="25"/>
      <c r="AH504" s="25"/>
      <c r="AI504" s="25"/>
      <c r="AJ504" s="25"/>
      <c r="AK504" s="25"/>
      <c r="AL504" s="25"/>
      <c r="AM504" s="25"/>
      <c r="AN504" s="25"/>
      <c r="AO504" s="25"/>
      <c r="AP504" s="25"/>
      <c r="AQ504" s="25"/>
      <c r="AR504" s="25"/>
    </row>
    <row r="505" spans="1:44" ht="12.75" customHeight="1" x14ac:dyDescent="0.25">
      <c r="A505" s="26"/>
      <c r="B505" s="26"/>
      <c r="C505" s="63"/>
      <c r="D505" s="50"/>
      <c r="E505" s="50"/>
      <c r="F505" s="50"/>
      <c r="G505" s="50"/>
      <c r="H505" s="50"/>
      <c r="I505" s="26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  <c r="AA505" s="25"/>
      <c r="AB505" s="25"/>
      <c r="AC505" s="25"/>
      <c r="AD505" s="25"/>
      <c r="AE505" s="25"/>
      <c r="AF505" s="25"/>
      <c r="AG505" s="25"/>
      <c r="AH505" s="25"/>
      <c r="AI505" s="25"/>
      <c r="AJ505" s="25"/>
      <c r="AK505" s="25"/>
      <c r="AL505" s="25"/>
      <c r="AM505" s="25"/>
      <c r="AN505" s="25"/>
      <c r="AO505" s="25"/>
      <c r="AP505" s="25"/>
      <c r="AQ505" s="25"/>
      <c r="AR505" s="25"/>
    </row>
    <row r="506" spans="1:44" ht="12.75" customHeight="1" x14ac:dyDescent="0.25">
      <c r="A506" s="26"/>
      <c r="B506" s="26"/>
      <c r="C506" s="63"/>
      <c r="D506" s="50"/>
      <c r="E506" s="50"/>
      <c r="F506" s="50"/>
      <c r="G506" s="50"/>
      <c r="H506" s="50"/>
      <c r="I506" s="26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  <c r="AA506" s="25"/>
      <c r="AB506" s="25"/>
      <c r="AC506" s="25"/>
      <c r="AD506" s="25"/>
      <c r="AE506" s="25"/>
      <c r="AF506" s="25"/>
      <c r="AG506" s="25"/>
      <c r="AH506" s="25"/>
      <c r="AI506" s="25"/>
      <c r="AJ506" s="25"/>
      <c r="AK506" s="25"/>
      <c r="AL506" s="25"/>
      <c r="AM506" s="25"/>
      <c r="AN506" s="25"/>
      <c r="AO506" s="25"/>
      <c r="AP506" s="25"/>
      <c r="AQ506" s="25"/>
      <c r="AR506" s="25"/>
    </row>
    <row r="507" spans="1:44" ht="12.75" customHeight="1" x14ac:dyDescent="0.25">
      <c r="A507" s="26"/>
      <c r="B507" s="26"/>
      <c r="C507" s="63"/>
      <c r="D507" s="50"/>
      <c r="E507" s="50"/>
      <c r="F507" s="50"/>
      <c r="G507" s="50"/>
      <c r="H507" s="50"/>
      <c r="I507" s="26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  <c r="AA507" s="25"/>
      <c r="AB507" s="25"/>
      <c r="AC507" s="25"/>
      <c r="AD507" s="25"/>
      <c r="AE507" s="25"/>
      <c r="AF507" s="25"/>
      <c r="AG507" s="25"/>
      <c r="AH507" s="25"/>
      <c r="AI507" s="25"/>
      <c r="AJ507" s="25"/>
      <c r="AK507" s="25"/>
      <c r="AL507" s="25"/>
      <c r="AM507" s="25"/>
      <c r="AN507" s="25"/>
      <c r="AO507" s="25"/>
      <c r="AP507" s="25"/>
      <c r="AQ507" s="25"/>
      <c r="AR507" s="25"/>
    </row>
    <row r="508" spans="1:44" ht="12.75" customHeight="1" x14ac:dyDescent="0.25">
      <c r="A508" s="26"/>
      <c r="B508" s="26"/>
      <c r="C508" s="63"/>
      <c r="D508" s="50"/>
      <c r="E508" s="50"/>
      <c r="F508" s="50"/>
      <c r="G508" s="50"/>
      <c r="H508" s="50"/>
      <c r="I508" s="26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  <c r="AA508" s="25"/>
      <c r="AB508" s="25"/>
      <c r="AC508" s="25"/>
      <c r="AD508" s="25"/>
      <c r="AE508" s="25"/>
      <c r="AF508" s="25"/>
      <c r="AG508" s="25"/>
      <c r="AH508" s="25"/>
      <c r="AI508" s="25"/>
      <c r="AJ508" s="25"/>
      <c r="AK508" s="25"/>
      <c r="AL508" s="25"/>
      <c r="AM508" s="25"/>
      <c r="AN508" s="25"/>
      <c r="AO508" s="25"/>
      <c r="AP508" s="25"/>
      <c r="AQ508" s="25"/>
      <c r="AR508" s="25"/>
    </row>
    <row r="509" spans="1:44" ht="12.75" customHeight="1" x14ac:dyDescent="0.25">
      <c r="A509" s="26"/>
      <c r="B509" s="26"/>
      <c r="C509" s="63"/>
      <c r="D509" s="50"/>
      <c r="E509" s="50"/>
      <c r="F509" s="50"/>
      <c r="G509" s="50"/>
      <c r="H509" s="50"/>
      <c r="I509" s="26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  <c r="AA509" s="25"/>
      <c r="AB509" s="25"/>
      <c r="AC509" s="25"/>
      <c r="AD509" s="25"/>
      <c r="AE509" s="25"/>
      <c r="AF509" s="25"/>
      <c r="AG509" s="25"/>
      <c r="AH509" s="25"/>
      <c r="AI509" s="25"/>
      <c r="AJ509" s="25"/>
      <c r="AK509" s="25"/>
      <c r="AL509" s="25"/>
      <c r="AM509" s="25"/>
      <c r="AN509" s="25"/>
      <c r="AO509" s="25"/>
      <c r="AP509" s="25"/>
      <c r="AQ509" s="25"/>
      <c r="AR509" s="25"/>
    </row>
    <row r="510" spans="1:44" ht="12.75" customHeight="1" x14ac:dyDescent="0.25">
      <c r="A510" s="26"/>
      <c r="B510" s="26"/>
      <c r="C510" s="63"/>
      <c r="D510" s="50"/>
      <c r="E510" s="50"/>
      <c r="F510" s="50"/>
      <c r="G510" s="50"/>
      <c r="H510" s="50"/>
      <c r="I510" s="26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  <c r="AA510" s="25"/>
      <c r="AB510" s="25"/>
      <c r="AC510" s="25"/>
      <c r="AD510" s="25"/>
      <c r="AE510" s="25"/>
      <c r="AF510" s="25"/>
      <c r="AG510" s="25"/>
      <c r="AH510" s="25"/>
      <c r="AI510" s="25"/>
      <c r="AJ510" s="25"/>
      <c r="AK510" s="25"/>
      <c r="AL510" s="25"/>
      <c r="AM510" s="25"/>
      <c r="AN510" s="25"/>
      <c r="AO510" s="25"/>
      <c r="AP510" s="25"/>
      <c r="AQ510" s="25"/>
      <c r="AR510" s="25"/>
    </row>
    <row r="511" spans="1:44" ht="12.75" customHeight="1" x14ac:dyDescent="0.25">
      <c r="A511" s="26"/>
      <c r="B511" s="26"/>
      <c r="C511" s="63"/>
      <c r="D511" s="50"/>
      <c r="E511" s="50"/>
      <c r="F511" s="50"/>
      <c r="G511" s="50"/>
      <c r="H511" s="50"/>
      <c r="I511" s="26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  <c r="AA511" s="25"/>
      <c r="AB511" s="25"/>
      <c r="AC511" s="25"/>
      <c r="AD511" s="25"/>
      <c r="AE511" s="25"/>
      <c r="AF511" s="25"/>
      <c r="AG511" s="25"/>
      <c r="AH511" s="25"/>
      <c r="AI511" s="25"/>
      <c r="AJ511" s="25"/>
      <c r="AK511" s="25"/>
      <c r="AL511" s="25"/>
      <c r="AM511" s="25"/>
      <c r="AN511" s="25"/>
      <c r="AO511" s="25"/>
      <c r="AP511" s="25"/>
      <c r="AQ511" s="25"/>
      <c r="AR511" s="25"/>
    </row>
    <row r="512" spans="1:44" ht="12.75" customHeight="1" x14ac:dyDescent="0.25">
      <c r="A512" s="26"/>
      <c r="B512" s="26"/>
      <c r="C512" s="63"/>
      <c r="D512" s="50"/>
      <c r="E512" s="50"/>
      <c r="F512" s="50"/>
      <c r="G512" s="50"/>
      <c r="H512" s="50"/>
      <c r="I512" s="26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  <c r="AA512" s="25"/>
      <c r="AB512" s="25"/>
      <c r="AC512" s="25"/>
      <c r="AD512" s="25"/>
      <c r="AE512" s="25"/>
      <c r="AF512" s="25"/>
      <c r="AG512" s="25"/>
      <c r="AH512" s="25"/>
      <c r="AI512" s="25"/>
      <c r="AJ512" s="25"/>
      <c r="AK512" s="25"/>
      <c r="AL512" s="25"/>
      <c r="AM512" s="25"/>
      <c r="AN512" s="25"/>
      <c r="AO512" s="25"/>
      <c r="AP512" s="25"/>
      <c r="AQ512" s="25"/>
      <c r="AR512" s="25"/>
    </row>
    <row r="513" spans="1:44" ht="12.75" customHeight="1" x14ac:dyDescent="0.25">
      <c r="A513" s="26"/>
      <c r="B513" s="26"/>
      <c r="C513" s="63"/>
      <c r="D513" s="50"/>
      <c r="E513" s="50"/>
      <c r="F513" s="50"/>
      <c r="G513" s="50"/>
      <c r="H513" s="50"/>
      <c r="I513" s="26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  <c r="AA513" s="25"/>
      <c r="AB513" s="25"/>
      <c r="AC513" s="25"/>
      <c r="AD513" s="25"/>
      <c r="AE513" s="25"/>
      <c r="AF513" s="25"/>
      <c r="AG513" s="25"/>
      <c r="AH513" s="25"/>
      <c r="AI513" s="25"/>
      <c r="AJ513" s="25"/>
      <c r="AK513" s="25"/>
      <c r="AL513" s="25"/>
      <c r="AM513" s="25"/>
      <c r="AN513" s="25"/>
      <c r="AO513" s="25"/>
      <c r="AP513" s="25"/>
      <c r="AQ513" s="25"/>
      <c r="AR513" s="25"/>
    </row>
    <row r="514" spans="1:44" ht="12.75" customHeight="1" x14ac:dyDescent="0.25">
      <c r="A514" s="26"/>
      <c r="B514" s="26"/>
      <c r="C514" s="63"/>
      <c r="D514" s="50"/>
      <c r="E514" s="50"/>
      <c r="F514" s="50"/>
      <c r="G514" s="50"/>
      <c r="H514" s="50"/>
      <c r="I514" s="26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  <c r="AA514" s="25"/>
      <c r="AB514" s="25"/>
      <c r="AC514" s="25"/>
      <c r="AD514" s="25"/>
      <c r="AE514" s="25"/>
      <c r="AF514" s="25"/>
      <c r="AG514" s="25"/>
      <c r="AH514" s="25"/>
      <c r="AI514" s="25"/>
      <c r="AJ514" s="25"/>
      <c r="AK514" s="25"/>
      <c r="AL514" s="25"/>
      <c r="AM514" s="25"/>
      <c r="AN514" s="25"/>
      <c r="AO514" s="25"/>
      <c r="AP514" s="25"/>
      <c r="AQ514" s="25"/>
      <c r="AR514" s="25"/>
    </row>
    <row r="515" spans="1:44" ht="12.75" customHeight="1" x14ac:dyDescent="0.25">
      <c r="A515" s="26"/>
      <c r="B515" s="26"/>
      <c r="C515" s="63"/>
      <c r="D515" s="50"/>
      <c r="E515" s="50"/>
      <c r="F515" s="50"/>
      <c r="G515" s="50"/>
      <c r="H515" s="50"/>
      <c r="I515" s="26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  <c r="AA515" s="25"/>
      <c r="AB515" s="25"/>
      <c r="AC515" s="25"/>
      <c r="AD515" s="25"/>
      <c r="AE515" s="25"/>
      <c r="AF515" s="25"/>
      <c r="AG515" s="25"/>
      <c r="AH515" s="25"/>
      <c r="AI515" s="25"/>
      <c r="AJ515" s="25"/>
      <c r="AK515" s="25"/>
      <c r="AL515" s="25"/>
      <c r="AM515" s="25"/>
      <c r="AN515" s="25"/>
      <c r="AO515" s="25"/>
      <c r="AP515" s="25"/>
      <c r="AQ515" s="25"/>
      <c r="AR515" s="25"/>
    </row>
    <row r="516" spans="1:44" ht="12.75" customHeight="1" x14ac:dyDescent="0.25">
      <c r="A516" s="26"/>
      <c r="B516" s="26"/>
      <c r="C516" s="63"/>
      <c r="D516" s="50"/>
      <c r="E516" s="50"/>
      <c r="F516" s="50"/>
      <c r="G516" s="50"/>
      <c r="H516" s="50"/>
      <c r="I516" s="26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  <c r="AA516" s="25"/>
      <c r="AB516" s="25"/>
      <c r="AC516" s="25"/>
      <c r="AD516" s="25"/>
      <c r="AE516" s="25"/>
      <c r="AF516" s="25"/>
      <c r="AG516" s="25"/>
      <c r="AH516" s="25"/>
      <c r="AI516" s="25"/>
      <c r="AJ516" s="25"/>
      <c r="AK516" s="25"/>
      <c r="AL516" s="25"/>
      <c r="AM516" s="25"/>
      <c r="AN516" s="25"/>
      <c r="AO516" s="25"/>
      <c r="AP516" s="25"/>
      <c r="AQ516" s="25"/>
      <c r="AR516" s="25"/>
    </row>
    <row r="517" spans="1:44" ht="12.75" customHeight="1" x14ac:dyDescent="0.25">
      <c r="A517" s="26"/>
      <c r="B517" s="26"/>
      <c r="C517" s="63"/>
      <c r="D517" s="50"/>
      <c r="E517" s="50"/>
      <c r="F517" s="50"/>
      <c r="G517" s="50"/>
      <c r="H517" s="50"/>
      <c r="I517" s="26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  <c r="AA517" s="25"/>
      <c r="AB517" s="25"/>
      <c r="AC517" s="25"/>
      <c r="AD517" s="25"/>
      <c r="AE517" s="25"/>
      <c r="AF517" s="25"/>
      <c r="AG517" s="25"/>
      <c r="AH517" s="25"/>
      <c r="AI517" s="25"/>
      <c r="AJ517" s="25"/>
      <c r="AK517" s="25"/>
      <c r="AL517" s="25"/>
      <c r="AM517" s="25"/>
      <c r="AN517" s="25"/>
      <c r="AO517" s="25"/>
      <c r="AP517" s="25"/>
      <c r="AQ517" s="25"/>
      <c r="AR517" s="25"/>
    </row>
    <row r="518" spans="1:44" ht="12.75" customHeight="1" x14ac:dyDescent="0.25">
      <c r="A518" s="26"/>
      <c r="B518" s="26"/>
      <c r="C518" s="63"/>
      <c r="D518" s="50"/>
      <c r="E518" s="50"/>
      <c r="F518" s="50"/>
      <c r="G518" s="50"/>
      <c r="H518" s="50"/>
      <c r="I518" s="26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  <c r="AA518" s="25"/>
      <c r="AB518" s="25"/>
      <c r="AC518" s="25"/>
      <c r="AD518" s="25"/>
      <c r="AE518" s="25"/>
      <c r="AF518" s="25"/>
      <c r="AG518" s="25"/>
      <c r="AH518" s="25"/>
      <c r="AI518" s="25"/>
      <c r="AJ518" s="25"/>
      <c r="AK518" s="25"/>
      <c r="AL518" s="25"/>
      <c r="AM518" s="25"/>
      <c r="AN518" s="25"/>
      <c r="AO518" s="25"/>
      <c r="AP518" s="25"/>
      <c r="AQ518" s="25"/>
      <c r="AR518" s="25"/>
    </row>
    <row r="519" spans="1:44" ht="12.75" customHeight="1" x14ac:dyDescent="0.25">
      <c r="A519" s="26"/>
      <c r="B519" s="26"/>
      <c r="C519" s="63"/>
      <c r="D519" s="50"/>
      <c r="E519" s="50"/>
      <c r="F519" s="50"/>
      <c r="G519" s="50"/>
      <c r="H519" s="50"/>
      <c r="I519" s="26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  <c r="AA519" s="25"/>
      <c r="AB519" s="25"/>
      <c r="AC519" s="25"/>
      <c r="AD519" s="25"/>
      <c r="AE519" s="25"/>
      <c r="AF519" s="25"/>
      <c r="AG519" s="25"/>
      <c r="AH519" s="25"/>
      <c r="AI519" s="25"/>
      <c r="AJ519" s="25"/>
      <c r="AK519" s="25"/>
      <c r="AL519" s="25"/>
      <c r="AM519" s="25"/>
      <c r="AN519" s="25"/>
      <c r="AO519" s="25"/>
      <c r="AP519" s="25"/>
      <c r="AQ519" s="25"/>
      <c r="AR519" s="25"/>
    </row>
    <row r="520" spans="1:44" ht="12.75" customHeight="1" x14ac:dyDescent="0.25">
      <c r="A520" s="26"/>
      <c r="B520" s="26"/>
      <c r="C520" s="63"/>
      <c r="D520" s="50"/>
      <c r="E520" s="50"/>
      <c r="F520" s="50"/>
      <c r="G520" s="50"/>
      <c r="H520" s="50"/>
      <c r="I520" s="26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  <c r="AA520" s="25"/>
      <c r="AB520" s="25"/>
      <c r="AC520" s="25"/>
      <c r="AD520" s="25"/>
      <c r="AE520" s="25"/>
      <c r="AF520" s="25"/>
      <c r="AG520" s="25"/>
      <c r="AH520" s="25"/>
      <c r="AI520" s="25"/>
      <c r="AJ520" s="25"/>
      <c r="AK520" s="25"/>
      <c r="AL520" s="25"/>
      <c r="AM520" s="25"/>
      <c r="AN520" s="25"/>
      <c r="AO520" s="25"/>
      <c r="AP520" s="25"/>
      <c r="AQ520" s="25"/>
      <c r="AR520" s="25"/>
    </row>
    <row r="521" spans="1:44" ht="12.75" customHeight="1" x14ac:dyDescent="0.25">
      <c r="A521" s="26"/>
      <c r="B521" s="26"/>
      <c r="C521" s="63"/>
      <c r="D521" s="50"/>
      <c r="E521" s="50"/>
      <c r="F521" s="50"/>
      <c r="G521" s="50"/>
      <c r="H521" s="50"/>
      <c r="I521" s="26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  <c r="AJ521" s="25"/>
      <c r="AK521" s="25"/>
      <c r="AL521" s="25"/>
      <c r="AM521" s="25"/>
      <c r="AN521" s="25"/>
      <c r="AO521" s="25"/>
      <c r="AP521" s="25"/>
      <c r="AQ521" s="25"/>
      <c r="AR521" s="25"/>
    </row>
    <row r="522" spans="1:44" ht="12.75" customHeight="1" x14ac:dyDescent="0.25">
      <c r="A522" s="26"/>
      <c r="B522" s="26"/>
      <c r="C522" s="63"/>
      <c r="D522" s="50"/>
      <c r="E522" s="50"/>
      <c r="F522" s="50"/>
      <c r="G522" s="50"/>
      <c r="H522" s="50"/>
      <c r="I522" s="26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25"/>
      <c r="AE522" s="25"/>
      <c r="AF522" s="25"/>
      <c r="AG522" s="25"/>
      <c r="AH522" s="25"/>
      <c r="AI522" s="25"/>
      <c r="AJ522" s="25"/>
      <c r="AK522" s="25"/>
      <c r="AL522" s="25"/>
      <c r="AM522" s="25"/>
      <c r="AN522" s="25"/>
      <c r="AO522" s="25"/>
      <c r="AP522" s="25"/>
      <c r="AQ522" s="25"/>
      <c r="AR522" s="25"/>
    </row>
    <row r="523" spans="1:44" ht="12.75" customHeight="1" x14ac:dyDescent="0.25">
      <c r="A523" s="26"/>
      <c r="B523" s="26"/>
      <c r="C523" s="63"/>
      <c r="D523" s="50"/>
      <c r="E523" s="50"/>
      <c r="F523" s="50"/>
      <c r="G523" s="50"/>
      <c r="H523" s="50"/>
      <c r="I523" s="26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  <c r="AJ523" s="25"/>
      <c r="AK523" s="25"/>
      <c r="AL523" s="25"/>
      <c r="AM523" s="25"/>
      <c r="AN523" s="25"/>
      <c r="AO523" s="25"/>
      <c r="AP523" s="25"/>
      <c r="AQ523" s="25"/>
      <c r="AR523" s="25"/>
    </row>
    <row r="524" spans="1:44" ht="12.75" customHeight="1" x14ac:dyDescent="0.25">
      <c r="A524" s="26"/>
      <c r="B524" s="26"/>
      <c r="C524" s="63"/>
      <c r="D524" s="50"/>
      <c r="E524" s="50"/>
      <c r="F524" s="50"/>
      <c r="G524" s="50"/>
      <c r="H524" s="50"/>
      <c r="I524" s="26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  <c r="AJ524" s="25"/>
      <c r="AK524" s="25"/>
      <c r="AL524" s="25"/>
      <c r="AM524" s="25"/>
      <c r="AN524" s="25"/>
      <c r="AO524" s="25"/>
      <c r="AP524" s="25"/>
      <c r="AQ524" s="25"/>
      <c r="AR524" s="25"/>
    </row>
    <row r="525" spans="1:44" ht="12.75" customHeight="1" x14ac:dyDescent="0.25">
      <c r="A525" s="26"/>
      <c r="B525" s="26"/>
      <c r="C525" s="63"/>
      <c r="D525" s="50"/>
      <c r="E525" s="50"/>
      <c r="F525" s="50"/>
      <c r="G525" s="50"/>
      <c r="H525" s="50"/>
      <c r="I525" s="26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  <c r="AJ525" s="25"/>
      <c r="AK525" s="25"/>
      <c r="AL525" s="25"/>
      <c r="AM525" s="25"/>
      <c r="AN525" s="25"/>
      <c r="AO525" s="25"/>
      <c r="AP525" s="25"/>
      <c r="AQ525" s="25"/>
      <c r="AR525" s="25"/>
    </row>
    <row r="526" spans="1:44" ht="12.75" customHeight="1" x14ac:dyDescent="0.25">
      <c r="A526" s="26"/>
      <c r="B526" s="26"/>
      <c r="C526" s="63"/>
      <c r="D526" s="50"/>
      <c r="E526" s="50"/>
      <c r="F526" s="50"/>
      <c r="G526" s="50"/>
      <c r="H526" s="50"/>
      <c r="I526" s="26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  <c r="AJ526" s="25"/>
      <c r="AK526" s="25"/>
      <c r="AL526" s="25"/>
      <c r="AM526" s="25"/>
      <c r="AN526" s="25"/>
      <c r="AO526" s="25"/>
      <c r="AP526" s="25"/>
      <c r="AQ526" s="25"/>
      <c r="AR526" s="25"/>
    </row>
    <row r="527" spans="1:44" ht="12.75" customHeight="1" x14ac:dyDescent="0.25">
      <c r="A527" s="26"/>
      <c r="B527" s="26"/>
      <c r="C527" s="63"/>
      <c r="D527" s="50"/>
      <c r="E527" s="50"/>
      <c r="F527" s="50"/>
      <c r="G527" s="50"/>
      <c r="H527" s="50"/>
      <c r="I527" s="26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  <c r="AJ527" s="25"/>
      <c r="AK527" s="25"/>
      <c r="AL527" s="25"/>
      <c r="AM527" s="25"/>
      <c r="AN527" s="25"/>
      <c r="AO527" s="25"/>
      <c r="AP527" s="25"/>
      <c r="AQ527" s="25"/>
      <c r="AR527" s="25"/>
    </row>
    <row r="528" spans="1:44" ht="12.75" customHeight="1" x14ac:dyDescent="0.25">
      <c r="A528" s="26"/>
      <c r="B528" s="26"/>
      <c r="C528" s="63"/>
      <c r="D528" s="50"/>
      <c r="E528" s="50"/>
      <c r="F528" s="50"/>
      <c r="G528" s="50"/>
      <c r="H528" s="50"/>
      <c r="I528" s="26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  <c r="AJ528" s="25"/>
      <c r="AK528" s="25"/>
      <c r="AL528" s="25"/>
      <c r="AM528" s="25"/>
      <c r="AN528" s="25"/>
      <c r="AO528" s="25"/>
      <c r="AP528" s="25"/>
      <c r="AQ528" s="25"/>
      <c r="AR528" s="25"/>
    </row>
    <row r="529" spans="1:44" ht="12.75" customHeight="1" x14ac:dyDescent="0.25">
      <c r="A529" s="26"/>
      <c r="B529" s="26"/>
      <c r="C529" s="63"/>
      <c r="D529" s="50"/>
      <c r="E529" s="50"/>
      <c r="F529" s="50"/>
      <c r="G529" s="50"/>
      <c r="H529" s="50"/>
      <c r="I529" s="26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  <c r="AJ529" s="25"/>
      <c r="AK529" s="25"/>
      <c r="AL529" s="25"/>
      <c r="AM529" s="25"/>
      <c r="AN529" s="25"/>
      <c r="AO529" s="25"/>
      <c r="AP529" s="25"/>
      <c r="AQ529" s="25"/>
      <c r="AR529" s="25"/>
    </row>
    <row r="530" spans="1:44" ht="12.75" customHeight="1" x14ac:dyDescent="0.25">
      <c r="A530" s="26"/>
      <c r="B530" s="26"/>
      <c r="C530" s="63"/>
      <c r="D530" s="50"/>
      <c r="E530" s="50"/>
      <c r="F530" s="50"/>
      <c r="G530" s="50"/>
      <c r="H530" s="50"/>
      <c r="I530" s="26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  <c r="AJ530" s="25"/>
      <c r="AK530" s="25"/>
      <c r="AL530" s="25"/>
      <c r="AM530" s="25"/>
      <c r="AN530" s="25"/>
      <c r="AO530" s="25"/>
      <c r="AP530" s="25"/>
      <c r="AQ530" s="25"/>
      <c r="AR530" s="25"/>
    </row>
    <row r="531" spans="1:44" ht="12.75" customHeight="1" x14ac:dyDescent="0.25">
      <c r="A531" s="26"/>
      <c r="B531" s="26"/>
      <c r="C531" s="63"/>
      <c r="D531" s="50"/>
      <c r="E531" s="50"/>
      <c r="F531" s="50"/>
      <c r="G531" s="50"/>
      <c r="H531" s="50"/>
      <c r="I531" s="26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  <c r="AJ531" s="25"/>
      <c r="AK531" s="25"/>
      <c r="AL531" s="25"/>
      <c r="AM531" s="25"/>
      <c r="AN531" s="25"/>
      <c r="AO531" s="25"/>
      <c r="AP531" s="25"/>
      <c r="AQ531" s="25"/>
      <c r="AR531" s="25"/>
    </row>
    <row r="532" spans="1:44" ht="12.75" customHeight="1" x14ac:dyDescent="0.25">
      <c r="A532" s="26"/>
      <c r="B532" s="26"/>
      <c r="C532" s="63"/>
      <c r="D532" s="50"/>
      <c r="E532" s="50"/>
      <c r="F532" s="50"/>
      <c r="G532" s="50"/>
      <c r="H532" s="50"/>
      <c r="I532" s="26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  <c r="AJ532" s="25"/>
      <c r="AK532" s="25"/>
      <c r="AL532" s="25"/>
      <c r="AM532" s="25"/>
      <c r="AN532" s="25"/>
      <c r="AO532" s="25"/>
      <c r="AP532" s="25"/>
      <c r="AQ532" s="25"/>
      <c r="AR532" s="25"/>
    </row>
    <row r="533" spans="1:44" ht="12.75" customHeight="1" x14ac:dyDescent="0.25">
      <c r="A533" s="26"/>
      <c r="B533" s="26"/>
      <c r="C533" s="63"/>
      <c r="D533" s="50"/>
      <c r="E533" s="50"/>
      <c r="F533" s="50"/>
      <c r="G533" s="50"/>
      <c r="H533" s="50"/>
      <c r="I533" s="26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  <c r="AJ533" s="25"/>
      <c r="AK533" s="25"/>
      <c r="AL533" s="25"/>
      <c r="AM533" s="25"/>
      <c r="AN533" s="25"/>
      <c r="AO533" s="25"/>
      <c r="AP533" s="25"/>
      <c r="AQ533" s="25"/>
      <c r="AR533" s="25"/>
    </row>
    <row r="534" spans="1:44" ht="12.75" customHeight="1" x14ac:dyDescent="0.25">
      <c r="A534" s="26"/>
      <c r="B534" s="26"/>
      <c r="C534" s="63"/>
      <c r="D534" s="50"/>
      <c r="E534" s="50"/>
      <c r="F534" s="50"/>
      <c r="G534" s="50"/>
      <c r="H534" s="50"/>
      <c r="I534" s="26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  <c r="AA534" s="25"/>
      <c r="AB534" s="25"/>
      <c r="AC534" s="25"/>
      <c r="AD534" s="25"/>
      <c r="AE534" s="25"/>
      <c r="AF534" s="25"/>
      <c r="AG534" s="25"/>
      <c r="AH534" s="25"/>
      <c r="AI534" s="25"/>
      <c r="AJ534" s="25"/>
      <c r="AK534" s="25"/>
      <c r="AL534" s="25"/>
      <c r="AM534" s="25"/>
      <c r="AN534" s="25"/>
      <c r="AO534" s="25"/>
      <c r="AP534" s="25"/>
      <c r="AQ534" s="25"/>
      <c r="AR534" s="25"/>
    </row>
    <row r="535" spans="1:44" ht="12.75" customHeight="1" x14ac:dyDescent="0.25">
      <c r="A535" s="26"/>
      <c r="B535" s="26"/>
      <c r="C535" s="63"/>
      <c r="D535" s="50"/>
      <c r="E535" s="50"/>
      <c r="F535" s="50"/>
      <c r="G535" s="50"/>
      <c r="H535" s="50"/>
      <c r="I535" s="26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  <c r="AA535" s="25"/>
      <c r="AB535" s="25"/>
      <c r="AC535" s="25"/>
      <c r="AD535" s="25"/>
      <c r="AE535" s="25"/>
      <c r="AF535" s="25"/>
      <c r="AG535" s="25"/>
      <c r="AH535" s="25"/>
      <c r="AI535" s="25"/>
      <c r="AJ535" s="25"/>
      <c r="AK535" s="25"/>
      <c r="AL535" s="25"/>
      <c r="AM535" s="25"/>
      <c r="AN535" s="25"/>
      <c r="AO535" s="25"/>
      <c r="AP535" s="25"/>
      <c r="AQ535" s="25"/>
      <c r="AR535" s="25"/>
    </row>
    <row r="536" spans="1:44" ht="12.75" customHeight="1" x14ac:dyDescent="0.25">
      <c r="A536" s="26"/>
      <c r="B536" s="26"/>
      <c r="C536" s="63"/>
      <c r="D536" s="50"/>
      <c r="E536" s="50"/>
      <c r="F536" s="50"/>
      <c r="G536" s="50"/>
      <c r="H536" s="50"/>
      <c r="I536" s="26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  <c r="AA536" s="25"/>
      <c r="AB536" s="25"/>
      <c r="AC536" s="25"/>
      <c r="AD536" s="25"/>
      <c r="AE536" s="25"/>
      <c r="AF536" s="25"/>
      <c r="AG536" s="25"/>
      <c r="AH536" s="25"/>
      <c r="AI536" s="25"/>
      <c r="AJ536" s="25"/>
      <c r="AK536" s="25"/>
      <c r="AL536" s="25"/>
      <c r="AM536" s="25"/>
      <c r="AN536" s="25"/>
      <c r="AO536" s="25"/>
      <c r="AP536" s="25"/>
      <c r="AQ536" s="25"/>
      <c r="AR536" s="25"/>
    </row>
    <row r="537" spans="1:44" ht="12.75" customHeight="1" x14ac:dyDescent="0.25">
      <c r="A537" s="26"/>
      <c r="B537" s="26"/>
      <c r="C537" s="63"/>
      <c r="D537" s="50"/>
      <c r="E537" s="50"/>
      <c r="F537" s="50"/>
      <c r="G537" s="50"/>
      <c r="H537" s="50"/>
      <c r="I537" s="26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  <c r="AA537" s="25"/>
      <c r="AB537" s="25"/>
      <c r="AC537" s="25"/>
      <c r="AD537" s="25"/>
      <c r="AE537" s="25"/>
      <c r="AF537" s="25"/>
      <c r="AG537" s="25"/>
      <c r="AH537" s="25"/>
      <c r="AI537" s="25"/>
      <c r="AJ537" s="25"/>
      <c r="AK537" s="25"/>
      <c r="AL537" s="25"/>
      <c r="AM537" s="25"/>
      <c r="AN537" s="25"/>
      <c r="AO537" s="25"/>
      <c r="AP537" s="25"/>
      <c r="AQ537" s="25"/>
      <c r="AR537" s="25"/>
    </row>
    <row r="538" spans="1:44" ht="12.75" customHeight="1" x14ac:dyDescent="0.25">
      <c r="A538" s="26"/>
      <c r="B538" s="26"/>
      <c r="C538" s="63"/>
      <c r="D538" s="50"/>
      <c r="E538" s="50"/>
      <c r="F538" s="50"/>
      <c r="G538" s="50"/>
      <c r="H538" s="50"/>
      <c r="I538" s="26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  <c r="AA538" s="25"/>
      <c r="AB538" s="25"/>
      <c r="AC538" s="25"/>
      <c r="AD538" s="25"/>
      <c r="AE538" s="25"/>
      <c r="AF538" s="25"/>
      <c r="AG538" s="25"/>
      <c r="AH538" s="25"/>
      <c r="AI538" s="25"/>
      <c r="AJ538" s="25"/>
      <c r="AK538" s="25"/>
      <c r="AL538" s="25"/>
      <c r="AM538" s="25"/>
      <c r="AN538" s="25"/>
      <c r="AO538" s="25"/>
      <c r="AP538" s="25"/>
      <c r="AQ538" s="25"/>
      <c r="AR538" s="25"/>
    </row>
    <row r="539" spans="1:44" ht="12.75" customHeight="1" x14ac:dyDescent="0.25">
      <c r="A539" s="26"/>
      <c r="B539" s="26"/>
      <c r="C539" s="63"/>
      <c r="D539" s="50"/>
      <c r="E539" s="50"/>
      <c r="F539" s="50"/>
      <c r="G539" s="50"/>
      <c r="H539" s="50"/>
      <c r="I539" s="26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  <c r="AA539" s="25"/>
      <c r="AB539" s="25"/>
      <c r="AC539" s="25"/>
      <c r="AD539" s="25"/>
      <c r="AE539" s="25"/>
      <c r="AF539" s="25"/>
      <c r="AG539" s="25"/>
      <c r="AH539" s="25"/>
      <c r="AI539" s="25"/>
      <c r="AJ539" s="25"/>
      <c r="AK539" s="25"/>
      <c r="AL539" s="25"/>
      <c r="AM539" s="25"/>
      <c r="AN539" s="25"/>
      <c r="AO539" s="25"/>
      <c r="AP539" s="25"/>
      <c r="AQ539" s="25"/>
      <c r="AR539" s="25"/>
    </row>
    <row r="540" spans="1:44" ht="12.75" customHeight="1" x14ac:dyDescent="0.25">
      <c r="A540" s="26"/>
      <c r="B540" s="26"/>
      <c r="C540" s="63"/>
      <c r="D540" s="50"/>
      <c r="E540" s="50"/>
      <c r="F540" s="50"/>
      <c r="G540" s="50"/>
      <c r="H540" s="50"/>
      <c r="I540" s="26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  <c r="AA540" s="25"/>
      <c r="AB540" s="25"/>
      <c r="AC540" s="25"/>
      <c r="AD540" s="25"/>
      <c r="AE540" s="25"/>
      <c r="AF540" s="25"/>
      <c r="AG540" s="25"/>
      <c r="AH540" s="25"/>
      <c r="AI540" s="25"/>
      <c r="AJ540" s="25"/>
      <c r="AK540" s="25"/>
      <c r="AL540" s="25"/>
      <c r="AM540" s="25"/>
      <c r="AN540" s="25"/>
      <c r="AO540" s="25"/>
      <c r="AP540" s="25"/>
      <c r="AQ540" s="25"/>
      <c r="AR540" s="25"/>
    </row>
    <row r="541" spans="1:44" ht="12.75" customHeight="1" x14ac:dyDescent="0.25">
      <c r="A541" s="26"/>
      <c r="B541" s="26"/>
      <c r="C541" s="63"/>
      <c r="D541" s="50"/>
      <c r="E541" s="50"/>
      <c r="F541" s="50"/>
      <c r="G541" s="50"/>
      <c r="H541" s="50"/>
      <c r="I541" s="26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  <c r="AA541" s="25"/>
      <c r="AB541" s="25"/>
      <c r="AC541" s="25"/>
      <c r="AD541" s="25"/>
      <c r="AE541" s="25"/>
      <c r="AF541" s="25"/>
      <c r="AG541" s="25"/>
      <c r="AH541" s="25"/>
      <c r="AI541" s="25"/>
      <c r="AJ541" s="25"/>
      <c r="AK541" s="25"/>
      <c r="AL541" s="25"/>
      <c r="AM541" s="25"/>
      <c r="AN541" s="25"/>
      <c r="AO541" s="25"/>
      <c r="AP541" s="25"/>
      <c r="AQ541" s="25"/>
      <c r="AR541" s="25"/>
    </row>
    <row r="542" spans="1:44" ht="12.75" customHeight="1" x14ac:dyDescent="0.25">
      <c r="A542" s="26"/>
      <c r="B542" s="26"/>
      <c r="C542" s="63"/>
      <c r="D542" s="50"/>
      <c r="E542" s="50"/>
      <c r="F542" s="50"/>
      <c r="G542" s="50"/>
      <c r="H542" s="50"/>
      <c r="I542" s="26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  <c r="AA542" s="25"/>
      <c r="AB542" s="25"/>
      <c r="AC542" s="25"/>
      <c r="AD542" s="25"/>
      <c r="AE542" s="25"/>
      <c r="AF542" s="25"/>
      <c r="AG542" s="25"/>
      <c r="AH542" s="25"/>
      <c r="AI542" s="25"/>
      <c r="AJ542" s="25"/>
      <c r="AK542" s="25"/>
      <c r="AL542" s="25"/>
      <c r="AM542" s="25"/>
      <c r="AN542" s="25"/>
      <c r="AO542" s="25"/>
      <c r="AP542" s="25"/>
      <c r="AQ542" s="25"/>
      <c r="AR542" s="25"/>
    </row>
    <row r="543" spans="1:44" ht="12.75" customHeight="1" x14ac:dyDescent="0.25">
      <c r="A543" s="26"/>
      <c r="B543" s="26"/>
      <c r="C543" s="63"/>
      <c r="D543" s="50"/>
      <c r="E543" s="50"/>
      <c r="F543" s="50"/>
      <c r="G543" s="50"/>
      <c r="H543" s="50"/>
      <c r="I543" s="26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  <c r="AA543" s="25"/>
      <c r="AB543" s="25"/>
      <c r="AC543" s="25"/>
      <c r="AD543" s="25"/>
      <c r="AE543" s="25"/>
      <c r="AF543" s="25"/>
      <c r="AG543" s="25"/>
      <c r="AH543" s="25"/>
      <c r="AI543" s="25"/>
      <c r="AJ543" s="25"/>
      <c r="AK543" s="25"/>
      <c r="AL543" s="25"/>
      <c r="AM543" s="25"/>
      <c r="AN543" s="25"/>
      <c r="AO543" s="25"/>
      <c r="AP543" s="25"/>
      <c r="AQ543" s="25"/>
      <c r="AR543" s="25"/>
    </row>
    <row r="544" spans="1:44" ht="12.75" customHeight="1" x14ac:dyDescent="0.25">
      <c r="A544" s="26"/>
      <c r="B544" s="26"/>
      <c r="C544" s="63"/>
      <c r="D544" s="50"/>
      <c r="E544" s="50"/>
      <c r="F544" s="50"/>
      <c r="G544" s="50"/>
      <c r="H544" s="50"/>
      <c r="I544" s="26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  <c r="AA544" s="25"/>
      <c r="AB544" s="25"/>
      <c r="AC544" s="25"/>
      <c r="AD544" s="25"/>
      <c r="AE544" s="25"/>
      <c r="AF544" s="25"/>
      <c r="AG544" s="25"/>
      <c r="AH544" s="25"/>
      <c r="AI544" s="25"/>
      <c r="AJ544" s="25"/>
      <c r="AK544" s="25"/>
      <c r="AL544" s="25"/>
      <c r="AM544" s="25"/>
      <c r="AN544" s="25"/>
      <c r="AO544" s="25"/>
      <c r="AP544" s="25"/>
      <c r="AQ544" s="25"/>
      <c r="AR544" s="25"/>
    </row>
    <row r="545" spans="1:44" ht="12.75" customHeight="1" x14ac:dyDescent="0.25">
      <c r="A545" s="26"/>
      <c r="B545" s="26"/>
      <c r="C545" s="63"/>
      <c r="D545" s="50"/>
      <c r="E545" s="50"/>
      <c r="F545" s="50"/>
      <c r="G545" s="50"/>
      <c r="H545" s="50"/>
      <c r="I545" s="26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  <c r="AA545" s="25"/>
      <c r="AB545" s="25"/>
      <c r="AC545" s="25"/>
      <c r="AD545" s="25"/>
      <c r="AE545" s="25"/>
      <c r="AF545" s="25"/>
      <c r="AG545" s="25"/>
      <c r="AH545" s="25"/>
      <c r="AI545" s="25"/>
      <c r="AJ545" s="25"/>
      <c r="AK545" s="25"/>
      <c r="AL545" s="25"/>
      <c r="AM545" s="25"/>
      <c r="AN545" s="25"/>
      <c r="AO545" s="25"/>
      <c r="AP545" s="25"/>
      <c r="AQ545" s="25"/>
      <c r="AR545" s="25"/>
    </row>
    <row r="546" spans="1:44" ht="12.75" customHeight="1" x14ac:dyDescent="0.25">
      <c r="A546" s="26"/>
      <c r="B546" s="26"/>
      <c r="C546" s="63"/>
      <c r="D546" s="50"/>
      <c r="E546" s="50"/>
      <c r="F546" s="50"/>
      <c r="G546" s="50"/>
      <c r="H546" s="50"/>
      <c r="I546" s="26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  <c r="AA546" s="25"/>
      <c r="AB546" s="25"/>
      <c r="AC546" s="25"/>
      <c r="AD546" s="25"/>
      <c r="AE546" s="25"/>
      <c r="AF546" s="25"/>
      <c r="AG546" s="25"/>
      <c r="AH546" s="25"/>
      <c r="AI546" s="25"/>
      <c r="AJ546" s="25"/>
      <c r="AK546" s="25"/>
      <c r="AL546" s="25"/>
      <c r="AM546" s="25"/>
      <c r="AN546" s="25"/>
      <c r="AO546" s="25"/>
      <c r="AP546" s="25"/>
      <c r="AQ546" s="25"/>
      <c r="AR546" s="25"/>
    </row>
    <row r="547" spans="1:44" ht="12.75" customHeight="1" x14ac:dyDescent="0.25">
      <c r="A547" s="26"/>
      <c r="B547" s="26"/>
      <c r="C547" s="63"/>
      <c r="D547" s="50"/>
      <c r="E547" s="50"/>
      <c r="F547" s="50"/>
      <c r="G547" s="50"/>
      <c r="H547" s="50"/>
      <c r="I547" s="26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  <c r="AA547" s="25"/>
      <c r="AB547" s="25"/>
      <c r="AC547" s="25"/>
      <c r="AD547" s="25"/>
      <c r="AE547" s="25"/>
      <c r="AF547" s="25"/>
      <c r="AG547" s="25"/>
      <c r="AH547" s="25"/>
      <c r="AI547" s="25"/>
      <c r="AJ547" s="25"/>
      <c r="AK547" s="25"/>
      <c r="AL547" s="25"/>
      <c r="AM547" s="25"/>
      <c r="AN547" s="25"/>
      <c r="AO547" s="25"/>
      <c r="AP547" s="25"/>
      <c r="AQ547" s="25"/>
      <c r="AR547" s="25"/>
    </row>
    <row r="548" spans="1:44" ht="12.75" customHeight="1" x14ac:dyDescent="0.25">
      <c r="A548" s="26"/>
      <c r="B548" s="26"/>
      <c r="C548" s="63"/>
      <c r="D548" s="50"/>
      <c r="E548" s="50"/>
      <c r="F548" s="50"/>
      <c r="G548" s="50"/>
      <c r="H548" s="50"/>
      <c r="I548" s="26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  <c r="AA548" s="25"/>
      <c r="AB548" s="25"/>
      <c r="AC548" s="25"/>
      <c r="AD548" s="25"/>
      <c r="AE548" s="25"/>
      <c r="AF548" s="25"/>
      <c r="AG548" s="25"/>
      <c r="AH548" s="25"/>
      <c r="AI548" s="25"/>
      <c r="AJ548" s="25"/>
      <c r="AK548" s="25"/>
      <c r="AL548" s="25"/>
      <c r="AM548" s="25"/>
      <c r="AN548" s="25"/>
      <c r="AO548" s="25"/>
      <c r="AP548" s="25"/>
      <c r="AQ548" s="25"/>
      <c r="AR548" s="25"/>
    </row>
    <row r="549" spans="1:44" ht="12.75" customHeight="1" x14ac:dyDescent="0.25">
      <c r="A549" s="26"/>
      <c r="B549" s="26"/>
      <c r="C549" s="63"/>
      <c r="D549" s="50"/>
      <c r="E549" s="50"/>
      <c r="F549" s="50"/>
      <c r="G549" s="50"/>
      <c r="H549" s="50"/>
      <c r="I549" s="26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  <c r="AA549" s="25"/>
      <c r="AB549" s="25"/>
      <c r="AC549" s="25"/>
      <c r="AD549" s="25"/>
      <c r="AE549" s="25"/>
      <c r="AF549" s="25"/>
      <c r="AG549" s="25"/>
      <c r="AH549" s="25"/>
      <c r="AI549" s="25"/>
      <c r="AJ549" s="25"/>
      <c r="AK549" s="25"/>
      <c r="AL549" s="25"/>
      <c r="AM549" s="25"/>
      <c r="AN549" s="25"/>
      <c r="AO549" s="25"/>
      <c r="AP549" s="25"/>
      <c r="AQ549" s="25"/>
      <c r="AR549" s="25"/>
    </row>
    <row r="550" spans="1:44" ht="12.75" customHeight="1" x14ac:dyDescent="0.25">
      <c r="A550" s="26"/>
      <c r="B550" s="26"/>
      <c r="C550" s="63"/>
      <c r="D550" s="50"/>
      <c r="E550" s="50"/>
      <c r="F550" s="50"/>
      <c r="G550" s="50"/>
      <c r="H550" s="50"/>
      <c r="I550" s="26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  <c r="AA550" s="25"/>
      <c r="AB550" s="25"/>
      <c r="AC550" s="25"/>
      <c r="AD550" s="25"/>
      <c r="AE550" s="25"/>
      <c r="AF550" s="25"/>
      <c r="AG550" s="25"/>
      <c r="AH550" s="25"/>
      <c r="AI550" s="25"/>
      <c r="AJ550" s="25"/>
      <c r="AK550" s="25"/>
      <c r="AL550" s="25"/>
      <c r="AM550" s="25"/>
      <c r="AN550" s="25"/>
      <c r="AO550" s="25"/>
      <c r="AP550" s="25"/>
      <c r="AQ550" s="25"/>
      <c r="AR550" s="25"/>
    </row>
    <row r="551" spans="1:44" ht="12.75" customHeight="1" x14ac:dyDescent="0.25">
      <c r="A551" s="26"/>
      <c r="B551" s="26"/>
      <c r="C551" s="63"/>
      <c r="D551" s="50"/>
      <c r="E551" s="50"/>
      <c r="F551" s="50"/>
      <c r="G551" s="50"/>
      <c r="H551" s="50"/>
      <c r="I551" s="26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  <c r="AA551" s="25"/>
      <c r="AB551" s="25"/>
      <c r="AC551" s="25"/>
      <c r="AD551" s="25"/>
      <c r="AE551" s="25"/>
      <c r="AF551" s="25"/>
      <c r="AG551" s="25"/>
      <c r="AH551" s="25"/>
      <c r="AI551" s="25"/>
      <c r="AJ551" s="25"/>
      <c r="AK551" s="25"/>
      <c r="AL551" s="25"/>
      <c r="AM551" s="25"/>
      <c r="AN551" s="25"/>
      <c r="AO551" s="25"/>
      <c r="AP551" s="25"/>
      <c r="AQ551" s="25"/>
      <c r="AR551" s="25"/>
    </row>
    <row r="552" spans="1:44" ht="12.75" customHeight="1" x14ac:dyDescent="0.25">
      <c r="A552" s="26"/>
      <c r="B552" s="26"/>
      <c r="C552" s="63"/>
      <c r="D552" s="50"/>
      <c r="E552" s="50"/>
      <c r="F552" s="50"/>
      <c r="G552" s="50"/>
      <c r="H552" s="50"/>
      <c r="I552" s="26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  <c r="AA552" s="25"/>
      <c r="AB552" s="25"/>
      <c r="AC552" s="25"/>
      <c r="AD552" s="25"/>
      <c r="AE552" s="25"/>
      <c r="AF552" s="25"/>
      <c r="AG552" s="25"/>
      <c r="AH552" s="25"/>
      <c r="AI552" s="25"/>
      <c r="AJ552" s="25"/>
      <c r="AK552" s="25"/>
      <c r="AL552" s="25"/>
      <c r="AM552" s="25"/>
      <c r="AN552" s="25"/>
      <c r="AO552" s="25"/>
      <c r="AP552" s="25"/>
      <c r="AQ552" s="25"/>
      <c r="AR552" s="25"/>
    </row>
    <row r="553" spans="1:44" ht="12.75" customHeight="1" x14ac:dyDescent="0.25">
      <c r="A553" s="26"/>
      <c r="B553" s="26"/>
      <c r="C553" s="63"/>
      <c r="D553" s="50"/>
      <c r="E553" s="50"/>
      <c r="F553" s="50"/>
      <c r="G553" s="50"/>
      <c r="H553" s="50"/>
      <c r="I553" s="26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  <c r="AA553" s="25"/>
      <c r="AB553" s="25"/>
      <c r="AC553" s="25"/>
      <c r="AD553" s="25"/>
      <c r="AE553" s="25"/>
      <c r="AF553" s="25"/>
      <c r="AG553" s="25"/>
      <c r="AH553" s="25"/>
      <c r="AI553" s="25"/>
      <c r="AJ553" s="25"/>
      <c r="AK553" s="25"/>
      <c r="AL553" s="25"/>
      <c r="AM553" s="25"/>
      <c r="AN553" s="25"/>
      <c r="AO553" s="25"/>
      <c r="AP553" s="25"/>
      <c r="AQ553" s="25"/>
      <c r="AR553" s="25"/>
    </row>
    <row r="554" spans="1:44" ht="12.75" customHeight="1" x14ac:dyDescent="0.25">
      <c r="A554" s="26"/>
      <c r="B554" s="26"/>
      <c r="C554" s="63"/>
      <c r="D554" s="50"/>
      <c r="E554" s="50"/>
      <c r="F554" s="50"/>
      <c r="G554" s="50"/>
      <c r="H554" s="50"/>
      <c r="I554" s="26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  <c r="AA554" s="25"/>
      <c r="AB554" s="25"/>
      <c r="AC554" s="25"/>
      <c r="AD554" s="25"/>
      <c r="AE554" s="25"/>
      <c r="AF554" s="25"/>
      <c r="AG554" s="25"/>
      <c r="AH554" s="25"/>
      <c r="AI554" s="25"/>
      <c r="AJ554" s="25"/>
      <c r="AK554" s="25"/>
      <c r="AL554" s="25"/>
      <c r="AM554" s="25"/>
      <c r="AN554" s="25"/>
      <c r="AO554" s="25"/>
      <c r="AP554" s="25"/>
      <c r="AQ554" s="25"/>
      <c r="AR554" s="25"/>
    </row>
    <row r="555" spans="1:44" ht="12.75" customHeight="1" x14ac:dyDescent="0.25">
      <c r="A555" s="26"/>
      <c r="B555" s="26"/>
      <c r="C555" s="63"/>
      <c r="D555" s="50"/>
      <c r="E555" s="50"/>
      <c r="F555" s="50"/>
      <c r="G555" s="50"/>
      <c r="H555" s="50"/>
      <c r="I555" s="26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  <c r="AA555" s="25"/>
      <c r="AB555" s="25"/>
      <c r="AC555" s="25"/>
      <c r="AD555" s="25"/>
      <c r="AE555" s="25"/>
      <c r="AF555" s="25"/>
      <c r="AG555" s="25"/>
      <c r="AH555" s="25"/>
      <c r="AI555" s="25"/>
      <c r="AJ555" s="25"/>
      <c r="AK555" s="25"/>
      <c r="AL555" s="25"/>
      <c r="AM555" s="25"/>
      <c r="AN555" s="25"/>
      <c r="AO555" s="25"/>
      <c r="AP555" s="25"/>
      <c r="AQ555" s="25"/>
      <c r="AR555" s="25"/>
    </row>
    <row r="556" spans="1:44" ht="12.75" customHeight="1" x14ac:dyDescent="0.25">
      <c r="A556" s="26"/>
      <c r="B556" s="26"/>
      <c r="C556" s="63"/>
      <c r="D556" s="50"/>
      <c r="E556" s="50"/>
      <c r="F556" s="50"/>
      <c r="G556" s="50"/>
      <c r="H556" s="50"/>
      <c r="I556" s="26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  <c r="AA556" s="25"/>
      <c r="AB556" s="25"/>
      <c r="AC556" s="25"/>
      <c r="AD556" s="25"/>
      <c r="AE556" s="25"/>
      <c r="AF556" s="25"/>
      <c r="AG556" s="25"/>
      <c r="AH556" s="25"/>
      <c r="AI556" s="25"/>
      <c r="AJ556" s="25"/>
      <c r="AK556" s="25"/>
      <c r="AL556" s="25"/>
      <c r="AM556" s="25"/>
      <c r="AN556" s="25"/>
      <c r="AO556" s="25"/>
      <c r="AP556" s="25"/>
      <c r="AQ556" s="25"/>
      <c r="AR556" s="25"/>
    </row>
    <row r="557" spans="1:44" ht="12.75" customHeight="1" x14ac:dyDescent="0.25">
      <c r="A557" s="26"/>
      <c r="B557" s="26"/>
      <c r="C557" s="63"/>
      <c r="D557" s="50"/>
      <c r="E557" s="50"/>
      <c r="F557" s="50"/>
      <c r="G557" s="50"/>
      <c r="H557" s="50"/>
      <c r="I557" s="26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  <c r="AA557" s="25"/>
      <c r="AB557" s="25"/>
      <c r="AC557" s="25"/>
      <c r="AD557" s="25"/>
      <c r="AE557" s="25"/>
      <c r="AF557" s="25"/>
      <c r="AG557" s="25"/>
      <c r="AH557" s="25"/>
      <c r="AI557" s="25"/>
      <c r="AJ557" s="25"/>
      <c r="AK557" s="25"/>
      <c r="AL557" s="25"/>
      <c r="AM557" s="25"/>
      <c r="AN557" s="25"/>
      <c r="AO557" s="25"/>
      <c r="AP557" s="25"/>
      <c r="AQ557" s="25"/>
      <c r="AR557" s="25"/>
    </row>
    <row r="558" spans="1:44" ht="12.75" customHeight="1" x14ac:dyDescent="0.25">
      <c r="A558" s="26"/>
      <c r="B558" s="26"/>
      <c r="C558" s="63"/>
      <c r="D558" s="50"/>
      <c r="E558" s="50"/>
      <c r="F558" s="50"/>
      <c r="G558" s="50"/>
      <c r="H558" s="50"/>
      <c r="I558" s="26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  <c r="AA558" s="25"/>
      <c r="AB558" s="25"/>
      <c r="AC558" s="25"/>
      <c r="AD558" s="25"/>
      <c r="AE558" s="25"/>
      <c r="AF558" s="25"/>
      <c r="AG558" s="25"/>
      <c r="AH558" s="25"/>
      <c r="AI558" s="25"/>
      <c r="AJ558" s="25"/>
      <c r="AK558" s="25"/>
      <c r="AL558" s="25"/>
      <c r="AM558" s="25"/>
      <c r="AN558" s="25"/>
      <c r="AO558" s="25"/>
      <c r="AP558" s="25"/>
      <c r="AQ558" s="25"/>
      <c r="AR558" s="25"/>
    </row>
    <row r="559" spans="1:44" ht="12.75" customHeight="1" x14ac:dyDescent="0.25">
      <c r="A559" s="26"/>
      <c r="B559" s="26"/>
      <c r="C559" s="63"/>
      <c r="D559" s="50"/>
      <c r="E559" s="50"/>
      <c r="F559" s="50"/>
      <c r="G559" s="50"/>
      <c r="H559" s="50"/>
      <c r="I559" s="26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  <c r="AA559" s="25"/>
      <c r="AB559" s="25"/>
      <c r="AC559" s="25"/>
      <c r="AD559" s="25"/>
      <c r="AE559" s="25"/>
      <c r="AF559" s="25"/>
      <c r="AG559" s="25"/>
      <c r="AH559" s="25"/>
      <c r="AI559" s="25"/>
      <c r="AJ559" s="25"/>
      <c r="AK559" s="25"/>
      <c r="AL559" s="25"/>
      <c r="AM559" s="25"/>
      <c r="AN559" s="25"/>
      <c r="AO559" s="25"/>
      <c r="AP559" s="25"/>
      <c r="AQ559" s="25"/>
      <c r="AR559" s="25"/>
    </row>
    <row r="560" spans="1:44" ht="12.75" customHeight="1" x14ac:dyDescent="0.25">
      <c r="A560" s="26"/>
      <c r="B560" s="26"/>
      <c r="C560" s="63"/>
      <c r="D560" s="50"/>
      <c r="E560" s="50"/>
      <c r="F560" s="50"/>
      <c r="G560" s="50"/>
      <c r="H560" s="50"/>
      <c r="I560" s="26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  <c r="AA560" s="25"/>
      <c r="AB560" s="25"/>
      <c r="AC560" s="25"/>
      <c r="AD560" s="25"/>
      <c r="AE560" s="25"/>
      <c r="AF560" s="25"/>
      <c r="AG560" s="25"/>
      <c r="AH560" s="25"/>
      <c r="AI560" s="25"/>
      <c r="AJ560" s="25"/>
      <c r="AK560" s="25"/>
      <c r="AL560" s="25"/>
      <c r="AM560" s="25"/>
      <c r="AN560" s="25"/>
      <c r="AO560" s="25"/>
      <c r="AP560" s="25"/>
      <c r="AQ560" s="25"/>
      <c r="AR560" s="25"/>
    </row>
    <row r="561" spans="1:44" ht="12.75" customHeight="1" x14ac:dyDescent="0.25">
      <c r="A561" s="26"/>
      <c r="B561" s="26"/>
      <c r="C561" s="63"/>
      <c r="D561" s="50"/>
      <c r="E561" s="50"/>
      <c r="F561" s="50"/>
      <c r="G561" s="50"/>
      <c r="H561" s="50"/>
      <c r="I561" s="26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  <c r="AJ561" s="25"/>
      <c r="AK561" s="25"/>
      <c r="AL561" s="25"/>
      <c r="AM561" s="25"/>
      <c r="AN561" s="25"/>
      <c r="AO561" s="25"/>
      <c r="AP561" s="25"/>
      <c r="AQ561" s="25"/>
      <c r="AR561" s="25"/>
    </row>
    <row r="562" spans="1:44" ht="12.75" customHeight="1" x14ac:dyDescent="0.25">
      <c r="A562" s="26"/>
      <c r="B562" s="26"/>
      <c r="C562" s="63"/>
      <c r="D562" s="50"/>
      <c r="E562" s="50"/>
      <c r="F562" s="50"/>
      <c r="G562" s="50"/>
      <c r="H562" s="50"/>
      <c r="I562" s="26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25"/>
      <c r="AE562" s="25"/>
      <c r="AF562" s="25"/>
      <c r="AG562" s="25"/>
      <c r="AH562" s="25"/>
      <c r="AI562" s="25"/>
      <c r="AJ562" s="25"/>
      <c r="AK562" s="25"/>
      <c r="AL562" s="25"/>
      <c r="AM562" s="25"/>
      <c r="AN562" s="25"/>
      <c r="AO562" s="25"/>
      <c r="AP562" s="25"/>
      <c r="AQ562" s="25"/>
      <c r="AR562" s="25"/>
    </row>
    <row r="563" spans="1:44" ht="12.75" customHeight="1" x14ac:dyDescent="0.25">
      <c r="A563" s="26"/>
      <c r="B563" s="26"/>
      <c r="C563" s="63"/>
      <c r="D563" s="50"/>
      <c r="E563" s="50"/>
      <c r="F563" s="50"/>
      <c r="G563" s="50"/>
      <c r="H563" s="50"/>
      <c r="I563" s="26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  <c r="AJ563" s="25"/>
      <c r="AK563" s="25"/>
      <c r="AL563" s="25"/>
      <c r="AM563" s="25"/>
      <c r="AN563" s="25"/>
      <c r="AO563" s="25"/>
      <c r="AP563" s="25"/>
      <c r="AQ563" s="25"/>
      <c r="AR563" s="25"/>
    </row>
    <row r="564" spans="1:44" ht="12.75" customHeight="1" x14ac:dyDescent="0.25">
      <c r="A564" s="26"/>
      <c r="B564" s="26"/>
      <c r="C564" s="63"/>
      <c r="D564" s="50"/>
      <c r="E564" s="50"/>
      <c r="F564" s="50"/>
      <c r="G564" s="50"/>
      <c r="H564" s="50"/>
      <c r="I564" s="26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  <c r="AJ564" s="25"/>
      <c r="AK564" s="25"/>
      <c r="AL564" s="25"/>
      <c r="AM564" s="25"/>
      <c r="AN564" s="25"/>
      <c r="AO564" s="25"/>
      <c r="AP564" s="25"/>
      <c r="AQ564" s="25"/>
      <c r="AR564" s="25"/>
    </row>
    <row r="565" spans="1:44" ht="12.75" customHeight="1" x14ac:dyDescent="0.25">
      <c r="A565" s="26"/>
      <c r="B565" s="26"/>
      <c r="C565" s="63"/>
      <c r="D565" s="50"/>
      <c r="E565" s="50"/>
      <c r="F565" s="50"/>
      <c r="G565" s="50"/>
      <c r="H565" s="50"/>
      <c r="I565" s="26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  <c r="AJ565" s="25"/>
      <c r="AK565" s="25"/>
      <c r="AL565" s="25"/>
      <c r="AM565" s="25"/>
      <c r="AN565" s="25"/>
      <c r="AO565" s="25"/>
      <c r="AP565" s="25"/>
      <c r="AQ565" s="25"/>
      <c r="AR565" s="25"/>
    </row>
    <row r="566" spans="1:44" ht="12.75" customHeight="1" x14ac:dyDescent="0.25">
      <c r="A566" s="26"/>
      <c r="B566" s="26"/>
      <c r="C566" s="63"/>
      <c r="D566" s="50"/>
      <c r="E566" s="50"/>
      <c r="F566" s="50"/>
      <c r="G566" s="50"/>
      <c r="H566" s="50"/>
      <c r="I566" s="26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  <c r="AJ566" s="25"/>
      <c r="AK566" s="25"/>
      <c r="AL566" s="25"/>
      <c r="AM566" s="25"/>
      <c r="AN566" s="25"/>
      <c r="AO566" s="25"/>
      <c r="AP566" s="25"/>
      <c r="AQ566" s="25"/>
      <c r="AR566" s="25"/>
    </row>
    <row r="567" spans="1:44" ht="12.75" customHeight="1" x14ac:dyDescent="0.25">
      <c r="A567" s="26"/>
      <c r="B567" s="26"/>
      <c r="C567" s="63"/>
      <c r="D567" s="50"/>
      <c r="E567" s="50"/>
      <c r="F567" s="50"/>
      <c r="G567" s="50"/>
      <c r="H567" s="50"/>
      <c r="I567" s="26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  <c r="AJ567" s="25"/>
      <c r="AK567" s="25"/>
      <c r="AL567" s="25"/>
      <c r="AM567" s="25"/>
      <c r="AN567" s="25"/>
      <c r="AO567" s="25"/>
      <c r="AP567" s="25"/>
      <c r="AQ567" s="25"/>
      <c r="AR567" s="25"/>
    </row>
    <row r="568" spans="1:44" ht="12.75" customHeight="1" x14ac:dyDescent="0.25">
      <c r="A568" s="26"/>
      <c r="B568" s="26"/>
      <c r="C568" s="63"/>
      <c r="D568" s="50"/>
      <c r="E568" s="50"/>
      <c r="F568" s="50"/>
      <c r="G568" s="50"/>
      <c r="H568" s="50"/>
      <c r="I568" s="26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  <c r="AJ568" s="25"/>
      <c r="AK568" s="25"/>
      <c r="AL568" s="25"/>
      <c r="AM568" s="25"/>
      <c r="AN568" s="25"/>
      <c r="AO568" s="25"/>
      <c r="AP568" s="25"/>
      <c r="AQ568" s="25"/>
      <c r="AR568" s="25"/>
    </row>
    <row r="569" spans="1:44" ht="12.75" customHeight="1" x14ac:dyDescent="0.25">
      <c r="A569" s="26"/>
      <c r="B569" s="26"/>
      <c r="C569" s="63"/>
      <c r="D569" s="50"/>
      <c r="E569" s="50"/>
      <c r="F569" s="50"/>
      <c r="G569" s="50"/>
      <c r="H569" s="50"/>
      <c r="I569" s="26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  <c r="AJ569" s="25"/>
      <c r="AK569" s="25"/>
      <c r="AL569" s="25"/>
      <c r="AM569" s="25"/>
      <c r="AN569" s="25"/>
      <c r="AO569" s="25"/>
      <c r="AP569" s="25"/>
      <c r="AQ569" s="25"/>
      <c r="AR569" s="25"/>
    </row>
    <row r="570" spans="1:44" ht="12.75" customHeight="1" x14ac:dyDescent="0.25">
      <c r="A570" s="26"/>
      <c r="B570" s="26"/>
      <c r="C570" s="63"/>
      <c r="D570" s="50"/>
      <c r="E570" s="50"/>
      <c r="F570" s="50"/>
      <c r="G570" s="50"/>
      <c r="H570" s="50"/>
      <c r="I570" s="26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  <c r="AJ570" s="25"/>
      <c r="AK570" s="25"/>
      <c r="AL570" s="25"/>
      <c r="AM570" s="25"/>
      <c r="AN570" s="25"/>
      <c r="AO570" s="25"/>
      <c r="AP570" s="25"/>
      <c r="AQ570" s="25"/>
      <c r="AR570" s="25"/>
    </row>
    <row r="571" spans="1:44" ht="12.75" customHeight="1" x14ac:dyDescent="0.25">
      <c r="A571" s="26"/>
      <c r="B571" s="26"/>
      <c r="C571" s="63"/>
      <c r="D571" s="50"/>
      <c r="E571" s="50"/>
      <c r="F571" s="50"/>
      <c r="G571" s="50"/>
      <c r="H571" s="50"/>
      <c r="I571" s="26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  <c r="AJ571" s="25"/>
      <c r="AK571" s="25"/>
      <c r="AL571" s="25"/>
      <c r="AM571" s="25"/>
      <c r="AN571" s="25"/>
      <c r="AO571" s="25"/>
      <c r="AP571" s="25"/>
      <c r="AQ571" s="25"/>
      <c r="AR571" s="25"/>
    </row>
    <row r="572" spans="1:44" ht="12.75" customHeight="1" x14ac:dyDescent="0.25">
      <c r="A572" s="26"/>
      <c r="B572" s="26"/>
      <c r="C572" s="63"/>
      <c r="D572" s="50"/>
      <c r="E572" s="50"/>
      <c r="F572" s="50"/>
      <c r="G572" s="50"/>
      <c r="H572" s="50"/>
      <c r="I572" s="26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  <c r="AJ572" s="25"/>
      <c r="AK572" s="25"/>
      <c r="AL572" s="25"/>
      <c r="AM572" s="25"/>
      <c r="AN572" s="25"/>
      <c r="AO572" s="25"/>
      <c r="AP572" s="25"/>
      <c r="AQ572" s="25"/>
      <c r="AR572" s="25"/>
    </row>
    <row r="573" spans="1:44" ht="12.75" customHeight="1" x14ac:dyDescent="0.25">
      <c r="A573" s="26"/>
      <c r="B573" s="26"/>
      <c r="C573" s="63"/>
      <c r="D573" s="50"/>
      <c r="E573" s="50"/>
      <c r="F573" s="50"/>
      <c r="G573" s="50"/>
      <c r="H573" s="50"/>
      <c r="I573" s="26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  <c r="AJ573" s="25"/>
      <c r="AK573" s="25"/>
      <c r="AL573" s="25"/>
      <c r="AM573" s="25"/>
      <c r="AN573" s="25"/>
      <c r="AO573" s="25"/>
      <c r="AP573" s="25"/>
      <c r="AQ573" s="25"/>
      <c r="AR573" s="25"/>
    </row>
    <row r="574" spans="1:44" ht="12.75" customHeight="1" x14ac:dyDescent="0.25">
      <c r="A574" s="26"/>
      <c r="B574" s="26"/>
      <c r="C574" s="63"/>
      <c r="D574" s="50"/>
      <c r="E574" s="50"/>
      <c r="F574" s="50"/>
      <c r="G574" s="50"/>
      <c r="H574" s="50"/>
      <c r="I574" s="26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  <c r="AA574" s="25"/>
      <c r="AB574" s="25"/>
      <c r="AC574" s="25"/>
      <c r="AD574" s="25"/>
      <c r="AE574" s="25"/>
      <c r="AF574" s="25"/>
      <c r="AG574" s="25"/>
      <c r="AH574" s="25"/>
      <c r="AI574" s="25"/>
      <c r="AJ574" s="25"/>
      <c r="AK574" s="25"/>
      <c r="AL574" s="25"/>
      <c r="AM574" s="25"/>
      <c r="AN574" s="25"/>
      <c r="AO574" s="25"/>
      <c r="AP574" s="25"/>
      <c r="AQ574" s="25"/>
      <c r="AR574" s="25"/>
    </row>
    <row r="575" spans="1:44" ht="12.75" customHeight="1" x14ac:dyDescent="0.25">
      <c r="A575" s="26"/>
      <c r="B575" s="26"/>
      <c r="C575" s="63"/>
      <c r="D575" s="50"/>
      <c r="E575" s="50"/>
      <c r="F575" s="50"/>
      <c r="G575" s="50"/>
      <c r="H575" s="50"/>
      <c r="I575" s="26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  <c r="AA575" s="25"/>
      <c r="AB575" s="25"/>
      <c r="AC575" s="25"/>
      <c r="AD575" s="25"/>
      <c r="AE575" s="25"/>
      <c r="AF575" s="25"/>
      <c r="AG575" s="25"/>
      <c r="AH575" s="25"/>
      <c r="AI575" s="25"/>
      <c r="AJ575" s="25"/>
      <c r="AK575" s="25"/>
      <c r="AL575" s="25"/>
      <c r="AM575" s="25"/>
      <c r="AN575" s="25"/>
      <c r="AO575" s="25"/>
      <c r="AP575" s="25"/>
      <c r="AQ575" s="25"/>
      <c r="AR575" s="25"/>
    </row>
    <row r="576" spans="1:44" ht="12.75" customHeight="1" x14ac:dyDescent="0.25">
      <c r="A576" s="26"/>
      <c r="B576" s="26"/>
      <c r="C576" s="63"/>
      <c r="D576" s="50"/>
      <c r="E576" s="50"/>
      <c r="F576" s="50"/>
      <c r="G576" s="50"/>
      <c r="H576" s="50"/>
      <c r="I576" s="26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  <c r="AA576" s="25"/>
      <c r="AB576" s="25"/>
      <c r="AC576" s="25"/>
      <c r="AD576" s="25"/>
      <c r="AE576" s="25"/>
      <c r="AF576" s="25"/>
      <c r="AG576" s="25"/>
      <c r="AH576" s="25"/>
      <c r="AI576" s="25"/>
      <c r="AJ576" s="25"/>
      <c r="AK576" s="25"/>
      <c r="AL576" s="25"/>
      <c r="AM576" s="25"/>
      <c r="AN576" s="25"/>
      <c r="AO576" s="25"/>
      <c r="AP576" s="25"/>
      <c r="AQ576" s="25"/>
      <c r="AR576" s="25"/>
    </row>
    <row r="577" spans="1:44" ht="12.75" customHeight="1" x14ac:dyDescent="0.25">
      <c r="A577" s="26"/>
      <c r="B577" s="26"/>
      <c r="C577" s="63"/>
      <c r="D577" s="50"/>
      <c r="E577" s="50"/>
      <c r="F577" s="50"/>
      <c r="G577" s="50"/>
      <c r="H577" s="50"/>
      <c r="I577" s="26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  <c r="AA577" s="25"/>
      <c r="AB577" s="25"/>
      <c r="AC577" s="25"/>
      <c r="AD577" s="25"/>
      <c r="AE577" s="25"/>
      <c r="AF577" s="25"/>
      <c r="AG577" s="25"/>
      <c r="AH577" s="25"/>
      <c r="AI577" s="25"/>
      <c r="AJ577" s="25"/>
      <c r="AK577" s="25"/>
      <c r="AL577" s="25"/>
      <c r="AM577" s="25"/>
      <c r="AN577" s="25"/>
      <c r="AO577" s="25"/>
      <c r="AP577" s="25"/>
      <c r="AQ577" s="25"/>
      <c r="AR577" s="25"/>
    </row>
    <row r="578" spans="1:44" ht="12.75" customHeight="1" x14ac:dyDescent="0.25">
      <c r="A578" s="26"/>
      <c r="B578" s="26"/>
      <c r="C578" s="63"/>
      <c r="D578" s="50"/>
      <c r="E578" s="50"/>
      <c r="F578" s="50"/>
      <c r="G578" s="50"/>
      <c r="H578" s="50"/>
      <c r="I578" s="26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  <c r="AA578" s="25"/>
      <c r="AB578" s="25"/>
      <c r="AC578" s="25"/>
      <c r="AD578" s="25"/>
      <c r="AE578" s="25"/>
      <c r="AF578" s="25"/>
      <c r="AG578" s="25"/>
      <c r="AH578" s="25"/>
      <c r="AI578" s="25"/>
      <c r="AJ578" s="25"/>
      <c r="AK578" s="25"/>
      <c r="AL578" s="25"/>
      <c r="AM578" s="25"/>
      <c r="AN578" s="25"/>
      <c r="AO578" s="25"/>
      <c r="AP578" s="25"/>
      <c r="AQ578" s="25"/>
      <c r="AR578" s="25"/>
    </row>
    <row r="579" spans="1:44" ht="12.75" customHeight="1" x14ac:dyDescent="0.25">
      <c r="A579" s="26"/>
      <c r="B579" s="26"/>
      <c r="C579" s="63"/>
      <c r="D579" s="50"/>
      <c r="E579" s="50"/>
      <c r="F579" s="50"/>
      <c r="G579" s="50"/>
      <c r="H579" s="50"/>
      <c r="I579" s="26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  <c r="AA579" s="25"/>
      <c r="AB579" s="25"/>
      <c r="AC579" s="25"/>
      <c r="AD579" s="25"/>
      <c r="AE579" s="25"/>
      <c r="AF579" s="25"/>
      <c r="AG579" s="25"/>
      <c r="AH579" s="25"/>
      <c r="AI579" s="25"/>
      <c r="AJ579" s="25"/>
      <c r="AK579" s="25"/>
      <c r="AL579" s="25"/>
      <c r="AM579" s="25"/>
      <c r="AN579" s="25"/>
      <c r="AO579" s="25"/>
      <c r="AP579" s="25"/>
      <c r="AQ579" s="25"/>
      <c r="AR579" s="25"/>
    </row>
    <row r="580" spans="1:44" ht="12.75" customHeight="1" x14ac:dyDescent="0.25">
      <c r="A580" s="26"/>
      <c r="B580" s="26"/>
      <c r="C580" s="63"/>
      <c r="D580" s="50"/>
      <c r="E580" s="50"/>
      <c r="F580" s="50"/>
      <c r="G580" s="50"/>
      <c r="H580" s="50"/>
      <c r="I580" s="26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  <c r="AA580" s="25"/>
      <c r="AB580" s="25"/>
      <c r="AC580" s="25"/>
      <c r="AD580" s="25"/>
      <c r="AE580" s="25"/>
      <c r="AF580" s="25"/>
      <c r="AG580" s="25"/>
      <c r="AH580" s="25"/>
      <c r="AI580" s="25"/>
      <c r="AJ580" s="25"/>
      <c r="AK580" s="25"/>
      <c r="AL580" s="25"/>
      <c r="AM580" s="25"/>
      <c r="AN580" s="25"/>
      <c r="AO580" s="25"/>
      <c r="AP580" s="25"/>
      <c r="AQ580" s="25"/>
      <c r="AR580" s="25"/>
    </row>
    <row r="581" spans="1:44" ht="12.75" customHeight="1" x14ac:dyDescent="0.25">
      <c r="A581" s="26"/>
      <c r="B581" s="26"/>
      <c r="C581" s="63"/>
      <c r="D581" s="50"/>
      <c r="E581" s="50"/>
      <c r="F581" s="50"/>
      <c r="G581" s="50"/>
      <c r="H581" s="50"/>
      <c r="I581" s="26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  <c r="AA581" s="25"/>
      <c r="AB581" s="25"/>
      <c r="AC581" s="25"/>
      <c r="AD581" s="25"/>
      <c r="AE581" s="25"/>
      <c r="AF581" s="25"/>
      <c r="AG581" s="25"/>
      <c r="AH581" s="25"/>
      <c r="AI581" s="25"/>
      <c r="AJ581" s="25"/>
      <c r="AK581" s="25"/>
      <c r="AL581" s="25"/>
      <c r="AM581" s="25"/>
      <c r="AN581" s="25"/>
      <c r="AO581" s="25"/>
      <c r="AP581" s="25"/>
      <c r="AQ581" s="25"/>
      <c r="AR581" s="25"/>
    </row>
    <row r="582" spans="1:44" ht="12.75" customHeight="1" x14ac:dyDescent="0.25">
      <c r="A582" s="26"/>
      <c r="B582" s="26"/>
      <c r="C582" s="63"/>
      <c r="D582" s="50"/>
      <c r="E582" s="50"/>
      <c r="F582" s="50"/>
      <c r="G582" s="50"/>
      <c r="H582" s="50"/>
      <c r="I582" s="26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  <c r="AA582" s="25"/>
      <c r="AB582" s="25"/>
      <c r="AC582" s="25"/>
      <c r="AD582" s="25"/>
      <c r="AE582" s="25"/>
      <c r="AF582" s="25"/>
      <c r="AG582" s="25"/>
      <c r="AH582" s="25"/>
      <c r="AI582" s="25"/>
      <c r="AJ582" s="25"/>
      <c r="AK582" s="25"/>
      <c r="AL582" s="25"/>
      <c r="AM582" s="25"/>
      <c r="AN582" s="25"/>
      <c r="AO582" s="25"/>
      <c r="AP582" s="25"/>
      <c r="AQ582" s="25"/>
      <c r="AR582" s="25"/>
    </row>
    <row r="583" spans="1:44" ht="12.75" customHeight="1" x14ac:dyDescent="0.25">
      <c r="A583" s="26"/>
      <c r="B583" s="26"/>
      <c r="C583" s="63"/>
      <c r="D583" s="50"/>
      <c r="E583" s="50"/>
      <c r="F583" s="50"/>
      <c r="G583" s="50"/>
      <c r="H583" s="50"/>
      <c r="I583" s="26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  <c r="AA583" s="25"/>
      <c r="AB583" s="25"/>
      <c r="AC583" s="25"/>
      <c r="AD583" s="25"/>
      <c r="AE583" s="25"/>
      <c r="AF583" s="25"/>
      <c r="AG583" s="25"/>
      <c r="AH583" s="25"/>
      <c r="AI583" s="25"/>
      <c r="AJ583" s="25"/>
      <c r="AK583" s="25"/>
      <c r="AL583" s="25"/>
      <c r="AM583" s="25"/>
      <c r="AN583" s="25"/>
      <c r="AO583" s="25"/>
      <c r="AP583" s="25"/>
      <c r="AQ583" s="25"/>
      <c r="AR583" s="25"/>
    </row>
    <row r="584" spans="1:44" ht="12.75" customHeight="1" x14ac:dyDescent="0.25">
      <c r="A584" s="26"/>
      <c r="B584" s="26"/>
      <c r="C584" s="63"/>
      <c r="D584" s="50"/>
      <c r="E584" s="50"/>
      <c r="F584" s="50"/>
      <c r="G584" s="50"/>
      <c r="H584" s="50"/>
      <c r="I584" s="26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  <c r="AA584" s="25"/>
      <c r="AB584" s="25"/>
      <c r="AC584" s="25"/>
      <c r="AD584" s="25"/>
      <c r="AE584" s="25"/>
      <c r="AF584" s="25"/>
      <c r="AG584" s="25"/>
      <c r="AH584" s="25"/>
      <c r="AI584" s="25"/>
      <c r="AJ584" s="25"/>
      <c r="AK584" s="25"/>
      <c r="AL584" s="25"/>
      <c r="AM584" s="25"/>
      <c r="AN584" s="25"/>
      <c r="AO584" s="25"/>
      <c r="AP584" s="25"/>
      <c r="AQ584" s="25"/>
      <c r="AR584" s="25"/>
    </row>
    <row r="585" spans="1:44" ht="12.75" customHeight="1" x14ac:dyDescent="0.25">
      <c r="A585" s="26"/>
      <c r="B585" s="26"/>
      <c r="C585" s="63"/>
      <c r="D585" s="50"/>
      <c r="E585" s="50"/>
      <c r="F585" s="50"/>
      <c r="G585" s="50"/>
      <c r="H585" s="50"/>
      <c r="I585" s="26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  <c r="AA585" s="25"/>
      <c r="AB585" s="25"/>
      <c r="AC585" s="25"/>
      <c r="AD585" s="25"/>
      <c r="AE585" s="25"/>
      <c r="AF585" s="25"/>
      <c r="AG585" s="25"/>
      <c r="AH585" s="25"/>
      <c r="AI585" s="25"/>
      <c r="AJ585" s="25"/>
      <c r="AK585" s="25"/>
      <c r="AL585" s="25"/>
      <c r="AM585" s="25"/>
      <c r="AN585" s="25"/>
      <c r="AO585" s="25"/>
      <c r="AP585" s="25"/>
      <c r="AQ585" s="25"/>
      <c r="AR585" s="25"/>
    </row>
    <row r="586" spans="1:44" ht="12.75" customHeight="1" x14ac:dyDescent="0.25">
      <c r="A586" s="26"/>
      <c r="B586" s="26"/>
      <c r="C586" s="63"/>
      <c r="D586" s="50"/>
      <c r="E586" s="50"/>
      <c r="F586" s="50"/>
      <c r="G586" s="50"/>
      <c r="H586" s="50"/>
      <c r="I586" s="26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  <c r="AA586" s="25"/>
      <c r="AB586" s="25"/>
      <c r="AC586" s="25"/>
      <c r="AD586" s="25"/>
      <c r="AE586" s="25"/>
      <c r="AF586" s="25"/>
      <c r="AG586" s="25"/>
      <c r="AH586" s="25"/>
      <c r="AI586" s="25"/>
      <c r="AJ586" s="25"/>
      <c r="AK586" s="25"/>
      <c r="AL586" s="25"/>
      <c r="AM586" s="25"/>
      <c r="AN586" s="25"/>
      <c r="AO586" s="25"/>
      <c r="AP586" s="25"/>
      <c r="AQ586" s="25"/>
      <c r="AR586" s="25"/>
    </row>
    <row r="587" spans="1:44" ht="12.75" customHeight="1" x14ac:dyDescent="0.25">
      <c r="A587" s="26"/>
      <c r="B587" s="26"/>
      <c r="C587" s="63"/>
      <c r="D587" s="50"/>
      <c r="E587" s="50"/>
      <c r="F587" s="50"/>
      <c r="G587" s="50"/>
      <c r="H587" s="50"/>
      <c r="I587" s="26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  <c r="AA587" s="25"/>
      <c r="AB587" s="25"/>
      <c r="AC587" s="25"/>
      <c r="AD587" s="25"/>
      <c r="AE587" s="25"/>
      <c r="AF587" s="25"/>
      <c r="AG587" s="25"/>
      <c r="AH587" s="25"/>
      <c r="AI587" s="25"/>
      <c r="AJ587" s="25"/>
      <c r="AK587" s="25"/>
      <c r="AL587" s="25"/>
      <c r="AM587" s="25"/>
      <c r="AN587" s="25"/>
      <c r="AO587" s="25"/>
      <c r="AP587" s="25"/>
      <c r="AQ587" s="25"/>
      <c r="AR587" s="25"/>
    </row>
    <row r="588" spans="1:44" ht="12.75" customHeight="1" x14ac:dyDescent="0.25">
      <c r="A588" s="26"/>
      <c r="B588" s="26"/>
      <c r="C588" s="63"/>
      <c r="D588" s="50"/>
      <c r="E588" s="50"/>
      <c r="F588" s="50"/>
      <c r="G588" s="50"/>
      <c r="H588" s="50"/>
      <c r="I588" s="26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  <c r="AA588" s="25"/>
      <c r="AB588" s="25"/>
      <c r="AC588" s="25"/>
      <c r="AD588" s="25"/>
      <c r="AE588" s="25"/>
      <c r="AF588" s="25"/>
      <c r="AG588" s="25"/>
      <c r="AH588" s="25"/>
      <c r="AI588" s="25"/>
      <c r="AJ588" s="25"/>
      <c r="AK588" s="25"/>
      <c r="AL588" s="25"/>
      <c r="AM588" s="25"/>
      <c r="AN588" s="25"/>
      <c r="AO588" s="25"/>
      <c r="AP588" s="25"/>
      <c r="AQ588" s="25"/>
      <c r="AR588" s="25"/>
    </row>
    <row r="589" spans="1:44" ht="12.75" customHeight="1" x14ac:dyDescent="0.25">
      <c r="A589" s="26"/>
      <c r="B589" s="26"/>
      <c r="C589" s="63"/>
      <c r="D589" s="50"/>
      <c r="E589" s="50"/>
      <c r="F589" s="50"/>
      <c r="G589" s="50"/>
      <c r="H589" s="50"/>
      <c r="I589" s="26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  <c r="AA589" s="25"/>
      <c r="AB589" s="25"/>
      <c r="AC589" s="25"/>
      <c r="AD589" s="25"/>
      <c r="AE589" s="25"/>
      <c r="AF589" s="25"/>
      <c r="AG589" s="25"/>
      <c r="AH589" s="25"/>
      <c r="AI589" s="25"/>
      <c r="AJ589" s="25"/>
      <c r="AK589" s="25"/>
      <c r="AL589" s="25"/>
      <c r="AM589" s="25"/>
      <c r="AN589" s="25"/>
      <c r="AO589" s="25"/>
      <c r="AP589" s="25"/>
      <c r="AQ589" s="25"/>
      <c r="AR589" s="25"/>
    </row>
    <row r="590" spans="1:44" ht="12.75" customHeight="1" x14ac:dyDescent="0.25">
      <c r="A590" s="26"/>
      <c r="B590" s="26"/>
      <c r="C590" s="63"/>
      <c r="D590" s="50"/>
      <c r="E590" s="50"/>
      <c r="F590" s="50"/>
      <c r="G590" s="50"/>
      <c r="H590" s="50"/>
      <c r="I590" s="26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  <c r="AA590" s="25"/>
      <c r="AB590" s="25"/>
      <c r="AC590" s="25"/>
      <c r="AD590" s="25"/>
      <c r="AE590" s="25"/>
      <c r="AF590" s="25"/>
      <c r="AG590" s="25"/>
      <c r="AH590" s="25"/>
      <c r="AI590" s="25"/>
      <c r="AJ590" s="25"/>
      <c r="AK590" s="25"/>
      <c r="AL590" s="25"/>
      <c r="AM590" s="25"/>
      <c r="AN590" s="25"/>
      <c r="AO590" s="25"/>
      <c r="AP590" s="25"/>
      <c r="AQ590" s="25"/>
      <c r="AR590" s="25"/>
    </row>
    <row r="591" spans="1:44" ht="12.75" customHeight="1" x14ac:dyDescent="0.25">
      <c r="A591" s="26"/>
      <c r="B591" s="26"/>
      <c r="C591" s="63"/>
      <c r="D591" s="50"/>
      <c r="E591" s="50"/>
      <c r="F591" s="50"/>
      <c r="G591" s="50"/>
      <c r="H591" s="50"/>
      <c r="I591" s="26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  <c r="AA591" s="25"/>
      <c r="AB591" s="25"/>
      <c r="AC591" s="25"/>
      <c r="AD591" s="25"/>
      <c r="AE591" s="25"/>
      <c r="AF591" s="25"/>
      <c r="AG591" s="25"/>
      <c r="AH591" s="25"/>
      <c r="AI591" s="25"/>
      <c r="AJ591" s="25"/>
      <c r="AK591" s="25"/>
      <c r="AL591" s="25"/>
      <c r="AM591" s="25"/>
      <c r="AN591" s="25"/>
      <c r="AO591" s="25"/>
      <c r="AP591" s="25"/>
      <c r="AQ591" s="25"/>
      <c r="AR591" s="25"/>
    </row>
    <row r="592" spans="1:44" ht="12.75" customHeight="1" x14ac:dyDescent="0.25">
      <c r="A592" s="26"/>
      <c r="B592" s="26"/>
      <c r="C592" s="63"/>
      <c r="D592" s="50"/>
      <c r="E592" s="50"/>
      <c r="F592" s="50"/>
      <c r="G592" s="50"/>
      <c r="H592" s="50"/>
      <c r="I592" s="26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  <c r="AA592" s="25"/>
      <c r="AB592" s="25"/>
      <c r="AC592" s="25"/>
      <c r="AD592" s="25"/>
      <c r="AE592" s="25"/>
      <c r="AF592" s="25"/>
      <c r="AG592" s="25"/>
      <c r="AH592" s="25"/>
      <c r="AI592" s="25"/>
      <c r="AJ592" s="25"/>
      <c r="AK592" s="25"/>
      <c r="AL592" s="25"/>
      <c r="AM592" s="25"/>
      <c r="AN592" s="25"/>
      <c r="AO592" s="25"/>
      <c r="AP592" s="25"/>
      <c r="AQ592" s="25"/>
      <c r="AR592" s="25"/>
    </row>
    <row r="593" spans="1:44" ht="12.75" customHeight="1" x14ac:dyDescent="0.25">
      <c r="A593" s="26"/>
      <c r="B593" s="26"/>
      <c r="C593" s="63"/>
      <c r="D593" s="50"/>
      <c r="E593" s="50"/>
      <c r="F593" s="50"/>
      <c r="G593" s="50"/>
      <c r="H593" s="50"/>
      <c r="I593" s="26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  <c r="AA593" s="25"/>
      <c r="AB593" s="25"/>
      <c r="AC593" s="25"/>
      <c r="AD593" s="25"/>
      <c r="AE593" s="25"/>
      <c r="AF593" s="25"/>
      <c r="AG593" s="25"/>
      <c r="AH593" s="25"/>
      <c r="AI593" s="25"/>
      <c r="AJ593" s="25"/>
      <c r="AK593" s="25"/>
      <c r="AL593" s="25"/>
      <c r="AM593" s="25"/>
      <c r="AN593" s="25"/>
      <c r="AO593" s="25"/>
      <c r="AP593" s="25"/>
      <c r="AQ593" s="25"/>
      <c r="AR593" s="25"/>
    </row>
    <row r="594" spans="1:44" ht="12.75" customHeight="1" x14ac:dyDescent="0.25">
      <c r="A594" s="26"/>
      <c r="B594" s="26"/>
      <c r="C594" s="63"/>
      <c r="D594" s="50"/>
      <c r="E594" s="50"/>
      <c r="F594" s="50"/>
      <c r="G594" s="50"/>
      <c r="H594" s="50"/>
      <c r="I594" s="26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  <c r="AA594" s="25"/>
      <c r="AB594" s="25"/>
      <c r="AC594" s="25"/>
      <c r="AD594" s="25"/>
      <c r="AE594" s="25"/>
      <c r="AF594" s="25"/>
      <c r="AG594" s="25"/>
      <c r="AH594" s="25"/>
      <c r="AI594" s="25"/>
      <c r="AJ594" s="25"/>
      <c r="AK594" s="25"/>
      <c r="AL594" s="25"/>
      <c r="AM594" s="25"/>
      <c r="AN594" s="25"/>
      <c r="AO594" s="25"/>
      <c r="AP594" s="25"/>
      <c r="AQ594" s="25"/>
      <c r="AR594" s="25"/>
    </row>
    <row r="595" spans="1:44" ht="12.75" customHeight="1" x14ac:dyDescent="0.25">
      <c r="A595" s="26"/>
      <c r="B595" s="26"/>
      <c r="C595" s="63"/>
      <c r="D595" s="50"/>
      <c r="E595" s="50"/>
      <c r="F595" s="50"/>
      <c r="G595" s="50"/>
      <c r="H595" s="50"/>
      <c r="I595" s="26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  <c r="AA595" s="25"/>
      <c r="AB595" s="25"/>
      <c r="AC595" s="25"/>
      <c r="AD595" s="25"/>
      <c r="AE595" s="25"/>
      <c r="AF595" s="25"/>
      <c r="AG595" s="25"/>
      <c r="AH595" s="25"/>
      <c r="AI595" s="25"/>
      <c r="AJ595" s="25"/>
      <c r="AK595" s="25"/>
      <c r="AL595" s="25"/>
      <c r="AM595" s="25"/>
      <c r="AN595" s="25"/>
      <c r="AO595" s="25"/>
      <c r="AP595" s="25"/>
      <c r="AQ595" s="25"/>
      <c r="AR595" s="25"/>
    </row>
    <row r="596" spans="1:44" ht="12.75" customHeight="1" x14ac:dyDescent="0.25">
      <c r="A596" s="26"/>
      <c r="B596" s="26"/>
      <c r="C596" s="63"/>
      <c r="D596" s="50"/>
      <c r="E596" s="50"/>
      <c r="F596" s="50"/>
      <c r="G596" s="50"/>
      <c r="H596" s="50"/>
      <c r="I596" s="26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  <c r="AA596" s="25"/>
      <c r="AB596" s="25"/>
      <c r="AC596" s="25"/>
      <c r="AD596" s="25"/>
      <c r="AE596" s="25"/>
      <c r="AF596" s="25"/>
      <c r="AG596" s="25"/>
      <c r="AH596" s="25"/>
      <c r="AI596" s="25"/>
      <c r="AJ596" s="25"/>
      <c r="AK596" s="25"/>
      <c r="AL596" s="25"/>
      <c r="AM596" s="25"/>
      <c r="AN596" s="25"/>
      <c r="AO596" s="25"/>
      <c r="AP596" s="25"/>
      <c r="AQ596" s="25"/>
      <c r="AR596" s="25"/>
    </row>
    <row r="597" spans="1:44" ht="12.75" customHeight="1" x14ac:dyDescent="0.25">
      <c r="A597" s="26"/>
      <c r="B597" s="26"/>
      <c r="C597" s="63"/>
      <c r="D597" s="50"/>
      <c r="E597" s="50"/>
      <c r="F597" s="50"/>
      <c r="G597" s="50"/>
      <c r="H597" s="50"/>
      <c r="I597" s="26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  <c r="AA597" s="25"/>
      <c r="AB597" s="25"/>
      <c r="AC597" s="25"/>
      <c r="AD597" s="25"/>
      <c r="AE597" s="25"/>
      <c r="AF597" s="25"/>
      <c r="AG597" s="25"/>
      <c r="AH597" s="25"/>
      <c r="AI597" s="25"/>
      <c r="AJ597" s="25"/>
      <c r="AK597" s="25"/>
      <c r="AL597" s="25"/>
      <c r="AM597" s="25"/>
      <c r="AN597" s="25"/>
      <c r="AO597" s="25"/>
      <c r="AP597" s="25"/>
      <c r="AQ597" s="25"/>
      <c r="AR597" s="25"/>
    </row>
    <row r="598" spans="1:44" ht="12.75" customHeight="1" x14ac:dyDescent="0.25">
      <c r="A598" s="26"/>
      <c r="B598" s="26"/>
      <c r="C598" s="63"/>
      <c r="D598" s="50"/>
      <c r="E598" s="50"/>
      <c r="F598" s="50"/>
      <c r="G598" s="50"/>
      <c r="H598" s="50"/>
      <c r="I598" s="26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</row>
    <row r="599" spans="1:44" ht="12.75" customHeight="1" x14ac:dyDescent="0.25">
      <c r="A599" s="26"/>
      <c r="B599" s="26"/>
      <c r="C599" s="63"/>
      <c r="D599" s="50"/>
      <c r="E599" s="50"/>
      <c r="F599" s="50"/>
      <c r="G599" s="50"/>
      <c r="H599" s="50"/>
      <c r="I599" s="26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  <c r="AA599" s="25"/>
      <c r="AB599" s="25"/>
      <c r="AC599" s="25"/>
      <c r="AD599" s="25"/>
      <c r="AE599" s="25"/>
      <c r="AF599" s="25"/>
      <c r="AG599" s="25"/>
      <c r="AH599" s="25"/>
      <c r="AI599" s="25"/>
      <c r="AJ599" s="25"/>
      <c r="AK599" s="25"/>
      <c r="AL599" s="25"/>
      <c r="AM599" s="25"/>
      <c r="AN599" s="25"/>
      <c r="AO599" s="25"/>
      <c r="AP599" s="25"/>
      <c r="AQ599" s="25"/>
      <c r="AR599" s="25"/>
    </row>
    <row r="600" spans="1:44" ht="12.75" customHeight="1" x14ac:dyDescent="0.25">
      <c r="A600" s="26"/>
      <c r="B600" s="26"/>
      <c r="C600" s="63"/>
      <c r="D600" s="50"/>
      <c r="E600" s="50"/>
      <c r="F600" s="50"/>
      <c r="G600" s="50"/>
      <c r="H600" s="50"/>
      <c r="I600" s="26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  <c r="AA600" s="25"/>
      <c r="AB600" s="25"/>
      <c r="AC600" s="25"/>
      <c r="AD600" s="25"/>
      <c r="AE600" s="25"/>
      <c r="AF600" s="25"/>
      <c r="AG600" s="25"/>
      <c r="AH600" s="25"/>
      <c r="AI600" s="25"/>
      <c r="AJ600" s="25"/>
      <c r="AK600" s="25"/>
      <c r="AL600" s="25"/>
      <c r="AM600" s="25"/>
      <c r="AN600" s="25"/>
      <c r="AO600" s="25"/>
      <c r="AP600" s="25"/>
      <c r="AQ600" s="25"/>
      <c r="AR600" s="25"/>
    </row>
    <row r="601" spans="1:44" ht="12.75" customHeight="1" x14ac:dyDescent="0.25">
      <c r="A601" s="26"/>
      <c r="B601" s="26"/>
      <c r="C601" s="63"/>
      <c r="D601" s="50"/>
      <c r="E601" s="50"/>
      <c r="F601" s="50"/>
      <c r="G601" s="50"/>
      <c r="H601" s="50"/>
      <c r="I601" s="26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  <c r="AJ601" s="25"/>
      <c r="AK601" s="25"/>
      <c r="AL601" s="25"/>
      <c r="AM601" s="25"/>
      <c r="AN601" s="25"/>
      <c r="AO601" s="25"/>
      <c r="AP601" s="25"/>
      <c r="AQ601" s="25"/>
      <c r="AR601" s="25"/>
    </row>
    <row r="602" spans="1:44" ht="12.75" customHeight="1" x14ac:dyDescent="0.25">
      <c r="A602" s="26"/>
      <c r="B602" s="26"/>
      <c r="C602" s="63"/>
      <c r="D602" s="50"/>
      <c r="E602" s="50"/>
      <c r="F602" s="50"/>
      <c r="G602" s="50"/>
      <c r="H602" s="50"/>
      <c r="I602" s="26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25"/>
      <c r="AE602" s="25"/>
      <c r="AF602" s="25"/>
      <c r="AG602" s="25"/>
      <c r="AH602" s="25"/>
      <c r="AI602" s="25"/>
      <c r="AJ602" s="25"/>
      <c r="AK602" s="25"/>
      <c r="AL602" s="25"/>
      <c r="AM602" s="25"/>
      <c r="AN602" s="25"/>
      <c r="AO602" s="25"/>
      <c r="AP602" s="25"/>
      <c r="AQ602" s="25"/>
      <c r="AR602" s="25"/>
    </row>
    <row r="603" spans="1:44" ht="12.75" customHeight="1" x14ac:dyDescent="0.25">
      <c r="A603" s="26"/>
      <c r="B603" s="26"/>
      <c r="C603" s="63"/>
      <c r="D603" s="50"/>
      <c r="E603" s="50"/>
      <c r="F603" s="50"/>
      <c r="G603" s="50"/>
      <c r="H603" s="50"/>
      <c r="I603" s="26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  <c r="AJ603" s="25"/>
      <c r="AK603" s="25"/>
      <c r="AL603" s="25"/>
      <c r="AM603" s="25"/>
      <c r="AN603" s="25"/>
      <c r="AO603" s="25"/>
      <c r="AP603" s="25"/>
      <c r="AQ603" s="25"/>
      <c r="AR603" s="25"/>
    </row>
    <row r="604" spans="1:44" ht="12.75" customHeight="1" x14ac:dyDescent="0.25">
      <c r="A604" s="26"/>
      <c r="B604" s="26"/>
      <c r="C604" s="63"/>
      <c r="D604" s="50"/>
      <c r="E604" s="50"/>
      <c r="F604" s="50"/>
      <c r="G604" s="50"/>
      <c r="H604" s="50"/>
      <c r="I604" s="26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  <c r="AJ604" s="25"/>
      <c r="AK604" s="25"/>
      <c r="AL604" s="25"/>
      <c r="AM604" s="25"/>
      <c r="AN604" s="25"/>
      <c r="AO604" s="25"/>
      <c r="AP604" s="25"/>
      <c r="AQ604" s="25"/>
      <c r="AR604" s="25"/>
    </row>
    <row r="605" spans="1:44" ht="12.75" customHeight="1" x14ac:dyDescent="0.25">
      <c r="A605" s="26"/>
      <c r="B605" s="26"/>
      <c r="C605" s="63"/>
      <c r="D605" s="50"/>
      <c r="E605" s="50"/>
      <c r="F605" s="50"/>
      <c r="G605" s="50"/>
      <c r="H605" s="50"/>
      <c r="I605" s="26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  <c r="AJ605" s="25"/>
      <c r="AK605" s="25"/>
      <c r="AL605" s="25"/>
      <c r="AM605" s="25"/>
      <c r="AN605" s="25"/>
      <c r="AO605" s="25"/>
      <c r="AP605" s="25"/>
      <c r="AQ605" s="25"/>
      <c r="AR605" s="25"/>
    </row>
    <row r="606" spans="1:44" ht="12.75" customHeight="1" x14ac:dyDescent="0.25">
      <c r="A606" s="26"/>
      <c r="B606" s="26"/>
      <c r="C606" s="63"/>
      <c r="D606" s="50"/>
      <c r="E606" s="50"/>
      <c r="F606" s="50"/>
      <c r="G606" s="50"/>
      <c r="H606" s="50"/>
      <c r="I606" s="26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  <c r="AJ606" s="25"/>
      <c r="AK606" s="25"/>
      <c r="AL606" s="25"/>
      <c r="AM606" s="25"/>
      <c r="AN606" s="25"/>
      <c r="AO606" s="25"/>
      <c r="AP606" s="25"/>
      <c r="AQ606" s="25"/>
      <c r="AR606" s="25"/>
    </row>
    <row r="607" spans="1:44" ht="12.75" customHeight="1" x14ac:dyDescent="0.25">
      <c r="A607" s="26"/>
      <c r="B607" s="26"/>
      <c r="C607" s="63"/>
      <c r="D607" s="50"/>
      <c r="E607" s="50"/>
      <c r="F607" s="50"/>
      <c r="G607" s="50"/>
      <c r="H607" s="50"/>
      <c r="I607" s="26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  <c r="AJ607" s="25"/>
      <c r="AK607" s="25"/>
      <c r="AL607" s="25"/>
      <c r="AM607" s="25"/>
      <c r="AN607" s="25"/>
      <c r="AO607" s="25"/>
      <c r="AP607" s="25"/>
      <c r="AQ607" s="25"/>
      <c r="AR607" s="25"/>
    </row>
    <row r="608" spans="1:44" ht="12.75" customHeight="1" x14ac:dyDescent="0.25">
      <c r="A608" s="26"/>
      <c r="B608" s="26"/>
      <c r="C608" s="63"/>
      <c r="D608" s="50"/>
      <c r="E608" s="50"/>
      <c r="F608" s="50"/>
      <c r="G608" s="50"/>
      <c r="H608" s="50"/>
      <c r="I608" s="26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  <c r="AJ608" s="25"/>
      <c r="AK608" s="25"/>
      <c r="AL608" s="25"/>
      <c r="AM608" s="25"/>
      <c r="AN608" s="25"/>
      <c r="AO608" s="25"/>
      <c r="AP608" s="25"/>
      <c r="AQ608" s="25"/>
      <c r="AR608" s="25"/>
    </row>
    <row r="609" spans="1:44" ht="12.75" customHeight="1" x14ac:dyDescent="0.25">
      <c r="A609" s="26"/>
      <c r="B609" s="26"/>
      <c r="C609" s="63"/>
      <c r="D609" s="50"/>
      <c r="E609" s="50"/>
      <c r="F609" s="50"/>
      <c r="G609" s="50"/>
      <c r="H609" s="50"/>
      <c r="I609" s="26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  <c r="AJ609" s="25"/>
      <c r="AK609" s="25"/>
      <c r="AL609" s="25"/>
      <c r="AM609" s="25"/>
      <c r="AN609" s="25"/>
      <c r="AO609" s="25"/>
      <c r="AP609" s="25"/>
      <c r="AQ609" s="25"/>
      <c r="AR609" s="25"/>
    </row>
    <row r="610" spans="1:44" ht="12.75" customHeight="1" x14ac:dyDescent="0.25">
      <c r="A610" s="26"/>
      <c r="B610" s="26"/>
      <c r="C610" s="63"/>
      <c r="D610" s="50"/>
      <c r="E610" s="50"/>
      <c r="F610" s="50"/>
      <c r="G610" s="50"/>
      <c r="H610" s="50"/>
      <c r="I610" s="26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  <c r="AJ610" s="25"/>
      <c r="AK610" s="25"/>
      <c r="AL610" s="25"/>
      <c r="AM610" s="25"/>
      <c r="AN610" s="25"/>
      <c r="AO610" s="25"/>
      <c r="AP610" s="25"/>
      <c r="AQ610" s="25"/>
      <c r="AR610" s="25"/>
    </row>
    <row r="611" spans="1:44" ht="12.75" customHeight="1" x14ac:dyDescent="0.25">
      <c r="A611" s="26"/>
      <c r="B611" s="26"/>
      <c r="C611" s="63"/>
      <c r="D611" s="50"/>
      <c r="E611" s="50"/>
      <c r="F611" s="50"/>
      <c r="G611" s="50"/>
      <c r="H611" s="50"/>
      <c r="I611" s="26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  <c r="AJ611" s="25"/>
      <c r="AK611" s="25"/>
      <c r="AL611" s="25"/>
      <c r="AM611" s="25"/>
      <c r="AN611" s="25"/>
      <c r="AO611" s="25"/>
      <c r="AP611" s="25"/>
      <c r="AQ611" s="25"/>
      <c r="AR611" s="25"/>
    </row>
    <row r="612" spans="1:44" ht="12.75" customHeight="1" x14ac:dyDescent="0.25">
      <c r="A612" s="26"/>
      <c r="B612" s="26"/>
      <c r="C612" s="63"/>
      <c r="D612" s="50"/>
      <c r="E612" s="50"/>
      <c r="F612" s="50"/>
      <c r="G612" s="50"/>
      <c r="H612" s="50"/>
      <c r="I612" s="26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  <c r="AJ612" s="25"/>
      <c r="AK612" s="25"/>
      <c r="AL612" s="25"/>
      <c r="AM612" s="25"/>
      <c r="AN612" s="25"/>
      <c r="AO612" s="25"/>
      <c r="AP612" s="25"/>
      <c r="AQ612" s="25"/>
      <c r="AR612" s="25"/>
    </row>
    <row r="613" spans="1:44" ht="12.75" customHeight="1" x14ac:dyDescent="0.25">
      <c r="A613" s="26"/>
      <c r="B613" s="26"/>
      <c r="C613" s="63"/>
      <c r="D613" s="50"/>
      <c r="E613" s="50"/>
      <c r="F613" s="50"/>
      <c r="G613" s="50"/>
      <c r="H613" s="50"/>
      <c r="I613" s="26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  <c r="AJ613" s="25"/>
      <c r="AK613" s="25"/>
      <c r="AL613" s="25"/>
      <c r="AM613" s="25"/>
      <c r="AN613" s="25"/>
      <c r="AO613" s="25"/>
      <c r="AP613" s="25"/>
      <c r="AQ613" s="25"/>
      <c r="AR613" s="25"/>
    </row>
    <row r="614" spans="1:44" ht="12.75" customHeight="1" x14ac:dyDescent="0.25">
      <c r="A614" s="26"/>
      <c r="B614" s="26"/>
      <c r="C614" s="63"/>
      <c r="D614" s="50"/>
      <c r="E614" s="50"/>
      <c r="F614" s="50"/>
      <c r="G614" s="50"/>
      <c r="H614" s="50"/>
      <c r="I614" s="26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  <c r="AA614" s="25"/>
      <c r="AB614" s="25"/>
      <c r="AC614" s="25"/>
      <c r="AD614" s="25"/>
      <c r="AE614" s="25"/>
      <c r="AF614" s="25"/>
      <c r="AG614" s="25"/>
      <c r="AH614" s="25"/>
      <c r="AI614" s="25"/>
      <c r="AJ614" s="25"/>
      <c r="AK614" s="25"/>
      <c r="AL614" s="25"/>
      <c r="AM614" s="25"/>
      <c r="AN614" s="25"/>
      <c r="AO614" s="25"/>
      <c r="AP614" s="25"/>
      <c r="AQ614" s="25"/>
      <c r="AR614" s="25"/>
    </row>
    <row r="615" spans="1:44" ht="12.75" customHeight="1" x14ac:dyDescent="0.25">
      <c r="A615" s="26"/>
      <c r="B615" s="26"/>
      <c r="C615" s="63"/>
      <c r="D615" s="50"/>
      <c r="E615" s="50"/>
      <c r="F615" s="50"/>
      <c r="G615" s="50"/>
      <c r="H615" s="50"/>
      <c r="I615" s="26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  <c r="AA615" s="25"/>
      <c r="AB615" s="25"/>
      <c r="AC615" s="25"/>
      <c r="AD615" s="25"/>
      <c r="AE615" s="25"/>
      <c r="AF615" s="25"/>
      <c r="AG615" s="25"/>
      <c r="AH615" s="25"/>
      <c r="AI615" s="25"/>
      <c r="AJ615" s="25"/>
      <c r="AK615" s="25"/>
      <c r="AL615" s="25"/>
      <c r="AM615" s="25"/>
      <c r="AN615" s="25"/>
      <c r="AO615" s="25"/>
      <c r="AP615" s="25"/>
      <c r="AQ615" s="25"/>
      <c r="AR615" s="25"/>
    </row>
    <row r="616" spans="1:44" ht="12.75" customHeight="1" x14ac:dyDescent="0.25">
      <c r="A616" s="26"/>
      <c r="B616" s="26"/>
      <c r="C616" s="63"/>
      <c r="D616" s="50"/>
      <c r="E616" s="50"/>
      <c r="F616" s="50"/>
      <c r="G616" s="50"/>
      <c r="H616" s="50"/>
      <c r="I616" s="26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  <c r="AA616" s="25"/>
      <c r="AB616" s="25"/>
      <c r="AC616" s="25"/>
      <c r="AD616" s="25"/>
      <c r="AE616" s="25"/>
      <c r="AF616" s="25"/>
      <c r="AG616" s="25"/>
      <c r="AH616" s="25"/>
      <c r="AI616" s="25"/>
      <c r="AJ616" s="25"/>
      <c r="AK616" s="25"/>
      <c r="AL616" s="25"/>
      <c r="AM616" s="25"/>
      <c r="AN616" s="25"/>
      <c r="AO616" s="25"/>
      <c r="AP616" s="25"/>
      <c r="AQ616" s="25"/>
      <c r="AR616" s="25"/>
    </row>
    <row r="617" spans="1:44" ht="12.75" customHeight="1" x14ac:dyDescent="0.25">
      <c r="A617" s="26"/>
      <c r="B617" s="26"/>
      <c r="C617" s="63"/>
      <c r="D617" s="50"/>
      <c r="E617" s="50"/>
      <c r="F617" s="50"/>
      <c r="G617" s="50"/>
      <c r="H617" s="50"/>
      <c r="I617" s="26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  <c r="AA617" s="25"/>
      <c r="AB617" s="25"/>
      <c r="AC617" s="25"/>
      <c r="AD617" s="25"/>
      <c r="AE617" s="25"/>
      <c r="AF617" s="25"/>
      <c r="AG617" s="25"/>
      <c r="AH617" s="25"/>
      <c r="AI617" s="25"/>
      <c r="AJ617" s="25"/>
      <c r="AK617" s="25"/>
      <c r="AL617" s="25"/>
      <c r="AM617" s="25"/>
      <c r="AN617" s="25"/>
      <c r="AO617" s="25"/>
      <c r="AP617" s="25"/>
      <c r="AQ617" s="25"/>
      <c r="AR617" s="25"/>
    </row>
    <row r="618" spans="1:44" ht="12.75" customHeight="1" x14ac:dyDescent="0.25">
      <c r="A618" s="26"/>
      <c r="B618" s="26"/>
      <c r="C618" s="63"/>
      <c r="D618" s="50"/>
      <c r="E618" s="50"/>
      <c r="F618" s="50"/>
      <c r="G618" s="50"/>
      <c r="H618" s="50"/>
      <c r="I618" s="26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  <c r="AA618" s="25"/>
      <c r="AB618" s="25"/>
      <c r="AC618" s="25"/>
      <c r="AD618" s="25"/>
      <c r="AE618" s="25"/>
      <c r="AF618" s="25"/>
      <c r="AG618" s="25"/>
      <c r="AH618" s="25"/>
      <c r="AI618" s="25"/>
      <c r="AJ618" s="25"/>
      <c r="AK618" s="25"/>
      <c r="AL618" s="25"/>
      <c r="AM618" s="25"/>
      <c r="AN618" s="25"/>
      <c r="AO618" s="25"/>
      <c r="AP618" s="25"/>
      <c r="AQ618" s="25"/>
      <c r="AR618" s="25"/>
    </row>
    <row r="619" spans="1:44" ht="12.75" customHeight="1" x14ac:dyDescent="0.25">
      <c r="A619" s="26"/>
      <c r="B619" s="26"/>
      <c r="C619" s="63"/>
      <c r="D619" s="50"/>
      <c r="E619" s="50"/>
      <c r="F619" s="50"/>
      <c r="G619" s="50"/>
      <c r="H619" s="50"/>
      <c r="I619" s="26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  <c r="AA619" s="25"/>
      <c r="AB619" s="25"/>
      <c r="AC619" s="25"/>
      <c r="AD619" s="25"/>
      <c r="AE619" s="25"/>
      <c r="AF619" s="25"/>
      <c r="AG619" s="25"/>
      <c r="AH619" s="25"/>
      <c r="AI619" s="25"/>
      <c r="AJ619" s="25"/>
      <c r="AK619" s="25"/>
      <c r="AL619" s="25"/>
      <c r="AM619" s="25"/>
      <c r="AN619" s="25"/>
      <c r="AO619" s="25"/>
      <c r="AP619" s="25"/>
      <c r="AQ619" s="25"/>
      <c r="AR619" s="25"/>
    </row>
    <row r="620" spans="1:44" ht="12.75" customHeight="1" x14ac:dyDescent="0.25">
      <c r="A620" s="26"/>
      <c r="B620" s="26"/>
      <c r="C620" s="63"/>
      <c r="D620" s="50"/>
      <c r="E620" s="50"/>
      <c r="F620" s="50"/>
      <c r="G620" s="50"/>
      <c r="H620" s="50"/>
      <c r="I620" s="26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  <c r="AA620" s="25"/>
      <c r="AB620" s="25"/>
      <c r="AC620" s="25"/>
      <c r="AD620" s="25"/>
      <c r="AE620" s="25"/>
      <c r="AF620" s="25"/>
      <c r="AG620" s="25"/>
      <c r="AH620" s="25"/>
      <c r="AI620" s="25"/>
      <c r="AJ620" s="25"/>
      <c r="AK620" s="25"/>
      <c r="AL620" s="25"/>
      <c r="AM620" s="25"/>
      <c r="AN620" s="25"/>
      <c r="AO620" s="25"/>
      <c r="AP620" s="25"/>
      <c r="AQ620" s="25"/>
      <c r="AR620" s="25"/>
    </row>
    <row r="621" spans="1:44" ht="12.75" customHeight="1" x14ac:dyDescent="0.25">
      <c r="A621" s="26"/>
      <c r="B621" s="26"/>
      <c r="C621" s="63"/>
      <c r="D621" s="50"/>
      <c r="E621" s="50"/>
      <c r="F621" s="50"/>
      <c r="G621" s="50"/>
      <c r="H621" s="50"/>
      <c r="I621" s="26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  <c r="AA621" s="25"/>
      <c r="AB621" s="25"/>
      <c r="AC621" s="25"/>
      <c r="AD621" s="25"/>
      <c r="AE621" s="25"/>
      <c r="AF621" s="25"/>
      <c r="AG621" s="25"/>
      <c r="AH621" s="25"/>
      <c r="AI621" s="25"/>
      <c r="AJ621" s="25"/>
      <c r="AK621" s="25"/>
      <c r="AL621" s="25"/>
      <c r="AM621" s="25"/>
      <c r="AN621" s="25"/>
      <c r="AO621" s="25"/>
      <c r="AP621" s="25"/>
      <c r="AQ621" s="25"/>
      <c r="AR621" s="25"/>
    </row>
    <row r="622" spans="1:44" ht="12.75" customHeight="1" x14ac:dyDescent="0.25">
      <c r="A622" s="26"/>
      <c r="B622" s="26"/>
      <c r="C622" s="63"/>
      <c r="D622" s="50"/>
      <c r="E622" s="50"/>
      <c r="F622" s="50"/>
      <c r="G622" s="50"/>
      <c r="H622" s="50"/>
      <c r="I622" s="26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  <c r="AA622" s="25"/>
      <c r="AB622" s="25"/>
      <c r="AC622" s="25"/>
      <c r="AD622" s="25"/>
      <c r="AE622" s="25"/>
      <c r="AF622" s="25"/>
      <c r="AG622" s="25"/>
      <c r="AH622" s="25"/>
      <c r="AI622" s="25"/>
      <c r="AJ622" s="25"/>
      <c r="AK622" s="25"/>
      <c r="AL622" s="25"/>
      <c r="AM622" s="25"/>
      <c r="AN622" s="25"/>
      <c r="AO622" s="25"/>
      <c r="AP622" s="25"/>
      <c r="AQ622" s="25"/>
      <c r="AR622" s="25"/>
    </row>
    <row r="623" spans="1:44" ht="12.75" customHeight="1" x14ac:dyDescent="0.25">
      <c r="A623" s="26"/>
      <c r="B623" s="26"/>
      <c r="C623" s="63"/>
      <c r="D623" s="50"/>
      <c r="E623" s="50"/>
      <c r="F623" s="50"/>
      <c r="G623" s="50"/>
      <c r="H623" s="50"/>
      <c r="I623" s="26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  <c r="AA623" s="25"/>
      <c r="AB623" s="25"/>
      <c r="AC623" s="25"/>
      <c r="AD623" s="25"/>
      <c r="AE623" s="25"/>
      <c r="AF623" s="25"/>
      <c r="AG623" s="25"/>
      <c r="AH623" s="25"/>
      <c r="AI623" s="25"/>
      <c r="AJ623" s="25"/>
      <c r="AK623" s="25"/>
      <c r="AL623" s="25"/>
      <c r="AM623" s="25"/>
      <c r="AN623" s="25"/>
      <c r="AO623" s="25"/>
      <c r="AP623" s="25"/>
      <c r="AQ623" s="25"/>
      <c r="AR623" s="25"/>
    </row>
    <row r="624" spans="1:44" ht="12.75" customHeight="1" x14ac:dyDescent="0.25">
      <c r="A624" s="26"/>
      <c r="B624" s="26"/>
      <c r="C624" s="63"/>
      <c r="D624" s="50"/>
      <c r="E624" s="50"/>
      <c r="F624" s="50"/>
      <c r="G624" s="50"/>
      <c r="H624" s="50"/>
      <c r="I624" s="26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  <c r="AA624" s="25"/>
      <c r="AB624" s="25"/>
      <c r="AC624" s="25"/>
      <c r="AD624" s="25"/>
      <c r="AE624" s="25"/>
      <c r="AF624" s="25"/>
      <c r="AG624" s="25"/>
      <c r="AH624" s="25"/>
      <c r="AI624" s="25"/>
      <c r="AJ624" s="25"/>
      <c r="AK624" s="25"/>
      <c r="AL624" s="25"/>
      <c r="AM624" s="25"/>
      <c r="AN624" s="25"/>
      <c r="AO624" s="25"/>
      <c r="AP624" s="25"/>
      <c r="AQ624" s="25"/>
      <c r="AR624" s="25"/>
    </row>
    <row r="625" spans="1:44" ht="12.75" customHeight="1" x14ac:dyDescent="0.25">
      <c r="A625" s="26"/>
      <c r="B625" s="26"/>
      <c r="C625" s="63"/>
      <c r="D625" s="50"/>
      <c r="E625" s="50"/>
      <c r="F625" s="50"/>
      <c r="G625" s="50"/>
      <c r="H625" s="50"/>
      <c r="I625" s="26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  <c r="AA625" s="25"/>
      <c r="AB625" s="25"/>
      <c r="AC625" s="25"/>
      <c r="AD625" s="25"/>
      <c r="AE625" s="25"/>
      <c r="AF625" s="25"/>
      <c r="AG625" s="25"/>
      <c r="AH625" s="25"/>
      <c r="AI625" s="25"/>
      <c r="AJ625" s="25"/>
      <c r="AK625" s="25"/>
      <c r="AL625" s="25"/>
      <c r="AM625" s="25"/>
      <c r="AN625" s="25"/>
      <c r="AO625" s="25"/>
      <c r="AP625" s="25"/>
      <c r="AQ625" s="25"/>
      <c r="AR625" s="25"/>
    </row>
    <row r="626" spans="1:44" ht="12.75" customHeight="1" x14ac:dyDescent="0.25">
      <c r="A626" s="26"/>
      <c r="B626" s="26"/>
      <c r="C626" s="63"/>
      <c r="D626" s="50"/>
      <c r="E626" s="50"/>
      <c r="F626" s="50"/>
      <c r="G626" s="50"/>
      <c r="H626" s="50"/>
      <c r="I626" s="26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  <c r="AA626" s="25"/>
      <c r="AB626" s="25"/>
      <c r="AC626" s="25"/>
      <c r="AD626" s="25"/>
      <c r="AE626" s="25"/>
      <c r="AF626" s="25"/>
      <c r="AG626" s="25"/>
      <c r="AH626" s="25"/>
      <c r="AI626" s="25"/>
      <c r="AJ626" s="25"/>
      <c r="AK626" s="25"/>
      <c r="AL626" s="25"/>
      <c r="AM626" s="25"/>
      <c r="AN626" s="25"/>
      <c r="AO626" s="25"/>
      <c r="AP626" s="25"/>
      <c r="AQ626" s="25"/>
      <c r="AR626" s="25"/>
    </row>
    <row r="627" spans="1:44" ht="12.75" customHeight="1" x14ac:dyDescent="0.25">
      <c r="A627" s="26"/>
      <c r="B627" s="26"/>
      <c r="C627" s="63"/>
      <c r="D627" s="50"/>
      <c r="E627" s="50"/>
      <c r="F627" s="50"/>
      <c r="G627" s="50"/>
      <c r="H627" s="50"/>
      <c r="I627" s="26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  <c r="AA627" s="25"/>
      <c r="AB627" s="25"/>
      <c r="AC627" s="25"/>
      <c r="AD627" s="25"/>
      <c r="AE627" s="25"/>
      <c r="AF627" s="25"/>
      <c r="AG627" s="25"/>
      <c r="AH627" s="25"/>
      <c r="AI627" s="25"/>
      <c r="AJ627" s="25"/>
      <c r="AK627" s="25"/>
      <c r="AL627" s="25"/>
      <c r="AM627" s="25"/>
      <c r="AN627" s="25"/>
      <c r="AO627" s="25"/>
      <c r="AP627" s="25"/>
      <c r="AQ627" s="25"/>
      <c r="AR627" s="25"/>
    </row>
    <row r="628" spans="1:44" ht="12.75" customHeight="1" x14ac:dyDescent="0.25">
      <c r="A628" s="26"/>
      <c r="B628" s="26"/>
      <c r="C628" s="63"/>
      <c r="D628" s="50"/>
      <c r="E628" s="50"/>
      <c r="F628" s="50"/>
      <c r="G628" s="50"/>
      <c r="H628" s="50"/>
      <c r="I628" s="26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  <c r="AA628" s="25"/>
      <c r="AB628" s="25"/>
      <c r="AC628" s="25"/>
      <c r="AD628" s="25"/>
      <c r="AE628" s="25"/>
      <c r="AF628" s="25"/>
      <c r="AG628" s="25"/>
      <c r="AH628" s="25"/>
      <c r="AI628" s="25"/>
      <c r="AJ628" s="25"/>
      <c r="AK628" s="25"/>
      <c r="AL628" s="25"/>
      <c r="AM628" s="25"/>
      <c r="AN628" s="25"/>
      <c r="AO628" s="25"/>
      <c r="AP628" s="25"/>
      <c r="AQ628" s="25"/>
      <c r="AR628" s="25"/>
    </row>
    <row r="629" spans="1:44" ht="12.75" customHeight="1" x14ac:dyDescent="0.25">
      <c r="A629" s="26"/>
      <c r="B629" s="26"/>
      <c r="C629" s="63"/>
      <c r="D629" s="50"/>
      <c r="E629" s="50"/>
      <c r="F629" s="50"/>
      <c r="G629" s="50"/>
      <c r="H629" s="50"/>
      <c r="I629" s="26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  <c r="AA629" s="25"/>
      <c r="AB629" s="25"/>
      <c r="AC629" s="25"/>
      <c r="AD629" s="25"/>
      <c r="AE629" s="25"/>
      <c r="AF629" s="25"/>
      <c r="AG629" s="25"/>
      <c r="AH629" s="25"/>
      <c r="AI629" s="25"/>
      <c r="AJ629" s="25"/>
      <c r="AK629" s="25"/>
      <c r="AL629" s="25"/>
      <c r="AM629" s="25"/>
      <c r="AN629" s="25"/>
      <c r="AO629" s="25"/>
      <c r="AP629" s="25"/>
      <c r="AQ629" s="25"/>
      <c r="AR629" s="25"/>
    </row>
    <row r="630" spans="1:44" ht="12.75" customHeight="1" x14ac:dyDescent="0.25">
      <c r="A630" s="26"/>
      <c r="B630" s="26"/>
      <c r="C630" s="63"/>
      <c r="D630" s="50"/>
      <c r="E630" s="50"/>
      <c r="F630" s="50"/>
      <c r="G630" s="50"/>
      <c r="H630" s="50"/>
      <c r="I630" s="26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  <c r="AA630" s="25"/>
      <c r="AB630" s="25"/>
      <c r="AC630" s="25"/>
      <c r="AD630" s="25"/>
      <c r="AE630" s="25"/>
      <c r="AF630" s="25"/>
      <c r="AG630" s="25"/>
      <c r="AH630" s="25"/>
      <c r="AI630" s="25"/>
      <c r="AJ630" s="25"/>
      <c r="AK630" s="25"/>
      <c r="AL630" s="25"/>
      <c r="AM630" s="25"/>
      <c r="AN630" s="25"/>
      <c r="AO630" s="25"/>
      <c r="AP630" s="25"/>
      <c r="AQ630" s="25"/>
      <c r="AR630" s="25"/>
    </row>
    <row r="631" spans="1:44" ht="12.75" customHeight="1" x14ac:dyDescent="0.25">
      <c r="A631" s="26"/>
      <c r="B631" s="26"/>
      <c r="C631" s="63"/>
      <c r="D631" s="50"/>
      <c r="E631" s="50"/>
      <c r="F631" s="50"/>
      <c r="G631" s="50"/>
      <c r="H631" s="50"/>
      <c r="I631" s="26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  <c r="AA631" s="25"/>
      <c r="AB631" s="25"/>
      <c r="AC631" s="25"/>
      <c r="AD631" s="25"/>
      <c r="AE631" s="25"/>
      <c r="AF631" s="25"/>
      <c r="AG631" s="25"/>
      <c r="AH631" s="25"/>
      <c r="AI631" s="25"/>
      <c r="AJ631" s="25"/>
      <c r="AK631" s="25"/>
      <c r="AL631" s="25"/>
      <c r="AM631" s="25"/>
      <c r="AN631" s="25"/>
      <c r="AO631" s="25"/>
      <c r="AP631" s="25"/>
      <c r="AQ631" s="25"/>
      <c r="AR631" s="25"/>
    </row>
    <row r="632" spans="1:44" ht="12.75" customHeight="1" x14ac:dyDescent="0.25">
      <c r="A632" s="26"/>
      <c r="B632" s="26"/>
      <c r="C632" s="63"/>
      <c r="D632" s="50"/>
      <c r="E632" s="50"/>
      <c r="F632" s="50"/>
      <c r="G632" s="50"/>
      <c r="H632" s="50"/>
      <c r="I632" s="26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  <c r="AA632" s="25"/>
      <c r="AB632" s="25"/>
      <c r="AC632" s="25"/>
      <c r="AD632" s="25"/>
      <c r="AE632" s="25"/>
      <c r="AF632" s="25"/>
      <c r="AG632" s="25"/>
      <c r="AH632" s="25"/>
      <c r="AI632" s="25"/>
      <c r="AJ632" s="25"/>
      <c r="AK632" s="25"/>
      <c r="AL632" s="25"/>
      <c r="AM632" s="25"/>
      <c r="AN632" s="25"/>
      <c r="AO632" s="25"/>
      <c r="AP632" s="25"/>
      <c r="AQ632" s="25"/>
      <c r="AR632" s="25"/>
    </row>
    <row r="633" spans="1:44" ht="12.75" customHeight="1" x14ac:dyDescent="0.25">
      <c r="A633" s="26"/>
      <c r="B633" s="26"/>
      <c r="C633" s="63"/>
      <c r="D633" s="50"/>
      <c r="E633" s="50"/>
      <c r="F633" s="50"/>
      <c r="G633" s="50"/>
      <c r="H633" s="50"/>
      <c r="I633" s="26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  <c r="AA633" s="25"/>
      <c r="AB633" s="25"/>
      <c r="AC633" s="25"/>
      <c r="AD633" s="25"/>
      <c r="AE633" s="25"/>
      <c r="AF633" s="25"/>
      <c r="AG633" s="25"/>
      <c r="AH633" s="25"/>
      <c r="AI633" s="25"/>
      <c r="AJ633" s="25"/>
      <c r="AK633" s="25"/>
      <c r="AL633" s="25"/>
      <c r="AM633" s="25"/>
      <c r="AN633" s="25"/>
      <c r="AO633" s="25"/>
      <c r="AP633" s="25"/>
      <c r="AQ633" s="25"/>
      <c r="AR633" s="25"/>
    </row>
    <row r="634" spans="1:44" ht="12.75" customHeight="1" x14ac:dyDescent="0.25">
      <c r="A634" s="26"/>
      <c r="B634" s="26"/>
      <c r="C634" s="63"/>
      <c r="D634" s="50"/>
      <c r="E634" s="50"/>
      <c r="F634" s="50"/>
      <c r="G634" s="50"/>
      <c r="H634" s="50"/>
      <c r="I634" s="26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  <c r="AA634" s="25"/>
      <c r="AB634" s="25"/>
      <c r="AC634" s="25"/>
      <c r="AD634" s="25"/>
      <c r="AE634" s="25"/>
      <c r="AF634" s="25"/>
      <c r="AG634" s="25"/>
      <c r="AH634" s="25"/>
      <c r="AI634" s="25"/>
      <c r="AJ634" s="25"/>
      <c r="AK634" s="25"/>
      <c r="AL634" s="25"/>
      <c r="AM634" s="25"/>
      <c r="AN634" s="25"/>
      <c r="AO634" s="25"/>
      <c r="AP634" s="25"/>
      <c r="AQ634" s="25"/>
      <c r="AR634" s="25"/>
    </row>
    <row r="635" spans="1:44" ht="12.75" customHeight="1" x14ac:dyDescent="0.25">
      <c r="A635" s="26"/>
      <c r="B635" s="26"/>
      <c r="C635" s="63"/>
      <c r="D635" s="50"/>
      <c r="E635" s="50"/>
      <c r="F635" s="50"/>
      <c r="G635" s="50"/>
      <c r="H635" s="50"/>
      <c r="I635" s="26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  <c r="AA635" s="25"/>
      <c r="AB635" s="25"/>
      <c r="AC635" s="25"/>
      <c r="AD635" s="25"/>
      <c r="AE635" s="25"/>
      <c r="AF635" s="25"/>
      <c r="AG635" s="25"/>
      <c r="AH635" s="25"/>
      <c r="AI635" s="25"/>
      <c r="AJ635" s="25"/>
      <c r="AK635" s="25"/>
      <c r="AL635" s="25"/>
      <c r="AM635" s="25"/>
      <c r="AN635" s="25"/>
      <c r="AO635" s="25"/>
      <c r="AP635" s="25"/>
      <c r="AQ635" s="25"/>
      <c r="AR635" s="25"/>
    </row>
    <row r="636" spans="1:44" ht="12.75" customHeight="1" x14ac:dyDescent="0.25">
      <c r="A636" s="26"/>
      <c r="B636" s="26"/>
      <c r="C636" s="63"/>
      <c r="D636" s="50"/>
      <c r="E636" s="50"/>
      <c r="F636" s="50"/>
      <c r="G636" s="50"/>
      <c r="H636" s="50"/>
      <c r="I636" s="26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  <c r="AA636" s="25"/>
      <c r="AB636" s="25"/>
      <c r="AC636" s="25"/>
      <c r="AD636" s="25"/>
      <c r="AE636" s="25"/>
      <c r="AF636" s="25"/>
      <c r="AG636" s="25"/>
      <c r="AH636" s="25"/>
      <c r="AI636" s="25"/>
      <c r="AJ636" s="25"/>
      <c r="AK636" s="25"/>
      <c r="AL636" s="25"/>
      <c r="AM636" s="25"/>
      <c r="AN636" s="25"/>
      <c r="AO636" s="25"/>
      <c r="AP636" s="25"/>
      <c r="AQ636" s="25"/>
      <c r="AR636" s="25"/>
    </row>
    <row r="637" spans="1:44" ht="12.75" customHeight="1" x14ac:dyDescent="0.25">
      <c r="A637" s="26"/>
      <c r="B637" s="26"/>
      <c r="C637" s="63"/>
      <c r="D637" s="50"/>
      <c r="E637" s="50"/>
      <c r="F637" s="50"/>
      <c r="G637" s="50"/>
      <c r="H637" s="50"/>
      <c r="I637" s="26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  <c r="AA637" s="25"/>
      <c r="AB637" s="25"/>
      <c r="AC637" s="25"/>
      <c r="AD637" s="25"/>
      <c r="AE637" s="25"/>
      <c r="AF637" s="25"/>
      <c r="AG637" s="25"/>
      <c r="AH637" s="25"/>
      <c r="AI637" s="25"/>
      <c r="AJ637" s="25"/>
      <c r="AK637" s="25"/>
      <c r="AL637" s="25"/>
      <c r="AM637" s="25"/>
      <c r="AN637" s="25"/>
      <c r="AO637" s="25"/>
      <c r="AP637" s="25"/>
      <c r="AQ637" s="25"/>
      <c r="AR637" s="25"/>
    </row>
    <row r="638" spans="1:44" ht="12.75" customHeight="1" x14ac:dyDescent="0.25">
      <c r="A638" s="26"/>
      <c r="B638" s="26"/>
      <c r="C638" s="63"/>
      <c r="D638" s="50"/>
      <c r="E638" s="50"/>
      <c r="F638" s="50"/>
      <c r="G638" s="50"/>
      <c r="H638" s="50"/>
      <c r="I638" s="26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  <c r="AA638" s="25"/>
      <c r="AB638" s="25"/>
      <c r="AC638" s="25"/>
      <c r="AD638" s="25"/>
      <c r="AE638" s="25"/>
      <c r="AF638" s="25"/>
      <c r="AG638" s="25"/>
      <c r="AH638" s="25"/>
      <c r="AI638" s="25"/>
      <c r="AJ638" s="25"/>
      <c r="AK638" s="25"/>
      <c r="AL638" s="25"/>
      <c r="AM638" s="25"/>
      <c r="AN638" s="25"/>
      <c r="AO638" s="25"/>
      <c r="AP638" s="25"/>
      <c r="AQ638" s="25"/>
      <c r="AR638" s="25"/>
    </row>
    <row r="639" spans="1:44" ht="12.75" customHeight="1" x14ac:dyDescent="0.25">
      <c r="A639" s="26"/>
      <c r="B639" s="26"/>
      <c r="C639" s="63"/>
      <c r="D639" s="50"/>
      <c r="E639" s="50"/>
      <c r="F639" s="50"/>
      <c r="G639" s="50"/>
      <c r="H639" s="50"/>
      <c r="I639" s="26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  <c r="AA639" s="25"/>
      <c r="AB639" s="25"/>
      <c r="AC639" s="25"/>
      <c r="AD639" s="25"/>
      <c r="AE639" s="25"/>
      <c r="AF639" s="25"/>
      <c r="AG639" s="25"/>
      <c r="AH639" s="25"/>
      <c r="AI639" s="25"/>
      <c r="AJ639" s="25"/>
      <c r="AK639" s="25"/>
      <c r="AL639" s="25"/>
      <c r="AM639" s="25"/>
      <c r="AN639" s="25"/>
      <c r="AO639" s="25"/>
      <c r="AP639" s="25"/>
      <c r="AQ639" s="25"/>
      <c r="AR639" s="25"/>
    </row>
    <row r="640" spans="1:44" ht="12.75" customHeight="1" x14ac:dyDescent="0.25">
      <c r="A640" s="26"/>
      <c r="B640" s="26"/>
      <c r="C640" s="63"/>
      <c r="D640" s="50"/>
      <c r="E640" s="50"/>
      <c r="F640" s="50"/>
      <c r="G640" s="50"/>
      <c r="H640" s="50"/>
      <c r="I640" s="26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  <c r="AA640" s="25"/>
      <c r="AB640" s="25"/>
      <c r="AC640" s="25"/>
      <c r="AD640" s="25"/>
      <c r="AE640" s="25"/>
      <c r="AF640" s="25"/>
      <c r="AG640" s="25"/>
      <c r="AH640" s="25"/>
      <c r="AI640" s="25"/>
      <c r="AJ640" s="25"/>
      <c r="AK640" s="25"/>
      <c r="AL640" s="25"/>
      <c r="AM640" s="25"/>
      <c r="AN640" s="25"/>
      <c r="AO640" s="25"/>
      <c r="AP640" s="25"/>
      <c r="AQ640" s="25"/>
      <c r="AR640" s="25"/>
    </row>
    <row r="641" spans="1:44" ht="12.75" customHeight="1" x14ac:dyDescent="0.25">
      <c r="A641" s="26"/>
      <c r="B641" s="26"/>
      <c r="C641" s="63"/>
      <c r="D641" s="50"/>
      <c r="E641" s="50"/>
      <c r="F641" s="50"/>
      <c r="G641" s="50"/>
      <c r="H641" s="50"/>
      <c r="I641" s="26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  <c r="AJ641" s="25"/>
      <c r="AK641" s="25"/>
      <c r="AL641" s="25"/>
      <c r="AM641" s="25"/>
      <c r="AN641" s="25"/>
      <c r="AO641" s="25"/>
      <c r="AP641" s="25"/>
      <c r="AQ641" s="25"/>
      <c r="AR641" s="25"/>
    </row>
    <row r="642" spans="1:44" ht="12.75" customHeight="1" x14ac:dyDescent="0.25">
      <c r="A642" s="26"/>
      <c r="B642" s="26"/>
      <c r="C642" s="63"/>
      <c r="D642" s="50"/>
      <c r="E642" s="50"/>
      <c r="F642" s="50"/>
      <c r="G642" s="50"/>
      <c r="H642" s="50"/>
      <c r="I642" s="26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25"/>
      <c r="AE642" s="25"/>
      <c r="AF642" s="25"/>
      <c r="AG642" s="25"/>
      <c r="AH642" s="25"/>
      <c r="AI642" s="25"/>
      <c r="AJ642" s="25"/>
      <c r="AK642" s="25"/>
      <c r="AL642" s="25"/>
      <c r="AM642" s="25"/>
      <c r="AN642" s="25"/>
      <c r="AO642" s="25"/>
      <c r="AP642" s="25"/>
      <c r="AQ642" s="25"/>
      <c r="AR642" s="25"/>
    </row>
    <row r="643" spans="1:44" ht="12.75" customHeight="1" x14ac:dyDescent="0.25">
      <c r="A643" s="26"/>
      <c r="B643" s="26"/>
      <c r="C643" s="63"/>
      <c r="D643" s="50"/>
      <c r="E643" s="50"/>
      <c r="F643" s="50"/>
      <c r="G643" s="50"/>
      <c r="H643" s="50"/>
      <c r="I643" s="26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  <c r="AJ643" s="25"/>
      <c r="AK643" s="25"/>
      <c r="AL643" s="25"/>
      <c r="AM643" s="25"/>
      <c r="AN643" s="25"/>
      <c r="AO643" s="25"/>
      <c r="AP643" s="25"/>
      <c r="AQ643" s="25"/>
      <c r="AR643" s="25"/>
    </row>
    <row r="644" spans="1:44" ht="12.75" customHeight="1" x14ac:dyDescent="0.25">
      <c r="A644" s="26"/>
      <c r="B644" s="26"/>
      <c r="C644" s="63"/>
      <c r="D644" s="50"/>
      <c r="E644" s="50"/>
      <c r="F644" s="50"/>
      <c r="G644" s="50"/>
      <c r="H644" s="50"/>
      <c r="I644" s="26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  <c r="AJ644" s="25"/>
      <c r="AK644" s="25"/>
      <c r="AL644" s="25"/>
      <c r="AM644" s="25"/>
      <c r="AN644" s="25"/>
      <c r="AO644" s="25"/>
      <c r="AP644" s="25"/>
      <c r="AQ644" s="25"/>
      <c r="AR644" s="25"/>
    </row>
    <row r="645" spans="1:44" ht="12.75" customHeight="1" x14ac:dyDescent="0.25">
      <c r="A645" s="26"/>
      <c r="B645" s="26"/>
      <c r="C645" s="63"/>
      <c r="D645" s="50"/>
      <c r="E645" s="50"/>
      <c r="F645" s="50"/>
      <c r="G645" s="50"/>
      <c r="H645" s="50"/>
      <c r="I645" s="26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  <c r="AJ645" s="25"/>
      <c r="AK645" s="25"/>
      <c r="AL645" s="25"/>
      <c r="AM645" s="25"/>
      <c r="AN645" s="25"/>
      <c r="AO645" s="25"/>
      <c r="AP645" s="25"/>
      <c r="AQ645" s="25"/>
      <c r="AR645" s="25"/>
    </row>
    <row r="646" spans="1:44" ht="12.75" customHeight="1" x14ac:dyDescent="0.25">
      <c r="A646" s="26"/>
      <c r="B646" s="26"/>
      <c r="C646" s="63"/>
      <c r="D646" s="50"/>
      <c r="E646" s="50"/>
      <c r="F646" s="50"/>
      <c r="G646" s="50"/>
      <c r="H646" s="50"/>
      <c r="I646" s="26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  <c r="AJ646" s="25"/>
      <c r="AK646" s="25"/>
      <c r="AL646" s="25"/>
      <c r="AM646" s="25"/>
      <c r="AN646" s="25"/>
      <c r="AO646" s="25"/>
      <c r="AP646" s="25"/>
      <c r="AQ646" s="25"/>
      <c r="AR646" s="25"/>
    </row>
    <row r="647" spans="1:44" ht="12.75" customHeight="1" x14ac:dyDescent="0.25">
      <c r="A647" s="26"/>
      <c r="B647" s="26"/>
      <c r="C647" s="63"/>
      <c r="D647" s="50"/>
      <c r="E647" s="50"/>
      <c r="F647" s="50"/>
      <c r="G647" s="50"/>
      <c r="H647" s="50"/>
      <c r="I647" s="26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  <c r="AJ647" s="25"/>
      <c r="AK647" s="25"/>
      <c r="AL647" s="25"/>
      <c r="AM647" s="25"/>
      <c r="AN647" s="25"/>
      <c r="AO647" s="25"/>
      <c r="AP647" s="25"/>
      <c r="AQ647" s="25"/>
      <c r="AR647" s="25"/>
    </row>
    <row r="648" spans="1:44" ht="12.75" customHeight="1" x14ac:dyDescent="0.25">
      <c r="A648" s="26"/>
      <c r="B648" s="26"/>
      <c r="C648" s="63"/>
      <c r="D648" s="50"/>
      <c r="E648" s="50"/>
      <c r="F648" s="50"/>
      <c r="G648" s="50"/>
      <c r="H648" s="50"/>
      <c r="I648" s="26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  <c r="AJ648" s="25"/>
      <c r="AK648" s="25"/>
      <c r="AL648" s="25"/>
      <c r="AM648" s="25"/>
      <c r="AN648" s="25"/>
      <c r="AO648" s="25"/>
      <c r="AP648" s="25"/>
      <c r="AQ648" s="25"/>
      <c r="AR648" s="25"/>
    </row>
    <row r="649" spans="1:44" ht="12.75" customHeight="1" x14ac:dyDescent="0.25">
      <c r="A649" s="26"/>
      <c r="B649" s="26"/>
      <c r="C649" s="63"/>
      <c r="D649" s="50"/>
      <c r="E649" s="50"/>
      <c r="F649" s="50"/>
      <c r="G649" s="50"/>
      <c r="H649" s="50"/>
      <c r="I649" s="26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  <c r="AJ649" s="25"/>
      <c r="AK649" s="25"/>
      <c r="AL649" s="25"/>
      <c r="AM649" s="25"/>
      <c r="AN649" s="25"/>
      <c r="AO649" s="25"/>
      <c r="AP649" s="25"/>
      <c r="AQ649" s="25"/>
      <c r="AR649" s="25"/>
    </row>
    <row r="650" spans="1:44" ht="12.75" customHeight="1" x14ac:dyDescent="0.25">
      <c r="A650" s="26"/>
      <c r="B650" s="26"/>
      <c r="C650" s="63"/>
      <c r="D650" s="50"/>
      <c r="E650" s="50"/>
      <c r="F650" s="50"/>
      <c r="G650" s="50"/>
      <c r="H650" s="50"/>
      <c r="I650" s="26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  <c r="AJ650" s="25"/>
      <c r="AK650" s="25"/>
      <c r="AL650" s="25"/>
      <c r="AM650" s="25"/>
      <c r="AN650" s="25"/>
      <c r="AO650" s="25"/>
      <c r="AP650" s="25"/>
      <c r="AQ650" s="25"/>
      <c r="AR650" s="25"/>
    </row>
    <row r="651" spans="1:44" ht="12.75" customHeight="1" x14ac:dyDescent="0.25">
      <c r="A651" s="26"/>
      <c r="B651" s="26"/>
      <c r="C651" s="63"/>
      <c r="D651" s="50"/>
      <c r="E651" s="50"/>
      <c r="F651" s="50"/>
      <c r="G651" s="50"/>
      <c r="H651" s="50"/>
      <c r="I651" s="26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  <c r="AJ651" s="25"/>
      <c r="AK651" s="25"/>
      <c r="AL651" s="25"/>
      <c r="AM651" s="25"/>
      <c r="AN651" s="25"/>
      <c r="AO651" s="25"/>
      <c r="AP651" s="25"/>
      <c r="AQ651" s="25"/>
      <c r="AR651" s="25"/>
    </row>
    <row r="652" spans="1:44" ht="12.75" customHeight="1" x14ac:dyDescent="0.25">
      <c r="A652" s="26"/>
      <c r="B652" s="26"/>
      <c r="C652" s="63"/>
      <c r="D652" s="50"/>
      <c r="E652" s="50"/>
      <c r="F652" s="50"/>
      <c r="G652" s="50"/>
      <c r="H652" s="50"/>
      <c r="I652" s="26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  <c r="AJ652" s="25"/>
      <c r="AK652" s="25"/>
      <c r="AL652" s="25"/>
      <c r="AM652" s="25"/>
      <c r="AN652" s="25"/>
      <c r="AO652" s="25"/>
      <c r="AP652" s="25"/>
      <c r="AQ652" s="25"/>
      <c r="AR652" s="25"/>
    </row>
    <row r="653" spans="1:44" ht="12.75" customHeight="1" x14ac:dyDescent="0.25">
      <c r="A653" s="26"/>
      <c r="B653" s="26"/>
      <c r="C653" s="63"/>
      <c r="D653" s="50"/>
      <c r="E653" s="50"/>
      <c r="F653" s="50"/>
      <c r="G653" s="50"/>
      <c r="H653" s="50"/>
      <c r="I653" s="26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  <c r="AJ653" s="25"/>
      <c r="AK653" s="25"/>
      <c r="AL653" s="25"/>
      <c r="AM653" s="25"/>
      <c r="AN653" s="25"/>
      <c r="AO653" s="25"/>
      <c r="AP653" s="25"/>
      <c r="AQ653" s="25"/>
      <c r="AR653" s="25"/>
    </row>
    <row r="654" spans="1:44" ht="12.75" customHeight="1" x14ac:dyDescent="0.25">
      <c r="A654" s="26"/>
      <c r="B654" s="26"/>
      <c r="C654" s="63"/>
      <c r="D654" s="50"/>
      <c r="E654" s="50"/>
      <c r="F654" s="50"/>
      <c r="G654" s="50"/>
      <c r="H654" s="50"/>
      <c r="I654" s="26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  <c r="AA654" s="25"/>
      <c r="AB654" s="25"/>
      <c r="AC654" s="25"/>
      <c r="AD654" s="25"/>
      <c r="AE654" s="25"/>
      <c r="AF654" s="25"/>
      <c r="AG654" s="25"/>
      <c r="AH654" s="25"/>
      <c r="AI654" s="25"/>
      <c r="AJ654" s="25"/>
      <c r="AK654" s="25"/>
      <c r="AL654" s="25"/>
      <c r="AM654" s="25"/>
      <c r="AN654" s="25"/>
      <c r="AO654" s="25"/>
      <c r="AP654" s="25"/>
      <c r="AQ654" s="25"/>
      <c r="AR654" s="25"/>
    </row>
    <row r="655" spans="1:44" ht="12.75" customHeight="1" x14ac:dyDescent="0.25">
      <c r="A655" s="26"/>
      <c r="B655" s="26"/>
      <c r="C655" s="63"/>
      <c r="D655" s="50"/>
      <c r="E655" s="50"/>
      <c r="F655" s="50"/>
      <c r="G655" s="50"/>
      <c r="H655" s="50"/>
      <c r="I655" s="26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  <c r="AA655" s="25"/>
      <c r="AB655" s="25"/>
      <c r="AC655" s="25"/>
      <c r="AD655" s="25"/>
      <c r="AE655" s="25"/>
      <c r="AF655" s="25"/>
      <c r="AG655" s="25"/>
      <c r="AH655" s="25"/>
      <c r="AI655" s="25"/>
      <c r="AJ655" s="25"/>
      <c r="AK655" s="25"/>
      <c r="AL655" s="25"/>
      <c r="AM655" s="25"/>
      <c r="AN655" s="25"/>
      <c r="AO655" s="25"/>
      <c r="AP655" s="25"/>
      <c r="AQ655" s="25"/>
      <c r="AR655" s="25"/>
    </row>
    <row r="656" spans="1:44" ht="12.75" customHeight="1" x14ac:dyDescent="0.25">
      <c r="A656" s="26"/>
      <c r="B656" s="26"/>
      <c r="C656" s="63"/>
      <c r="D656" s="50"/>
      <c r="E656" s="50"/>
      <c r="F656" s="50"/>
      <c r="G656" s="50"/>
      <c r="H656" s="50"/>
      <c r="I656" s="26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  <c r="AA656" s="25"/>
      <c r="AB656" s="25"/>
      <c r="AC656" s="25"/>
      <c r="AD656" s="25"/>
      <c r="AE656" s="25"/>
      <c r="AF656" s="25"/>
      <c r="AG656" s="25"/>
      <c r="AH656" s="25"/>
      <c r="AI656" s="25"/>
      <c r="AJ656" s="25"/>
      <c r="AK656" s="25"/>
      <c r="AL656" s="25"/>
      <c r="AM656" s="25"/>
      <c r="AN656" s="25"/>
      <c r="AO656" s="25"/>
      <c r="AP656" s="25"/>
      <c r="AQ656" s="25"/>
      <c r="AR656" s="25"/>
    </row>
    <row r="657" spans="1:44" ht="12.75" customHeight="1" x14ac:dyDescent="0.25">
      <c r="A657" s="26"/>
      <c r="B657" s="26"/>
      <c r="C657" s="63"/>
      <c r="D657" s="50"/>
      <c r="E657" s="50"/>
      <c r="F657" s="50"/>
      <c r="G657" s="50"/>
      <c r="H657" s="50"/>
      <c r="I657" s="26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  <c r="AA657" s="25"/>
      <c r="AB657" s="25"/>
      <c r="AC657" s="25"/>
      <c r="AD657" s="25"/>
      <c r="AE657" s="25"/>
      <c r="AF657" s="25"/>
      <c r="AG657" s="25"/>
      <c r="AH657" s="25"/>
      <c r="AI657" s="25"/>
      <c r="AJ657" s="25"/>
      <c r="AK657" s="25"/>
      <c r="AL657" s="25"/>
      <c r="AM657" s="25"/>
      <c r="AN657" s="25"/>
      <c r="AO657" s="25"/>
      <c r="AP657" s="25"/>
      <c r="AQ657" s="25"/>
      <c r="AR657" s="25"/>
    </row>
    <row r="658" spans="1:44" ht="12.75" customHeight="1" x14ac:dyDescent="0.25">
      <c r="A658" s="26"/>
      <c r="B658" s="26"/>
      <c r="C658" s="63"/>
      <c r="D658" s="50"/>
      <c r="E658" s="50"/>
      <c r="F658" s="50"/>
      <c r="G658" s="50"/>
      <c r="H658" s="50"/>
      <c r="I658" s="26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  <c r="AA658" s="25"/>
      <c r="AB658" s="25"/>
      <c r="AC658" s="25"/>
      <c r="AD658" s="25"/>
      <c r="AE658" s="25"/>
      <c r="AF658" s="25"/>
      <c r="AG658" s="25"/>
      <c r="AH658" s="25"/>
      <c r="AI658" s="25"/>
      <c r="AJ658" s="25"/>
      <c r="AK658" s="25"/>
      <c r="AL658" s="25"/>
      <c r="AM658" s="25"/>
      <c r="AN658" s="25"/>
      <c r="AO658" s="25"/>
      <c r="AP658" s="25"/>
      <c r="AQ658" s="25"/>
      <c r="AR658" s="25"/>
    </row>
    <row r="659" spans="1:44" ht="12.75" customHeight="1" x14ac:dyDescent="0.25">
      <c r="A659" s="26"/>
      <c r="B659" s="26"/>
      <c r="C659" s="63"/>
      <c r="D659" s="50"/>
      <c r="E659" s="50"/>
      <c r="F659" s="50"/>
      <c r="G659" s="50"/>
      <c r="H659" s="50"/>
      <c r="I659" s="26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  <c r="AA659" s="25"/>
      <c r="AB659" s="25"/>
      <c r="AC659" s="25"/>
      <c r="AD659" s="25"/>
      <c r="AE659" s="25"/>
      <c r="AF659" s="25"/>
      <c r="AG659" s="25"/>
      <c r="AH659" s="25"/>
      <c r="AI659" s="25"/>
      <c r="AJ659" s="25"/>
      <c r="AK659" s="25"/>
      <c r="AL659" s="25"/>
      <c r="AM659" s="25"/>
      <c r="AN659" s="25"/>
      <c r="AO659" s="25"/>
      <c r="AP659" s="25"/>
      <c r="AQ659" s="25"/>
      <c r="AR659" s="25"/>
    </row>
    <row r="660" spans="1:44" ht="12.75" customHeight="1" x14ac:dyDescent="0.25">
      <c r="A660" s="26"/>
      <c r="B660" s="26"/>
      <c r="C660" s="63"/>
      <c r="D660" s="50"/>
      <c r="E660" s="50"/>
      <c r="F660" s="50"/>
      <c r="G660" s="50"/>
      <c r="H660" s="50"/>
      <c r="I660" s="26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  <c r="AA660" s="25"/>
      <c r="AB660" s="25"/>
      <c r="AC660" s="25"/>
      <c r="AD660" s="25"/>
      <c r="AE660" s="25"/>
      <c r="AF660" s="25"/>
      <c r="AG660" s="25"/>
      <c r="AH660" s="25"/>
      <c r="AI660" s="25"/>
      <c r="AJ660" s="25"/>
      <c r="AK660" s="25"/>
      <c r="AL660" s="25"/>
      <c r="AM660" s="25"/>
      <c r="AN660" s="25"/>
      <c r="AO660" s="25"/>
      <c r="AP660" s="25"/>
      <c r="AQ660" s="25"/>
      <c r="AR660" s="25"/>
    </row>
    <row r="661" spans="1:44" ht="12.75" customHeight="1" x14ac:dyDescent="0.25">
      <c r="A661" s="26"/>
      <c r="B661" s="26"/>
      <c r="C661" s="63"/>
      <c r="D661" s="50"/>
      <c r="E661" s="50"/>
      <c r="F661" s="50"/>
      <c r="G661" s="50"/>
      <c r="H661" s="50"/>
      <c r="I661" s="26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  <c r="AA661" s="25"/>
      <c r="AB661" s="25"/>
      <c r="AC661" s="25"/>
      <c r="AD661" s="25"/>
      <c r="AE661" s="25"/>
      <c r="AF661" s="25"/>
      <c r="AG661" s="25"/>
      <c r="AH661" s="25"/>
      <c r="AI661" s="25"/>
      <c r="AJ661" s="25"/>
      <c r="AK661" s="25"/>
      <c r="AL661" s="25"/>
      <c r="AM661" s="25"/>
      <c r="AN661" s="25"/>
      <c r="AO661" s="25"/>
      <c r="AP661" s="25"/>
      <c r="AQ661" s="25"/>
      <c r="AR661" s="25"/>
    </row>
    <row r="662" spans="1:44" ht="12.75" customHeight="1" x14ac:dyDescent="0.25">
      <c r="A662" s="26"/>
      <c r="B662" s="26"/>
      <c r="C662" s="63"/>
      <c r="D662" s="50"/>
      <c r="E662" s="50"/>
      <c r="F662" s="50"/>
      <c r="G662" s="50"/>
      <c r="H662" s="50"/>
      <c r="I662" s="26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  <c r="AA662" s="25"/>
      <c r="AB662" s="25"/>
      <c r="AC662" s="25"/>
      <c r="AD662" s="25"/>
      <c r="AE662" s="25"/>
      <c r="AF662" s="25"/>
      <c r="AG662" s="25"/>
      <c r="AH662" s="25"/>
      <c r="AI662" s="25"/>
      <c r="AJ662" s="25"/>
      <c r="AK662" s="25"/>
      <c r="AL662" s="25"/>
      <c r="AM662" s="25"/>
      <c r="AN662" s="25"/>
      <c r="AO662" s="25"/>
      <c r="AP662" s="25"/>
      <c r="AQ662" s="25"/>
      <c r="AR662" s="25"/>
    </row>
    <row r="663" spans="1:44" ht="12.75" customHeight="1" x14ac:dyDescent="0.25">
      <c r="A663" s="26"/>
      <c r="B663" s="26"/>
      <c r="C663" s="63"/>
      <c r="D663" s="50"/>
      <c r="E663" s="50"/>
      <c r="F663" s="50"/>
      <c r="G663" s="50"/>
      <c r="H663" s="50"/>
      <c r="I663" s="26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  <c r="AA663" s="25"/>
      <c r="AB663" s="25"/>
      <c r="AC663" s="25"/>
      <c r="AD663" s="25"/>
      <c r="AE663" s="25"/>
      <c r="AF663" s="25"/>
      <c r="AG663" s="25"/>
      <c r="AH663" s="25"/>
      <c r="AI663" s="25"/>
      <c r="AJ663" s="25"/>
      <c r="AK663" s="25"/>
      <c r="AL663" s="25"/>
      <c r="AM663" s="25"/>
      <c r="AN663" s="25"/>
      <c r="AO663" s="25"/>
      <c r="AP663" s="25"/>
      <c r="AQ663" s="25"/>
      <c r="AR663" s="25"/>
    </row>
    <row r="664" spans="1:44" ht="12.75" customHeight="1" x14ac:dyDescent="0.25">
      <c r="A664" s="26"/>
      <c r="B664" s="26"/>
      <c r="C664" s="63"/>
      <c r="D664" s="50"/>
      <c r="E664" s="50"/>
      <c r="F664" s="50"/>
      <c r="G664" s="50"/>
      <c r="H664" s="50"/>
      <c r="I664" s="26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  <c r="AA664" s="25"/>
      <c r="AB664" s="25"/>
      <c r="AC664" s="25"/>
      <c r="AD664" s="25"/>
      <c r="AE664" s="25"/>
      <c r="AF664" s="25"/>
      <c r="AG664" s="25"/>
      <c r="AH664" s="25"/>
      <c r="AI664" s="25"/>
      <c r="AJ664" s="25"/>
      <c r="AK664" s="25"/>
      <c r="AL664" s="25"/>
      <c r="AM664" s="25"/>
      <c r="AN664" s="25"/>
      <c r="AO664" s="25"/>
      <c r="AP664" s="25"/>
      <c r="AQ664" s="25"/>
      <c r="AR664" s="25"/>
    </row>
    <row r="665" spans="1:44" ht="12.75" customHeight="1" x14ac:dyDescent="0.25">
      <c r="A665" s="26"/>
      <c r="B665" s="26"/>
      <c r="C665" s="63"/>
      <c r="D665" s="50"/>
      <c r="E665" s="50"/>
      <c r="F665" s="50"/>
      <c r="G665" s="50"/>
      <c r="H665" s="50"/>
      <c r="I665" s="26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  <c r="AA665" s="25"/>
      <c r="AB665" s="25"/>
      <c r="AC665" s="25"/>
      <c r="AD665" s="25"/>
      <c r="AE665" s="25"/>
      <c r="AF665" s="25"/>
      <c r="AG665" s="25"/>
      <c r="AH665" s="25"/>
      <c r="AI665" s="25"/>
      <c r="AJ665" s="25"/>
      <c r="AK665" s="25"/>
      <c r="AL665" s="25"/>
      <c r="AM665" s="25"/>
      <c r="AN665" s="25"/>
      <c r="AO665" s="25"/>
      <c r="AP665" s="25"/>
      <c r="AQ665" s="25"/>
      <c r="AR665" s="25"/>
    </row>
    <row r="666" spans="1:44" ht="12.75" customHeight="1" x14ac:dyDescent="0.25">
      <c r="A666" s="26"/>
      <c r="B666" s="26"/>
      <c r="C666" s="63"/>
      <c r="D666" s="50"/>
      <c r="E666" s="50"/>
      <c r="F666" s="50"/>
      <c r="G666" s="50"/>
      <c r="H666" s="50"/>
      <c r="I666" s="26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  <c r="AA666" s="25"/>
      <c r="AB666" s="25"/>
      <c r="AC666" s="25"/>
      <c r="AD666" s="25"/>
      <c r="AE666" s="25"/>
      <c r="AF666" s="25"/>
      <c r="AG666" s="25"/>
      <c r="AH666" s="25"/>
      <c r="AI666" s="25"/>
      <c r="AJ666" s="25"/>
      <c r="AK666" s="25"/>
      <c r="AL666" s="25"/>
      <c r="AM666" s="25"/>
      <c r="AN666" s="25"/>
      <c r="AO666" s="25"/>
      <c r="AP666" s="25"/>
      <c r="AQ666" s="25"/>
      <c r="AR666" s="25"/>
    </row>
    <row r="667" spans="1:44" ht="12.75" customHeight="1" x14ac:dyDescent="0.25">
      <c r="A667" s="26"/>
      <c r="B667" s="26"/>
      <c r="C667" s="63"/>
      <c r="D667" s="50"/>
      <c r="E667" s="50"/>
      <c r="F667" s="50"/>
      <c r="G667" s="50"/>
      <c r="H667" s="50"/>
      <c r="I667" s="26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  <c r="AA667" s="25"/>
      <c r="AB667" s="25"/>
      <c r="AC667" s="25"/>
      <c r="AD667" s="25"/>
      <c r="AE667" s="25"/>
      <c r="AF667" s="25"/>
      <c r="AG667" s="25"/>
      <c r="AH667" s="25"/>
      <c r="AI667" s="25"/>
      <c r="AJ667" s="25"/>
      <c r="AK667" s="25"/>
      <c r="AL667" s="25"/>
      <c r="AM667" s="25"/>
      <c r="AN667" s="25"/>
      <c r="AO667" s="25"/>
      <c r="AP667" s="25"/>
      <c r="AQ667" s="25"/>
      <c r="AR667" s="25"/>
    </row>
    <row r="668" spans="1:44" ht="12.75" customHeight="1" x14ac:dyDescent="0.25">
      <c r="A668" s="26"/>
      <c r="B668" s="26"/>
      <c r="C668" s="63"/>
      <c r="D668" s="50"/>
      <c r="E668" s="50"/>
      <c r="F668" s="50"/>
      <c r="G668" s="50"/>
      <c r="H668" s="50"/>
      <c r="I668" s="26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  <c r="AA668" s="25"/>
      <c r="AB668" s="25"/>
      <c r="AC668" s="25"/>
      <c r="AD668" s="25"/>
      <c r="AE668" s="25"/>
      <c r="AF668" s="25"/>
      <c r="AG668" s="25"/>
      <c r="AH668" s="25"/>
      <c r="AI668" s="25"/>
      <c r="AJ668" s="25"/>
      <c r="AK668" s="25"/>
      <c r="AL668" s="25"/>
      <c r="AM668" s="25"/>
      <c r="AN668" s="25"/>
      <c r="AO668" s="25"/>
      <c r="AP668" s="25"/>
      <c r="AQ668" s="25"/>
      <c r="AR668" s="25"/>
    </row>
    <row r="669" spans="1:44" ht="12.75" customHeight="1" x14ac:dyDescent="0.25">
      <c r="A669" s="26"/>
      <c r="B669" s="26"/>
      <c r="C669" s="63"/>
      <c r="D669" s="50"/>
      <c r="E669" s="50"/>
      <c r="F669" s="50"/>
      <c r="G669" s="50"/>
      <c r="H669" s="50"/>
      <c r="I669" s="26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  <c r="AA669" s="25"/>
      <c r="AB669" s="25"/>
      <c r="AC669" s="25"/>
      <c r="AD669" s="25"/>
      <c r="AE669" s="25"/>
      <c r="AF669" s="25"/>
      <c r="AG669" s="25"/>
      <c r="AH669" s="25"/>
      <c r="AI669" s="25"/>
      <c r="AJ669" s="25"/>
      <c r="AK669" s="25"/>
      <c r="AL669" s="25"/>
      <c r="AM669" s="25"/>
      <c r="AN669" s="25"/>
      <c r="AO669" s="25"/>
      <c r="AP669" s="25"/>
      <c r="AQ669" s="25"/>
      <c r="AR669" s="25"/>
    </row>
    <row r="670" spans="1:44" ht="12.75" customHeight="1" x14ac:dyDescent="0.25">
      <c r="A670" s="26"/>
      <c r="B670" s="26"/>
      <c r="C670" s="63"/>
      <c r="D670" s="50"/>
      <c r="E670" s="50"/>
      <c r="F670" s="50"/>
      <c r="G670" s="50"/>
      <c r="H670" s="50"/>
      <c r="I670" s="26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  <c r="AA670" s="25"/>
      <c r="AB670" s="25"/>
      <c r="AC670" s="25"/>
      <c r="AD670" s="25"/>
      <c r="AE670" s="25"/>
      <c r="AF670" s="25"/>
      <c r="AG670" s="25"/>
      <c r="AH670" s="25"/>
      <c r="AI670" s="25"/>
      <c r="AJ670" s="25"/>
      <c r="AK670" s="25"/>
      <c r="AL670" s="25"/>
      <c r="AM670" s="25"/>
      <c r="AN670" s="25"/>
      <c r="AO670" s="25"/>
      <c r="AP670" s="25"/>
      <c r="AQ670" s="25"/>
      <c r="AR670" s="25"/>
    </row>
    <row r="671" spans="1:44" ht="12.75" customHeight="1" x14ac:dyDescent="0.25">
      <c r="A671" s="26"/>
      <c r="B671" s="26"/>
      <c r="C671" s="63"/>
      <c r="D671" s="50"/>
      <c r="E671" s="50"/>
      <c r="F671" s="50"/>
      <c r="G671" s="50"/>
      <c r="H671" s="50"/>
      <c r="I671" s="26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  <c r="AA671" s="25"/>
      <c r="AB671" s="25"/>
      <c r="AC671" s="25"/>
      <c r="AD671" s="25"/>
      <c r="AE671" s="25"/>
      <c r="AF671" s="25"/>
      <c r="AG671" s="25"/>
      <c r="AH671" s="25"/>
      <c r="AI671" s="25"/>
      <c r="AJ671" s="25"/>
      <c r="AK671" s="25"/>
      <c r="AL671" s="25"/>
      <c r="AM671" s="25"/>
      <c r="AN671" s="25"/>
      <c r="AO671" s="25"/>
      <c r="AP671" s="25"/>
      <c r="AQ671" s="25"/>
      <c r="AR671" s="25"/>
    </row>
    <row r="672" spans="1:44" ht="12.75" customHeight="1" x14ac:dyDescent="0.25">
      <c r="A672" s="26"/>
      <c r="B672" s="26"/>
      <c r="C672" s="63"/>
      <c r="D672" s="50"/>
      <c r="E672" s="50"/>
      <c r="F672" s="50"/>
      <c r="G672" s="50"/>
      <c r="H672" s="50"/>
      <c r="I672" s="26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  <c r="AA672" s="25"/>
      <c r="AB672" s="25"/>
      <c r="AC672" s="25"/>
      <c r="AD672" s="25"/>
      <c r="AE672" s="25"/>
      <c r="AF672" s="25"/>
      <c r="AG672" s="25"/>
      <c r="AH672" s="25"/>
      <c r="AI672" s="25"/>
      <c r="AJ672" s="25"/>
      <c r="AK672" s="25"/>
      <c r="AL672" s="25"/>
      <c r="AM672" s="25"/>
      <c r="AN672" s="25"/>
      <c r="AO672" s="25"/>
      <c r="AP672" s="25"/>
      <c r="AQ672" s="25"/>
      <c r="AR672" s="25"/>
    </row>
    <row r="673" spans="1:44" ht="12.75" customHeight="1" x14ac:dyDescent="0.25">
      <c r="A673" s="26"/>
      <c r="B673" s="26"/>
      <c r="C673" s="63"/>
      <c r="D673" s="50"/>
      <c r="E673" s="50"/>
      <c r="F673" s="50"/>
      <c r="G673" s="50"/>
      <c r="H673" s="50"/>
      <c r="I673" s="26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  <c r="AA673" s="25"/>
      <c r="AB673" s="25"/>
      <c r="AC673" s="25"/>
      <c r="AD673" s="25"/>
      <c r="AE673" s="25"/>
      <c r="AF673" s="25"/>
      <c r="AG673" s="25"/>
      <c r="AH673" s="25"/>
      <c r="AI673" s="25"/>
      <c r="AJ673" s="25"/>
      <c r="AK673" s="25"/>
      <c r="AL673" s="25"/>
      <c r="AM673" s="25"/>
      <c r="AN673" s="25"/>
      <c r="AO673" s="25"/>
      <c r="AP673" s="25"/>
      <c r="AQ673" s="25"/>
      <c r="AR673" s="25"/>
    </row>
    <row r="674" spans="1:44" ht="12.75" customHeight="1" x14ac:dyDescent="0.25">
      <c r="A674" s="26"/>
      <c r="B674" s="26"/>
      <c r="C674" s="63"/>
      <c r="D674" s="50"/>
      <c r="E674" s="50"/>
      <c r="F674" s="50"/>
      <c r="G674" s="50"/>
      <c r="H674" s="50"/>
      <c r="I674" s="26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  <c r="AA674" s="25"/>
      <c r="AB674" s="25"/>
      <c r="AC674" s="25"/>
      <c r="AD674" s="25"/>
      <c r="AE674" s="25"/>
      <c r="AF674" s="25"/>
      <c r="AG674" s="25"/>
      <c r="AH674" s="25"/>
      <c r="AI674" s="25"/>
      <c r="AJ674" s="25"/>
      <c r="AK674" s="25"/>
      <c r="AL674" s="25"/>
      <c r="AM674" s="25"/>
      <c r="AN674" s="25"/>
      <c r="AO674" s="25"/>
      <c r="AP674" s="25"/>
      <c r="AQ674" s="25"/>
      <c r="AR674" s="25"/>
    </row>
    <row r="675" spans="1:44" ht="12.75" customHeight="1" x14ac:dyDescent="0.25">
      <c r="A675" s="26"/>
      <c r="B675" s="26"/>
      <c r="C675" s="63"/>
      <c r="D675" s="50"/>
      <c r="E675" s="50"/>
      <c r="F675" s="50"/>
      <c r="G675" s="50"/>
      <c r="H675" s="50"/>
      <c r="I675" s="26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  <c r="AA675" s="25"/>
      <c r="AB675" s="25"/>
      <c r="AC675" s="25"/>
      <c r="AD675" s="25"/>
      <c r="AE675" s="25"/>
      <c r="AF675" s="25"/>
      <c r="AG675" s="25"/>
      <c r="AH675" s="25"/>
      <c r="AI675" s="25"/>
      <c r="AJ675" s="25"/>
      <c r="AK675" s="25"/>
      <c r="AL675" s="25"/>
      <c r="AM675" s="25"/>
      <c r="AN675" s="25"/>
      <c r="AO675" s="25"/>
      <c r="AP675" s="25"/>
      <c r="AQ675" s="25"/>
      <c r="AR675" s="25"/>
    </row>
    <row r="676" spans="1:44" ht="12.75" customHeight="1" x14ac:dyDescent="0.25">
      <c r="A676" s="26"/>
      <c r="B676" s="26"/>
      <c r="C676" s="63"/>
      <c r="D676" s="50"/>
      <c r="E676" s="50"/>
      <c r="F676" s="50"/>
      <c r="G676" s="50"/>
      <c r="H676" s="50"/>
      <c r="I676" s="26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  <c r="AA676" s="25"/>
      <c r="AB676" s="25"/>
      <c r="AC676" s="25"/>
      <c r="AD676" s="25"/>
      <c r="AE676" s="25"/>
      <c r="AF676" s="25"/>
      <c r="AG676" s="25"/>
      <c r="AH676" s="25"/>
      <c r="AI676" s="25"/>
      <c r="AJ676" s="25"/>
      <c r="AK676" s="25"/>
      <c r="AL676" s="25"/>
      <c r="AM676" s="25"/>
      <c r="AN676" s="25"/>
      <c r="AO676" s="25"/>
      <c r="AP676" s="25"/>
      <c r="AQ676" s="25"/>
      <c r="AR676" s="25"/>
    </row>
    <row r="677" spans="1:44" ht="12.75" customHeight="1" x14ac:dyDescent="0.25">
      <c r="A677" s="26"/>
      <c r="B677" s="26"/>
      <c r="C677" s="63"/>
      <c r="D677" s="50"/>
      <c r="E677" s="50"/>
      <c r="F677" s="50"/>
      <c r="G677" s="50"/>
      <c r="H677" s="50"/>
      <c r="I677" s="26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  <c r="AA677" s="25"/>
      <c r="AB677" s="25"/>
      <c r="AC677" s="25"/>
      <c r="AD677" s="25"/>
      <c r="AE677" s="25"/>
      <c r="AF677" s="25"/>
      <c r="AG677" s="25"/>
      <c r="AH677" s="25"/>
      <c r="AI677" s="25"/>
      <c r="AJ677" s="25"/>
      <c r="AK677" s="25"/>
      <c r="AL677" s="25"/>
      <c r="AM677" s="25"/>
      <c r="AN677" s="25"/>
      <c r="AO677" s="25"/>
      <c r="AP677" s="25"/>
      <c r="AQ677" s="25"/>
      <c r="AR677" s="25"/>
    </row>
    <row r="678" spans="1:44" ht="12.75" customHeight="1" x14ac:dyDescent="0.25">
      <c r="A678" s="26"/>
      <c r="B678" s="26"/>
      <c r="C678" s="63"/>
      <c r="D678" s="50"/>
      <c r="E678" s="50"/>
      <c r="F678" s="50"/>
      <c r="G678" s="50"/>
      <c r="H678" s="50"/>
      <c r="I678" s="26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  <c r="AA678" s="25"/>
      <c r="AB678" s="25"/>
      <c r="AC678" s="25"/>
      <c r="AD678" s="25"/>
      <c r="AE678" s="25"/>
      <c r="AF678" s="25"/>
      <c r="AG678" s="25"/>
      <c r="AH678" s="25"/>
      <c r="AI678" s="25"/>
      <c r="AJ678" s="25"/>
      <c r="AK678" s="25"/>
      <c r="AL678" s="25"/>
      <c r="AM678" s="25"/>
      <c r="AN678" s="25"/>
      <c r="AO678" s="25"/>
      <c r="AP678" s="25"/>
      <c r="AQ678" s="25"/>
      <c r="AR678" s="25"/>
    </row>
    <row r="679" spans="1:44" ht="12.75" customHeight="1" x14ac:dyDescent="0.25">
      <c r="A679" s="26"/>
      <c r="B679" s="26"/>
      <c r="C679" s="63"/>
      <c r="D679" s="50"/>
      <c r="E679" s="50"/>
      <c r="F679" s="50"/>
      <c r="G679" s="50"/>
      <c r="H679" s="50"/>
      <c r="I679" s="26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  <c r="AA679" s="25"/>
      <c r="AB679" s="25"/>
      <c r="AC679" s="25"/>
      <c r="AD679" s="25"/>
      <c r="AE679" s="25"/>
      <c r="AF679" s="25"/>
      <c r="AG679" s="25"/>
      <c r="AH679" s="25"/>
      <c r="AI679" s="25"/>
      <c r="AJ679" s="25"/>
      <c r="AK679" s="25"/>
      <c r="AL679" s="25"/>
      <c r="AM679" s="25"/>
      <c r="AN679" s="25"/>
      <c r="AO679" s="25"/>
      <c r="AP679" s="25"/>
      <c r="AQ679" s="25"/>
      <c r="AR679" s="25"/>
    </row>
    <row r="680" spans="1:44" ht="12.75" customHeight="1" x14ac:dyDescent="0.25">
      <c r="A680" s="26"/>
      <c r="B680" s="26"/>
      <c r="C680" s="63"/>
      <c r="D680" s="50"/>
      <c r="E680" s="50"/>
      <c r="F680" s="50"/>
      <c r="G680" s="50"/>
      <c r="H680" s="50"/>
      <c r="I680" s="26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  <c r="AA680" s="25"/>
      <c r="AB680" s="25"/>
      <c r="AC680" s="25"/>
      <c r="AD680" s="25"/>
      <c r="AE680" s="25"/>
      <c r="AF680" s="25"/>
      <c r="AG680" s="25"/>
      <c r="AH680" s="25"/>
      <c r="AI680" s="25"/>
      <c r="AJ680" s="25"/>
      <c r="AK680" s="25"/>
      <c r="AL680" s="25"/>
      <c r="AM680" s="25"/>
      <c r="AN680" s="25"/>
      <c r="AO680" s="25"/>
      <c r="AP680" s="25"/>
      <c r="AQ680" s="25"/>
      <c r="AR680" s="25"/>
    </row>
    <row r="681" spans="1:44" ht="12.75" customHeight="1" x14ac:dyDescent="0.25">
      <c r="A681" s="26"/>
      <c r="B681" s="26"/>
      <c r="C681" s="63"/>
      <c r="D681" s="50"/>
      <c r="E681" s="50"/>
      <c r="F681" s="50"/>
      <c r="G681" s="50"/>
      <c r="H681" s="50"/>
      <c r="I681" s="26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  <c r="AJ681" s="25"/>
      <c r="AK681" s="25"/>
      <c r="AL681" s="25"/>
      <c r="AM681" s="25"/>
      <c r="AN681" s="25"/>
      <c r="AO681" s="25"/>
      <c r="AP681" s="25"/>
      <c r="AQ681" s="25"/>
      <c r="AR681" s="25"/>
    </row>
    <row r="682" spans="1:44" ht="12.75" customHeight="1" x14ac:dyDescent="0.25">
      <c r="A682" s="26"/>
      <c r="B682" s="26"/>
      <c r="C682" s="63"/>
      <c r="D682" s="50"/>
      <c r="E682" s="50"/>
      <c r="F682" s="50"/>
      <c r="G682" s="50"/>
      <c r="H682" s="50"/>
      <c r="I682" s="26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25"/>
      <c r="AE682" s="25"/>
      <c r="AF682" s="25"/>
      <c r="AG682" s="25"/>
      <c r="AH682" s="25"/>
      <c r="AI682" s="25"/>
      <c r="AJ682" s="25"/>
      <c r="AK682" s="25"/>
      <c r="AL682" s="25"/>
      <c r="AM682" s="25"/>
      <c r="AN682" s="25"/>
      <c r="AO682" s="25"/>
      <c r="AP682" s="25"/>
      <c r="AQ682" s="25"/>
      <c r="AR682" s="25"/>
    </row>
    <row r="683" spans="1:44" ht="12.75" customHeight="1" x14ac:dyDescent="0.25">
      <c r="A683" s="26"/>
      <c r="B683" s="26"/>
      <c r="C683" s="63"/>
      <c r="D683" s="50"/>
      <c r="E683" s="50"/>
      <c r="F683" s="50"/>
      <c r="G683" s="50"/>
      <c r="H683" s="50"/>
      <c r="I683" s="26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  <c r="AJ683" s="25"/>
      <c r="AK683" s="25"/>
      <c r="AL683" s="25"/>
      <c r="AM683" s="25"/>
      <c r="AN683" s="25"/>
      <c r="AO683" s="25"/>
      <c r="AP683" s="25"/>
      <c r="AQ683" s="25"/>
      <c r="AR683" s="25"/>
    </row>
    <row r="684" spans="1:44" ht="12.75" customHeight="1" x14ac:dyDescent="0.25">
      <c r="A684" s="26"/>
      <c r="B684" s="26"/>
      <c r="C684" s="63"/>
      <c r="D684" s="50"/>
      <c r="E684" s="50"/>
      <c r="F684" s="50"/>
      <c r="G684" s="50"/>
      <c r="H684" s="50"/>
      <c r="I684" s="26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  <c r="AJ684" s="25"/>
      <c r="AK684" s="25"/>
      <c r="AL684" s="25"/>
      <c r="AM684" s="25"/>
      <c r="AN684" s="25"/>
      <c r="AO684" s="25"/>
      <c r="AP684" s="25"/>
      <c r="AQ684" s="25"/>
      <c r="AR684" s="25"/>
    </row>
    <row r="685" spans="1:44" ht="12.75" customHeight="1" x14ac:dyDescent="0.25">
      <c r="A685" s="26"/>
      <c r="B685" s="26"/>
      <c r="C685" s="63"/>
      <c r="D685" s="50"/>
      <c r="E685" s="50"/>
      <c r="F685" s="50"/>
      <c r="G685" s="50"/>
      <c r="H685" s="50"/>
      <c r="I685" s="26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  <c r="AJ685" s="25"/>
      <c r="AK685" s="25"/>
      <c r="AL685" s="25"/>
      <c r="AM685" s="25"/>
      <c r="AN685" s="25"/>
      <c r="AO685" s="25"/>
      <c r="AP685" s="25"/>
      <c r="AQ685" s="25"/>
      <c r="AR685" s="25"/>
    </row>
    <row r="686" spans="1:44" ht="12.75" customHeight="1" x14ac:dyDescent="0.25">
      <c r="A686" s="26"/>
      <c r="B686" s="26"/>
      <c r="C686" s="63"/>
      <c r="D686" s="50"/>
      <c r="E686" s="50"/>
      <c r="F686" s="50"/>
      <c r="G686" s="50"/>
      <c r="H686" s="50"/>
      <c r="I686" s="26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  <c r="AJ686" s="25"/>
      <c r="AK686" s="25"/>
      <c r="AL686" s="25"/>
      <c r="AM686" s="25"/>
      <c r="AN686" s="25"/>
      <c r="AO686" s="25"/>
      <c r="AP686" s="25"/>
      <c r="AQ686" s="25"/>
      <c r="AR686" s="25"/>
    </row>
    <row r="687" spans="1:44" ht="12.75" customHeight="1" x14ac:dyDescent="0.25">
      <c r="A687" s="26"/>
      <c r="B687" s="26"/>
      <c r="C687" s="63"/>
      <c r="D687" s="50"/>
      <c r="E687" s="50"/>
      <c r="F687" s="50"/>
      <c r="G687" s="50"/>
      <c r="H687" s="50"/>
      <c r="I687" s="26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  <c r="AJ687" s="25"/>
      <c r="AK687" s="25"/>
      <c r="AL687" s="25"/>
      <c r="AM687" s="25"/>
      <c r="AN687" s="25"/>
      <c r="AO687" s="25"/>
      <c r="AP687" s="25"/>
      <c r="AQ687" s="25"/>
      <c r="AR687" s="25"/>
    </row>
    <row r="688" spans="1:44" ht="12.75" customHeight="1" x14ac:dyDescent="0.25">
      <c r="A688" s="26"/>
      <c r="B688" s="26"/>
      <c r="C688" s="63"/>
      <c r="D688" s="50"/>
      <c r="E688" s="50"/>
      <c r="F688" s="50"/>
      <c r="G688" s="50"/>
      <c r="H688" s="50"/>
      <c r="I688" s="26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  <c r="AJ688" s="25"/>
      <c r="AK688" s="25"/>
      <c r="AL688" s="25"/>
      <c r="AM688" s="25"/>
      <c r="AN688" s="25"/>
      <c r="AO688" s="25"/>
      <c r="AP688" s="25"/>
      <c r="AQ688" s="25"/>
      <c r="AR688" s="25"/>
    </row>
    <row r="689" spans="1:44" ht="12.75" customHeight="1" x14ac:dyDescent="0.25">
      <c r="A689" s="26"/>
      <c r="B689" s="26"/>
      <c r="C689" s="63"/>
      <c r="D689" s="50"/>
      <c r="E689" s="50"/>
      <c r="F689" s="50"/>
      <c r="G689" s="50"/>
      <c r="H689" s="50"/>
      <c r="I689" s="26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  <c r="AJ689" s="25"/>
      <c r="AK689" s="25"/>
      <c r="AL689" s="25"/>
      <c r="AM689" s="25"/>
      <c r="AN689" s="25"/>
      <c r="AO689" s="25"/>
      <c r="AP689" s="25"/>
      <c r="AQ689" s="25"/>
      <c r="AR689" s="25"/>
    </row>
    <row r="690" spans="1:44" ht="12.75" customHeight="1" x14ac:dyDescent="0.25">
      <c r="A690" s="26"/>
      <c r="B690" s="26"/>
      <c r="C690" s="63"/>
      <c r="D690" s="50"/>
      <c r="E690" s="50"/>
      <c r="F690" s="50"/>
      <c r="G690" s="50"/>
      <c r="H690" s="50"/>
      <c r="I690" s="26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  <c r="AJ690" s="25"/>
      <c r="AK690" s="25"/>
      <c r="AL690" s="25"/>
      <c r="AM690" s="25"/>
      <c r="AN690" s="25"/>
      <c r="AO690" s="25"/>
      <c r="AP690" s="25"/>
      <c r="AQ690" s="25"/>
      <c r="AR690" s="25"/>
    </row>
    <row r="691" spans="1:44" ht="12.75" customHeight="1" x14ac:dyDescent="0.25">
      <c r="A691" s="26"/>
      <c r="B691" s="26"/>
      <c r="C691" s="63"/>
      <c r="D691" s="50"/>
      <c r="E691" s="50"/>
      <c r="F691" s="50"/>
      <c r="G691" s="50"/>
      <c r="H691" s="50"/>
      <c r="I691" s="26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  <c r="AJ691" s="25"/>
      <c r="AK691" s="25"/>
      <c r="AL691" s="25"/>
      <c r="AM691" s="25"/>
      <c r="AN691" s="25"/>
      <c r="AO691" s="25"/>
      <c r="AP691" s="25"/>
      <c r="AQ691" s="25"/>
      <c r="AR691" s="25"/>
    </row>
    <row r="692" spans="1:44" ht="12.75" customHeight="1" x14ac:dyDescent="0.25">
      <c r="A692" s="26"/>
      <c r="B692" s="26"/>
      <c r="C692" s="63"/>
      <c r="D692" s="50"/>
      <c r="E692" s="50"/>
      <c r="F692" s="50"/>
      <c r="G692" s="50"/>
      <c r="H692" s="50"/>
      <c r="I692" s="26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  <c r="AJ692" s="25"/>
      <c r="AK692" s="25"/>
      <c r="AL692" s="25"/>
      <c r="AM692" s="25"/>
      <c r="AN692" s="25"/>
      <c r="AO692" s="25"/>
      <c r="AP692" s="25"/>
      <c r="AQ692" s="25"/>
      <c r="AR692" s="25"/>
    </row>
    <row r="693" spans="1:44" ht="12.75" customHeight="1" x14ac:dyDescent="0.25">
      <c r="A693" s="26"/>
      <c r="B693" s="26"/>
      <c r="C693" s="63"/>
      <c r="D693" s="50"/>
      <c r="E693" s="50"/>
      <c r="F693" s="50"/>
      <c r="G693" s="50"/>
      <c r="H693" s="50"/>
      <c r="I693" s="26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  <c r="AJ693" s="25"/>
      <c r="AK693" s="25"/>
      <c r="AL693" s="25"/>
      <c r="AM693" s="25"/>
      <c r="AN693" s="25"/>
      <c r="AO693" s="25"/>
      <c r="AP693" s="25"/>
      <c r="AQ693" s="25"/>
      <c r="AR693" s="25"/>
    </row>
    <row r="694" spans="1:44" ht="12.75" customHeight="1" x14ac:dyDescent="0.25">
      <c r="A694" s="26"/>
      <c r="B694" s="26"/>
      <c r="C694" s="63"/>
      <c r="D694" s="50"/>
      <c r="E694" s="50"/>
      <c r="F694" s="50"/>
      <c r="G694" s="50"/>
      <c r="H694" s="50"/>
      <c r="I694" s="26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  <c r="AA694" s="25"/>
      <c r="AB694" s="25"/>
      <c r="AC694" s="25"/>
      <c r="AD694" s="25"/>
      <c r="AE694" s="25"/>
      <c r="AF694" s="25"/>
      <c r="AG694" s="25"/>
      <c r="AH694" s="25"/>
      <c r="AI694" s="25"/>
      <c r="AJ694" s="25"/>
      <c r="AK694" s="25"/>
      <c r="AL694" s="25"/>
      <c r="AM694" s="25"/>
      <c r="AN694" s="25"/>
      <c r="AO694" s="25"/>
      <c r="AP694" s="25"/>
      <c r="AQ694" s="25"/>
      <c r="AR694" s="25"/>
    </row>
    <row r="695" spans="1:44" ht="12.75" customHeight="1" x14ac:dyDescent="0.25">
      <c r="A695" s="26"/>
      <c r="B695" s="26"/>
      <c r="C695" s="63"/>
      <c r="D695" s="50"/>
      <c r="E695" s="50"/>
      <c r="F695" s="50"/>
      <c r="G695" s="50"/>
      <c r="H695" s="50"/>
      <c r="I695" s="26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  <c r="AA695" s="25"/>
      <c r="AB695" s="25"/>
      <c r="AC695" s="25"/>
      <c r="AD695" s="25"/>
      <c r="AE695" s="25"/>
      <c r="AF695" s="25"/>
      <c r="AG695" s="25"/>
      <c r="AH695" s="25"/>
      <c r="AI695" s="25"/>
      <c r="AJ695" s="25"/>
      <c r="AK695" s="25"/>
      <c r="AL695" s="25"/>
      <c r="AM695" s="25"/>
      <c r="AN695" s="25"/>
      <c r="AO695" s="25"/>
      <c r="AP695" s="25"/>
      <c r="AQ695" s="25"/>
      <c r="AR695" s="25"/>
    </row>
    <row r="696" spans="1:44" ht="12.75" customHeight="1" x14ac:dyDescent="0.25">
      <c r="A696" s="26"/>
      <c r="B696" s="26"/>
      <c r="C696" s="63"/>
      <c r="D696" s="50"/>
      <c r="E696" s="50"/>
      <c r="F696" s="50"/>
      <c r="G696" s="50"/>
      <c r="H696" s="50"/>
      <c r="I696" s="26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  <c r="AA696" s="25"/>
      <c r="AB696" s="25"/>
      <c r="AC696" s="25"/>
      <c r="AD696" s="25"/>
      <c r="AE696" s="25"/>
      <c r="AF696" s="25"/>
      <c r="AG696" s="25"/>
      <c r="AH696" s="25"/>
      <c r="AI696" s="25"/>
      <c r="AJ696" s="25"/>
      <c r="AK696" s="25"/>
      <c r="AL696" s="25"/>
      <c r="AM696" s="25"/>
      <c r="AN696" s="25"/>
      <c r="AO696" s="25"/>
      <c r="AP696" s="25"/>
      <c r="AQ696" s="25"/>
      <c r="AR696" s="25"/>
    </row>
    <row r="697" spans="1:44" ht="12.75" customHeight="1" x14ac:dyDescent="0.25">
      <c r="A697" s="26"/>
      <c r="B697" s="26"/>
      <c r="C697" s="63"/>
      <c r="D697" s="50"/>
      <c r="E697" s="50"/>
      <c r="F697" s="50"/>
      <c r="G697" s="50"/>
      <c r="H697" s="50"/>
      <c r="I697" s="26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  <c r="AA697" s="25"/>
      <c r="AB697" s="25"/>
      <c r="AC697" s="25"/>
      <c r="AD697" s="25"/>
      <c r="AE697" s="25"/>
      <c r="AF697" s="25"/>
      <c r="AG697" s="25"/>
      <c r="AH697" s="25"/>
      <c r="AI697" s="25"/>
      <c r="AJ697" s="25"/>
      <c r="AK697" s="25"/>
      <c r="AL697" s="25"/>
      <c r="AM697" s="25"/>
      <c r="AN697" s="25"/>
      <c r="AO697" s="25"/>
      <c r="AP697" s="25"/>
      <c r="AQ697" s="25"/>
      <c r="AR697" s="25"/>
    </row>
    <row r="698" spans="1:44" ht="12.75" customHeight="1" x14ac:dyDescent="0.25">
      <c r="A698" s="26"/>
      <c r="B698" s="26"/>
      <c r="C698" s="63"/>
      <c r="D698" s="50"/>
      <c r="E698" s="50"/>
      <c r="F698" s="50"/>
      <c r="G698" s="50"/>
      <c r="H698" s="50"/>
      <c r="I698" s="26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  <c r="AA698" s="25"/>
      <c r="AB698" s="25"/>
      <c r="AC698" s="25"/>
      <c r="AD698" s="25"/>
      <c r="AE698" s="25"/>
      <c r="AF698" s="25"/>
      <c r="AG698" s="25"/>
      <c r="AH698" s="25"/>
      <c r="AI698" s="25"/>
      <c r="AJ698" s="25"/>
      <c r="AK698" s="25"/>
      <c r="AL698" s="25"/>
      <c r="AM698" s="25"/>
      <c r="AN698" s="25"/>
      <c r="AO698" s="25"/>
      <c r="AP698" s="25"/>
      <c r="AQ698" s="25"/>
      <c r="AR698" s="25"/>
    </row>
    <row r="699" spans="1:44" ht="12.75" customHeight="1" x14ac:dyDescent="0.25">
      <c r="A699" s="26"/>
      <c r="B699" s="26"/>
      <c r="C699" s="63"/>
      <c r="D699" s="50"/>
      <c r="E699" s="50"/>
      <c r="F699" s="50"/>
      <c r="G699" s="50"/>
      <c r="H699" s="50"/>
      <c r="I699" s="26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  <c r="AA699" s="25"/>
      <c r="AB699" s="25"/>
      <c r="AC699" s="25"/>
      <c r="AD699" s="25"/>
      <c r="AE699" s="25"/>
      <c r="AF699" s="25"/>
      <c r="AG699" s="25"/>
      <c r="AH699" s="25"/>
      <c r="AI699" s="25"/>
      <c r="AJ699" s="25"/>
      <c r="AK699" s="25"/>
      <c r="AL699" s="25"/>
      <c r="AM699" s="25"/>
      <c r="AN699" s="25"/>
      <c r="AO699" s="25"/>
      <c r="AP699" s="25"/>
      <c r="AQ699" s="25"/>
      <c r="AR699" s="25"/>
    </row>
    <row r="700" spans="1:44" ht="12.75" customHeight="1" x14ac:dyDescent="0.25">
      <c r="A700" s="26"/>
      <c r="B700" s="26"/>
      <c r="C700" s="63"/>
      <c r="D700" s="50"/>
      <c r="E700" s="50"/>
      <c r="F700" s="50"/>
      <c r="G700" s="50"/>
      <c r="H700" s="50"/>
      <c r="I700" s="26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  <c r="AA700" s="25"/>
      <c r="AB700" s="25"/>
      <c r="AC700" s="25"/>
      <c r="AD700" s="25"/>
      <c r="AE700" s="25"/>
      <c r="AF700" s="25"/>
      <c r="AG700" s="25"/>
      <c r="AH700" s="25"/>
      <c r="AI700" s="25"/>
      <c r="AJ700" s="25"/>
      <c r="AK700" s="25"/>
      <c r="AL700" s="25"/>
      <c r="AM700" s="25"/>
      <c r="AN700" s="25"/>
      <c r="AO700" s="25"/>
      <c r="AP700" s="25"/>
      <c r="AQ700" s="25"/>
      <c r="AR700" s="25"/>
    </row>
    <row r="701" spans="1:44" ht="12.75" customHeight="1" x14ac:dyDescent="0.25">
      <c r="A701" s="26"/>
      <c r="B701" s="26"/>
      <c r="C701" s="63"/>
      <c r="D701" s="50"/>
      <c r="E701" s="50"/>
      <c r="F701" s="50"/>
      <c r="G701" s="50"/>
      <c r="H701" s="50"/>
      <c r="I701" s="26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  <c r="AA701" s="25"/>
      <c r="AB701" s="25"/>
      <c r="AC701" s="25"/>
      <c r="AD701" s="25"/>
      <c r="AE701" s="25"/>
      <c r="AF701" s="25"/>
      <c r="AG701" s="25"/>
      <c r="AH701" s="25"/>
      <c r="AI701" s="25"/>
      <c r="AJ701" s="25"/>
      <c r="AK701" s="25"/>
      <c r="AL701" s="25"/>
      <c r="AM701" s="25"/>
      <c r="AN701" s="25"/>
      <c r="AO701" s="25"/>
      <c r="AP701" s="25"/>
      <c r="AQ701" s="25"/>
      <c r="AR701" s="25"/>
    </row>
    <row r="702" spans="1:44" ht="12.75" customHeight="1" x14ac:dyDescent="0.25">
      <c r="A702" s="26"/>
      <c r="B702" s="26"/>
      <c r="C702" s="63"/>
      <c r="D702" s="50"/>
      <c r="E702" s="50"/>
      <c r="F702" s="50"/>
      <c r="G702" s="50"/>
      <c r="H702" s="50"/>
      <c r="I702" s="26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  <c r="AA702" s="25"/>
      <c r="AB702" s="25"/>
      <c r="AC702" s="25"/>
      <c r="AD702" s="25"/>
      <c r="AE702" s="25"/>
      <c r="AF702" s="25"/>
      <c r="AG702" s="25"/>
      <c r="AH702" s="25"/>
      <c r="AI702" s="25"/>
      <c r="AJ702" s="25"/>
      <c r="AK702" s="25"/>
      <c r="AL702" s="25"/>
      <c r="AM702" s="25"/>
      <c r="AN702" s="25"/>
      <c r="AO702" s="25"/>
      <c r="AP702" s="25"/>
      <c r="AQ702" s="25"/>
      <c r="AR702" s="25"/>
    </row>
    <row r="703" spans="1:44" ht="12.75" customHeight="1" x14ac:dyDescent="0.25">
      <c r="A703" s="26"/>
      <c r="B703" s="26"/>
      <c r="C703" s="63"/>
      <c r="D703" s="50"/>
      <c r="E703" s="50"/>
      <c r="F703" s="50"/>
      <c r="G703" s="50"/>
      <c r="H703" s="50"/>
      <c r="I703" s="26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  <c r="AA703" s="25"/>
      <c r="AB703" s="25"/>
      <c r="AC703" s="25"/>
      <c r="AD703" s="25"/>
      <c r="AE703" s="25"/>
      <c r="AF703" s="25"/>
      <c r="AG703" s="25"/>
      <c r="AH703" s="25"/>
      <c r="AI703" s="25"/>
      <c r="AJ703" s="25"/>
      <c r="AK703" s="25"/>
      <c r="AL703" s="25"/>
      <c r="AM703" s="25"/>
      <c r="AN703" s="25"/>
      <c r="AO703" s="25"/>
      <c r="AP703" s="25"/>
      <c r="AQ703" s="25"/>
      <c r="AR703" s="25"/>
    </row>
    <row r="704" spans="1:44" ht="12.75" customHeight="1" x14ac:dyDescent="0.25">
      <c r="A704" s="26"/>
      <c r="B704" s="26"/>
      <c r="C704" s="63"/>
      <c r="D704" s="50"/>
      <c r="E704" s="50"/>
      <c r="F704" s="50"/>
      <c r="G704" s="50"/>
      <c r="H704" s="50"/>
      <c r="I704" s="26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  <c r="AA704" s="25"/>
      <c r="AB704" s="25"/>
      <c r="AC704" s="25"/>
      <c r="AD704" s="25"/>
      <c r="AE704" s="25"/>
      <c r="AF704" s="25"/>
      <c r="AG704" s="25"/>
      <c r="AH704" s="25"/>
      <c r="AI704" s="25"/>
      <c r="AJ704" s="25"/>
      <c r="AK704" s="25"/>
      <c r="AL704" s="25"/>
      <c r="AM704" s="25"/>
      <c r="AN704" s="25"/>
      <c r="AO704" s="25"/>
      <c r="AP704" s="25"/>
      <c r="AQ704" s="25"/>
      <c r="AR704" s="25"/>
    </row>
    <row r="705" spans="1:44" ht="12.75" customHeight="1" x14ac:dyDescent="0.25">
      <c r="A705" s="26"/>
      <c r="B705" s="26"/>
      <c r="C705" s="63"/>
      <c r="D705" s="50"/>
      <c r="E705" s="50"/>
      <c r="F705" s="50"/>
      <c r="G705" s="50"/>
      <c r="H705" s="50"/>
      <c r="I705" s="26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  <c r="AA705" s="25"/>
      <c r="AB705" s="25"/>
      <c r="AC705" s="25"/>
      <c r="AD705" s="25"/>
      <c r="AE705" s="25"/>
      <c r="AF705" s="25"/>
      <c r="AG705" s="25"/>
      <c r="AH705" s="25"/>
      <c r="AI705" s="25"/>
      <c r="AJ705" s="25"/>
      <c r="AK705" s="25"/>
      <c r="AL705" s="25"/>
      <c r="AM705" s="25"/>
      <c r="AN705" s="25"/>
      <c r="AO705" s="25"/>
      <c r="AP705" s="25"/>
      <c r="AQ705" s="25"/>
      <c r="AR705" s="25"/>
    </row>
    <row r="706" spans="1:44" ht="12.75" customHeight="1" x14ac:dyDescent="0.25">
      <c r="A706" s="26"/>
      <c r="B706" s="26"/>
      <c r="C706" s="63"/>
      <c r="D706" s="50"/>
      <c r="E706" s="50"/>
      <c r="F706" s="50"/>
      <c r="G706" s="50"/>
      <c r="H706" s="50"/>
      <c r="I706" s="26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  <c r="AA706" s="25"/>
      <c r="AB706" s="25"/>
      <c r="AC706" s="25"/>
      <c r="AD706" s="25"/>
      <c r="AE706" s="25"/>
      <c r="AF706" s="25"/>
      <c r="AG706" s="25"/>
      <c r="AH706" s="25"/>
      <c r="AI706" s="25"/>
      <c r="AJ706" s="25"/>
      <c r="AK706" s="25"/>
      <c r="AL706" s="25"/>
      <c r="AM706" s="25"/>
      <c r="AN706" s="25"/>
      <c r="AO706" s="25"/>
      <c r="AP706" s="25"/>
      <c r="AQ706" s="25"/>
      <c r="AR706" s="25"/>
    </row>
    <row r="707" spans="1:44" ht="12.75" customHeight="1" x14ac:dyDescent="0.25">
      <c r="A707" s="26"/>
      <c r="B707" s="26"/>
      <c r="C707" s="63"/>
      <c r="D707" s="50"/>
      <c r="E707" s="50"/>
      <c r="F707" s="50"/>
      <c r="G707" s="50"/>
      <c r="H707" s="50"/>
      <c r="I707" s="26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  <c r="AA707" s="25"/>
      <c r="AB707" s="25"/>
      <c r="AC707" s="25"/>
      <c r="AD707" s="25"/>
      <c r="AE707" s="25"/>
      <c r="AF707" s="25"/>
      <c r="AG707" s="25"/>
      <c r="AH707" s="25"/>
      <c r="AI707" s="25"/>
      <c r="AJ707" s="25"/>
      <c r="AK707" s="25"/>
      <c r="AL707" s="25"/>
      <c r="AM707" s="25"/>
      <c r="AN707" s="25"/>
      <c r="AO707" s="25"/>
      <c r="AP707" s="25"/>
      <c r="AQ707" s="25"/>
      <c r="AR707" s="25"/>
    </row>
    <row r="708" spans="1:44" ht="12.75" customHeight="1" x14ac:dyDescent="0.25">
      <c r="A708" s="26"/>
      <c r="B708" s="26"/>
      <c r="C708" s="63"/>
      <c r="D708" s="50"/>
      <c r="E708" s="50"/>
      <c r="F708" s="50"/>
      <c r="G708" s="50"/>
      <c r="H708" s="50"/>
      <c r="I708" s="26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  <c r="AA708" s="25"/>
      <c r="AB708" s="25"/>
      <c r="AC708" s="25"/>
      <c r="AD708" s="25"/>
      <c r="AE708" s="25"/>
      <c r="AF708" s="25"/>
      <c r="AG708" s="25"/>
      <c r="AH708" s="25"/>
      <c r="AI708" s="25"/>
      <c r="AJ708" s="25"/>
      <c r="AK708" s="25"/>
      <c r="AL708" s="25"/>
      <c r="AM708" s="25"/>
      <c r="AN708" s="25"/>
      <c r="AO708" s="25"/>
      <c r="AP708" s="25"/>
      <c r="AQ708" s="25"/>
      <c r="AR708" s="25"/>
    </row>
    <row r="709" spans="1:44" ht="12.75" customHeight="1" x14ac:dyDescent="0.25">
      <c r="A709" s="26"/>
      <c r="B709" s="26"/>
      <c r="C709" s="63"/>
      <c r="D709" s="50"/>
      <c r="E709" s="50"/>
      <c r="F709" s="50"/>
      <c r="G709" s="50"/>
      <c r="H709" s="50"/>
      <c r="I709" s="26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  <c r="AA709" s="25"/>
      <c r="AB709" s="25"/>
      <c r="AC709" s="25"/>
      <c r="AD709" s="25"/>
      <c r="AE709" s="25"/>
      <c r="AF709" s="25"/>
      <c r="AG709" s="25"/>
      <c r="AH709" s="25"/>
      <c r="AI709" s="25"/>
      <c r="AJ709" s="25"/>
      <c r="AK709" s="25"/>
      <c r="AL709" s="25"/>
      <c r="AM709" s="25"/>
      <c r="AN709" s="25"/>
      <c r="AO709" s="25"/>
      <c r="AP709" s="25"/>
      <c r="AQ709" s="25"/>
      <c r="AR709" s="25"/>
    </row>
    <row r="710" spans="1:44" ht="12.75" customHeight="1" x14ac:dyDescent="0.25">
      <c r="A710" s="26"/>
      <c r="B710" s="26"/>
      <c r="C710" s="63"/>
      <c r="D710" s="50"/>
      <c r="E710" s="50"/>
      <c r="F710" s="50"/>
      <c r="G710" s="50"/>
      <c r="H710" s="50"/>
      <c r="I710" s="26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  <c r="AA710" s="25"/>
      <c r="AB710" s="25"/>
      <c r="AC710" s="25"/>
      <c r="AD710" s="25"/>
      <c r="AE710" s="25"/>
      <c r="AF710" s="25"/>
      <c r="AG710" s="25"/>
      <c r="AH710" s="25"/>
      <c r="AI710" s="25"/>
      <c r="AJ710" s="25"/>
      <c r="AK710" s="25"/>
      <c r="AL710" s="25"/>
      <c r="AM710" s="25"/>
      <c r="AN710" s="25"/>
      <c r="AO710" s="25"/>
      <c r="AP710" s="25"/>
      <c r="AQ710" s="25"/>
      <c r="AR710" s="25"/>
    </row>
    <row r="711" spans="1:44" ht="12.75" customHeight="1" x14ac:dyDescent="0.25">
      <c r="A711" s="26"/>
      <c r="B711" s="26"/>
      <c r="C711" s="63"/>
      <c r="D711" s="50"/>
      <c r="E711" s="50"/>
      <c r="F711" s="50"/>
      <c r="G711" s="50"/>
      <c r="H711" s="50"/>
      <c r="I711" s="26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  <c r="AA711" s="25"/>
      <c r="AB711" s="25"/>
      <c r="AC711" s="25"/>
      <c r="AD711" s="25"/>
      <c r="AE711" s="25"/>
      <c r="AF711" s="25"/>
      <c r="AG711" s="25"/>
      <c r="AH711" s="25"/>
      <c r="AI711" s="25"/>
      <c r="AJ711" s="25"/>
      <c r="AK711" s="25"/>
      <c r="AL711" s="25"/>
      <c r="AM711" s="25"/>
      <c r="AN711" s="25"/>
      <c r="AO711" s="25"/>
      <c r="AP711" s="25"/>
      <c r="AQ711" s="25"/>
      <c r="AR711" s="25"/>
    </row>
    <row r="712" spans="1:44" ht="12.75" customHeight="1" x14ac:dyDescent="0.25">
      <c r="A712" s="26"/>
      <c r="B712" s="26"/>
      <c r="C712" s="63"/>
      <c r="D712" s="50"/>
      <c r="E712" s="50"/>
      <c r="F712" s="50"/>
      <c r="G712" s="50"/>
      <c r="H712" s="50"/>
      <c r="I712" s="26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  <c r="AA712" s="25"/>
      <c r="AB712" s="25"/>
      <c r="AC712" s="25"/>
      <c r="AD712" s="25"/>
      <c r="AE712" s="25"/>
      <c r="AF712" s="25"/>
      <c r="AG712" s="25"/>
      <c r="AH712" s="25"/>
      <c r="AI712" s="25"/>
      <c r="AJ712" s="25"/>
      <c r="AK712" s="25"/>
      <c r="AL712" s="25"/>
      <c r="AM712" s="25"/>
      <c r="AN712" s="25"/>
      <c r="AO712" s="25"/>
      <c r="AP712" s="25"/>
      <c r="AQ712" s="25"/>
      <c r="AR712" s="25"/>
    </row>
    <row r="713" spans="1:44" ht="12.75" customHeight="1" x14ac:dyDescent="0.25">
      <c r="A713" s="26"/>
      <c r="B713" s="26"/>
      <c r="C713" s="63"/>
      <c r="D713" s="50"/>
      <c r="E713" s="50"/>
      <c r="F713" s="50"/>
      <c r="G713" s="50"/>
      <c r="H713" s="50"/>
      <c r="I713" s="26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  <c r="AA713" s="25"/>
      <c r="AB713" s="25"/>
      <c r="AC713" s="25"/>
      <c r="AD713" s="25"/>
      <c r="AE713" s="25"/>
      <c r="AF713" s="25"/>
      <c r="AG713" s="25"/>
      <c r="AH713" s="25"/>
      <c r="AI713" s="25"/>
      <c r="AJ713" s="25"/>
      <c r="AK713" s="25"/>
      <c r="AL713" s="25"/>
      <c r="AM713" s="25"/>
      <c r="AN713" s="25"/>
      <c r="AO713" s="25"/>
      <c r="AP713" s="25"/>
      <c r="AQ713" s="25"/>
      <c r="AR713" s="25"/>
    </row>
    <row r="714" spans="1:44" ht="12.75" customHeight="1" x14ac:dyDescent="0.25">
      <c r="A714" s="26"/>
      <c r="B714" s="26"/>
      <c r="C714" s="63"/>
      <c r="D714" s="50"/>
      <c r="E714" s="50"/>
      <c r="F714" s="50"/>
      <c r="G714" s="50"/>
      <c r="H714" s="50"/>
      <c r="I714" s="26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  <c r="AA714" s="25"/>
      <c r="AB714" s="25"/>
      <c r="AC714" s="25"/>
      <c r="AD714" s="25"/>
      <c r="AE714" s="25"/>
      <c r="AF714" s="25"/>
      <c r="AG714" s="25"/>
      <c r="AH714" s="25"/>
      <c r="AI714" s="25"/>
      <c r="AJ714" s="25"/>
      <c r="AK714" s="25"/>
      <c r="AL714" s="25"/>
      <c r="AM714" s="25"/>
      <c r="AN714" s="25"/>
      <c r="AO714" s="25"/>
      <c r="AP714" s="25"/>
      <c r="AQ714" s="25"/>
      <c r="AR714" s="25"/>
    </row>
    <row r="715" spans="1:44" ht="12.75" customHeight="1" x14ac:dyDescent="0.25">
      <c r="A715" s="26"/>
      <c r="B715" s="26"/>
      <c r="C715" s="63"/>
      <c r="D715" s="50"/>
      <c r="E715" s="50"/>
      <c r="F715" s="50"/>
      <c r="G715" s="50"/>
      <c r="H715" s="50"/>
      <c r="I715" s="26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  <c r="AA715" s="25"/>
      <c r="AB715" s="25"/>
      <c r="AC715" s="25"/>
      <c r="AD715" s="25"/>
      <c r="AE715" s="25"/>
      <c r="AF715" s="25"/>
      <c r="AG715" s="25"/>
      <c r="AH715" s="25"/>
      <c r="AI715" s="25"/>
      <c r="AJ715" s="25"/>
      <c r="AK715" s="25"/>
      <c r="AL715" s="25"/>
      <c r="AM715" s="25"/>
      <c r="AN715" s="25"/>
      <c r="AO715" s="25"/>
      <c r="AP715" s="25"/>
      <c r="AQ715" s="25"/>
      <c r="AR715" s="25"/>
    </row>
    <row r="716" spans="1:44" ht="12.75" customHeight="1" x14ac:dyDescent="0.25">
      <c r="A716" s="26"/>
      <c r="B716" s="26"/>
      <c r="C716" s="63"/>
      <c r="D716" s="50"/>
      <c r="E716" s="50"/>
      <c r="F716" s="50"/>
      <c r="G716" s="50"/>
      <c r="H716" s="50"/>
      <c r="I716" s="26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  <c r="AA716" s="25"/>
      <c r="AB716" s="25"/>
      <c r="AC716" s="25"/>
      <c r="AD716" s="25"/>
      <c r="AE716" s="25"/>
      <c r="AF716" s="25"/>
      <c r="AG716" s="25"/>
      <c r="AH716" s="25"/>
      <c r="AI716" s="25"/>
      <c r="AJ716" s="25"/>
      <c r="AK716" s="25"/>
      <c r="AL716" s="25"/>
      <c r="AM716" s="25"/>
      <c r="AN716" s="25"/>
      <c r="AO716" s="25"/>
      <c r="AP716" s="25"/>
      <c r="AQ716" s="25"/>
      <c r="AR716" s="25"/>
    </row>
    <row r="717" spans="1:44" ht="12.75" customHeight="1" x14ac:dyDescent="0.25">
      <c r="A717" s="26"/>
      <c r="B717" s="26"/>
      <c r="C717" s="63"/>
      <c r="D717" s="50"/>
      <c r="E717" s="50"/>
      <c r="F717" s="50"/>
      <c r="G717" s="50"/>
      <c r="H717" s="50"/>
      <c r="I717" s="26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  <c r="AA717" s="25"/>
      <c r="AB717" s="25"/>
      <c r="AC717" s="25"/>
      <c r="AD717" s="25"/>
      <c r="AE717" s="25"/>
      <c r="AF717" s="25"/>
      <c r="AG717" s="25"/>
      <c r="AH717" s="25"/>
      <c r="AI717" s="25"/>
      <c r="AJ717" s="25"/>
      <c r="AK717" s="25"/>
      <c r="AL717" s="25"/>
      <c r="AM717" s="25"/>
      <c r="AN717" s="25"/>
      <c r="AO717" s="25"/>
      <c r="AP717" s="25"/>
      <c r="AQ717" s="25"/>
      <c r="AR717" s="25"/>
    </row>
    <row r="718" spans="1:44" ht="12.75" customHeight="1" x14ac:dyDescent="0.25">
      <c r="A718" s="26"/>
      <c r="B718" s="26"/>
      <c r="C718" s="63"/>
      <c r="D718" s="50"/>
      <c r="E718" s="50"/>
      <c r="F718" s="50"/>
      <c r="G718" s="50"/>
      <c r="H718" s="50"/>
      <c r="I718" s="26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  <c r="AA718" s="25"/>
      <c r="AB718" s="25"/>
      <c r="AC718" s="25"/>
      <c r="AD718" s="25"/>
      <c r="AE718" s="25"/>
      <c r="AF718" s="25"/>
      <c r="AG718" s="25"/>
      <c r="AH718" s="25"/>
      <c r="AI718" s="25"/>
      <c r="AJ718" s="25"/>
      <c r="AK718" s="25"/>
      <c r="AL718" s="25"/>
      <c r="AM718" s="25"/>
      <c r="AN718" s="25"/>
      <c r="AO718" s="25"/>
      <c r="AP718" s="25"/>
      <c r="AQ718" s="25"/>
      <c r="AR718" s="25"/>
    </row>
    <row r="719" spans="1:44" ht="12.75" customHeight="1" x14ac:dyDescent="0.25">
      <c r="A719" s="26"/>
      <c r="B719" s="26"/>
      <c r="C719" s="63"/>
      <c r="D719" s="50"/>
      <c r="E719" s="50"/>
      <c r="F719" s="50"/>
      <c r="G719" s="50"/>
      <c r="H719" s="50"/>
      <c r="I719" s="26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  <c r="AA719" s="25"/>
      <c r="AB719" s="25"/>
      <c r="AC719" s="25"/>
      <c r="AD719" s="25"/>
      <c r="AE719" s="25"/>
      <c r="AF719" s="25"/>
      <c r="AG719" s="25"/>
      <c r="AH719" s="25"/>
      <c r="AI719" s="25"/>
      <c r="AJ719" s="25"/>
      <c r="AK719" s="25"/>
      <c r="AL719" s="25"/>
      <c r="AM719" s="25"/>
      <c r="AN719" s="25"/>
      <c r="AO719" s="25"/>
      <c r="AP719" s="25"/>
      <c r="AQ719" s="25"/>
      <c r="AR719" s="25"/>
    </row>
    <row r="720" spans="1:44" ht="12.75" customHeight="1" x14ac:dyDescent="0.25">
      <c r="A720" s="26"/>
      <c r="B720" s="26"/>
      <c r="C720" s="63"/>
      <c r="D720" s="50"/>
      <c r="E720" s="50"/>
      <c r="F720" s="50"/>
      <c r="G720" s="50"/>
      <c r="H720" s="50"/>
      <c r="I720" s="26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  <c r="AA720" s="25"/>
      <c r="AB720" s="25"/>
      <c r="AC720" s="25"/>
      <c r="AD720" s="25"/>
      <c r="AE720" s="25"/>
      <c r="AF720" s="25"/>
      <c r="AG720" s="25"/>
      <c r="AH720" s="25"/>
      <c r="AI720" s="25"/>
      <c r="AJ720" s="25"/>
      <c r="AK720" s="25"/>
      <c r="AL720" s="25"/>
      <c r="AM720" s="25"/>
      <c r="AN720" s="25"/>
      <c r="AO720" s="25"/>
      <c r="AP720" s="25"/>
      <c r="AQ720" s="25"/>
      <c r="AR720" s="25"/>
    </row>
    <row r="721" spans="1:44" ht="12.75" customHeight="1" x14ac:dyDescent="0.25">
      <c r="A721" s="26"/>
      <c r="B721" s="26"/>
      <c r="C721" s="63"/>
      <c r="D721" s="50"/>
      <c r="E721" s="50"/>
      <c r="F721" s="50"/>
      <c r="G721" s="50"/>
      <c r="H721" s="50"/>
      <c r="I721" s="26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  <c r="AJ721" s="25"/>
      <c r="AK721" s="25"/>
      <c r="AL721" s="25"/>
      <c r="AM721" s="25"/>
      <c r="AN721" s="25"/>
      <c r="AO721" s="25"/>
      <c r="AP721" s="25"/>
      <c r="AQ721" s="25"/>
      <c r="AR721" s="25"/>
    </row>
    <row r="722" spans="1:44" ht="12.75" customHeight="1" x14ac:dyDescent="0.25">
      <c r="A722" s="26"/>
      <c r="B722" s="26"/>
      <c r="C722" s="63"/>
      <c r="D722" s="50"/>
      <c r="E722" s="50"/>
      <c r="F722" s="50"/>
      <c r="G722" s="50"/>
      <c r="H722" s="50"/>
      <c r="I722" s="26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25"/>
      <c r="AE722" s="25"/>
      <c r="AF722" s="25"/>
      <c r="AG722" s="25"/>
      <c r="AH722" s="25"/>
      <c r="AI722" s="25"/>
      <c r="AJ722" s="25"/>
      <c r="AK722" s="25"/>
      <c r="AL722" s="25"/>
      <c r="AM722" s="25"/>
      <c r="AN722" s="25"/>
      <c r="AO722" s="25"/>
      <c r="AP722" s="25"/>
      <c r="AQ722" s="25"/>
      <c r="AR722" s="25"/>
    </row>
    <row r="723" spans="1:44" ht="12.75" customHeight="1" x14ac:dyDescent="0.25">
      <c r="A723" s="26"/>
      <c r="B723" s="26"/>
      <c r="C723" s="63"/>
      <c r="D723" s="50"/>
      <c r="E723" s="50"/>
      <c r="F723" s="50"/>
      <c r="G723" s="50"/>
      <c r="H723" s="50"/>
      <c r="I723" s="26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  <c r="AJ723" s="25"/>
      <c r="AK723" s="25"/>
      <c r="AL723" s="25"/>
      <c r="AM723" s="25"/>
      <c r="AN723" s="25"/>
      <c r="AO723" s="25"/>
      <c r="AP723" s="25"/>
      <c r="AQ723" s="25"/>
      <c r="AR723" s="25"/>
    </row>
    <row r="724" spans="1:44" ht="12.75" customHeight="1" x14ac:dyDescent="0.25">
      <c r="A724" s="26"/>
      <c r="B724" s="26"/>
      <c r="C724" s="63"/>
      <c r="D724" s="50"/>
      <c r="E724" s="50"/>
      <c r="F724" s="50"/>
      <c r="G724" s="50"/>
      <c r="H724" s="50"/>
      <c r="I724" s="26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  <c r="AJ724" s="25"/>
      <c r="AK724" s="25"/>
      <c r="AL724" s="25"/>
      <c r="AM724" s="25"/>
      <c r="AN724" s="25"/>
      <c r="AO724" s="25"/>
      <c r="AP724" s="25"/>
      <c r="AQ724" s="25"/>
      <c r="AR724" s="25"/>
    </row>
    <row r="725" spans="1:44" ht="12.75" customHeight="1" x14ac:dyDescent="0.25">
      <c r="A725" s="26"/>
      <c r="B725" s="26"/>
      <c r="C725" s="63"/>
      <c r="D725" s="50"/>
      <c r="E725" s="50"/>
      <c r="F725" s="50"/>
      <c r="G725" s="50"/>
      <c r="H725" s="50"/>
      <c r="I725" s="26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  <c r="AJ725" s="25"/>
      <c r="AK725" s="25"/>
      <c r="AL725" s="25"/>
      <c r="AM725" s="25"/>
      <c r="AN725" s="25"/>
      <c r="AO725" s="25"/>
      <c r="AP725" s="25"/>
      <c r="AQ725" s="25"/>
      <c r="AR725" s="25"/>
    </row>
    <row r="726" spans="1:44" ht="12.75" customHeight="1" x14ac:dyDescent="0.25">
      <c r="A726" s="26"/>
      <c r="B726" s="26"/>
      <c r="C726" s="63"/>
      <c r="D726" s="50"/>
      <c r="E726" s="50"/>
      <c r="F726" s="50"/>
      <c r="G726" s="50"/>
      <c r="H726" s="50"/>
      <c r="I726" s="26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  <c r="AJ726" s="25"/>
      <c r="AK726" s="25"/>
      <c r="AL726" s="25"/>
      <c r="AM726" s="25"/>
      <c r="AN726" s="25"/>
      <c r="AO726" s="25"/>
      <c r="AP726" s="25"/>
      <c r="AQ726" s="25"/>
      <c r="AR726" s="25"/>
    </row>
    <row r="727" spans="1:44" ht="12.75" customHeight="1" x14ac:dyDescent="0.25">
      <c r="A727" s="26"/>
      <c r="B727" s="26"/>
      <c r="C727" s="63"/>
      <c r="D727" s="50"/>
      <c r="E727" s="50"/>
      <c r="F727" s="50"/>
      <c r="G727" s="50"/>
      <c r="H727" s="50"/>
      <c r="I727" s="26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  <c r="AJ727" s="25"/>
      <c r="AK727" s="25"/>
      <c r="AL727" s="25"/>
      <c r="AM727" s="25"/>
      <c r="AN727" s="25"/>
      <c r="AO727" s="25"/>
      <c r="AP727" s="25"/>
      <c r="AQ727" s="25"/>
      <c r="AR727" s="25"/>
    </row>
    <row r="728" spans="1:44" ht="12.75" customHeight="1" x14ac:dyDescent="0.25">
      <c r="A728" s="26"/>
      <c r="B728" s="26"/>
      <c r="C728" s="63"/>
      <c r="D728" s="50"/>
      <c r="E728" s="50"/>
      <c r="F728" s="50"/>
      <c r="G728" s="50"/>
      <c r="H728" s="50"/>
      <c r="I728" s="26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  <c r="AJ728" s="25"/>
      <c r="AK728" s="25"/>
      <c r="AL728" s="25"/>
      <c r="AM728" s="25"/>
      <c r="AN728" s="25"/>
      <c r="AO728" s="25"/>
      <c r="AP728" s="25"/>
      <c r="AQ728" s="25"/>
      <c r="AR728" s="25"/>
    </row>
    <row r="729" spans="1:44" ht="12.75" customHeight="1" x14ac:dyDescent="0.25">
      <c r="A729" s="26"/>
      <c r="B729" s="26"/>
      <c r="C729" s="63"/>
      <c r="D729" s="50"/>
      <c r="E729" s="50"/>
      <c r="F729" s="50"/>
      <c r="G729" s="50"/>
      <c r="H729" s="50"/>
      <c r="I729" s="26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  <c r="AJ729" s="25"/>
      <c r="AK729" s="25"/>
      <c r="AL729" s="25"/>
      <c r="AM729" s="25"/>
      <c r="AN729" s="25"/>
      <c r="AO729" s="25"/>
      <c r="AP729" s="25"/>
      <c r="AQ729" s="25"/>
      <c r="AR729" s="25"/>
    </row>
    <row r="730" spans="1:44" ht="12.75" customHeight="1" x14ac:dyDescent="0.25">
      <c r="A730" s="26"/>
      <c r="B730" s="26"/>
      <c r="C730" s="63"/>
      <c r="D730" s="50"/>
      <c r="E730" s="50"/>
      <c r="F730" s="50"/>
      <c r="G730" s="50"/>
      <c r="H730" s="50"/>
      <c r="I730" s="26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  <c r="AJ730" s="25"/>
      <c r="AK730" s="25"/>
      <c r="AL730" s="25"/>
      <c r="AM730" s="25"/>
      <c r="AN730" s="25"/>
      <c r="AO730" s="25"/>
      <c r="AP730" s="25"/>
      <c r="AQ730" s="25"/>
      <c r="AR730" s="25"/>
    </row>
    <row r="731" spans="1:44" ht="12.75" customHeight="1" x14ac:dyDescent="0.25">
      <c r="A731" s="26"/>
      <c r="B731" s="26"/>
      <c r="C731" s="63"/>
      <c r="D731" s="50"/>
      <c r="E731" s="50"/>
      <c r="F731" s="50"/>
      <c r="G731" s="50"/>
      <c r="H731" s="50"/>
      <c r="I731" s="26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  <c r="AJ731" s="25"/>
      <c r="AK731" s="25"/>
      <c r="AL731" s="25"/>
      <c r="AM731" s="25"/>
      <c r="AN731" s="25"/>
      <c r="AO731" s="25"/>
      <c r="AP731" s="25"/>
      <c r="AQ731" s="25"/>
      <c r="AR731" s="25"/>
    </row>
    <row r="732" spans="1:44" ht="12.75" customHeight="1" x14ac:dyDescent="0.25">
      <c r="A732" s="26"/>
      <c r="B732" s="26"/>
      <c r="C732" s="63"/>
      <c r="D732" s="50"/>
      <c r="E732" s="50"/>
      <c r="F732" s="50"/>
      <c r="G732" s="50"/>
      <c r="H732" s="50"/>
      <c r="I732" s="26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  <c r="AJ732" s="25"/>
      <c r="AK732" s="25"/>
      <c r="AL732" s="25"/>
      <c r="AM732" s="25"/>
      <c r="AN732" s="25"/>
      <c r="AO732" s="25"/>
      <c r="AP732" s="25"/>
      <c r="AQ732" s="25"/>
      <c r="AR732" s="25"/>
    </row>
    <row r="733" spans="1:44" ht="12.75" customHeight="1" x14ac:dyDescent="0.25">
      <c r="A733" s="26"/>
      <c r="B733" s="26"/>
      <c r="C733" s="63"/>
      <c r="D733" s="50"/>
      <c r="E733" s="50"/>
      <c r="F733" s="50"/>
      <c r="G733" s="50"/>
      <c r="H733" s="50"/>
      <c r="I733" s="26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  <c r="AJ733" s="25"/>
      <c r="AK733" s="25"/>
      <c r="AL733" s="25"/>
      <c r="AM733" s="25"/>
      <c r="AN733" s="25"/>
      <c r="AO733" s="25"/>
      <c r="AP733" s="25"/>
      <c r="AQ733" s="25"/>
      <c r="AR733" s="25"/>
    </row>
    <row r="734" spans="1:44" ht="12.75" customHeight="1" x14ac:dyDescent="0.25">
      <c r="A734" s="26"/>
      <c r="B734" s="26"/>
      <c r="C734" s="63"/>
      <c r="D734" s="50"/>
      <c r="E734" s="50"/>
      <c r="F734" s="50"/>
      <c r="G734" s="50"/>
      <c r="H734" s="50"/>
      <c r="I734" s="26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  <c r="AA734" s="25"/>
      <c r="AB734" s="25"/>
      <c r="AC734" s="25"/>
      <c r="AD734" s="25"/>
      <c r="AE734" s="25"/>
      <c r="AF734" s="25"/>
      <c r="AG734" s="25"/>
      <c r="AH734" s="25"/>
      <c r="AI734" s="25"/>
      <c r="AJ734" s="25"/>
      <c r="AK734" s="25"/>
      <c r="AL734" s="25"/>
      <c r="AM734" s="25"/>
      <c r="AN734" s="25"/>
      <c r="AO734" s="25"/>
      <c r="AP734" s="25"/>
      <c r="AQ734" s="25"/>
      <c r="AR734" s="25"/>
    </row>
    <row r="735" spans="1:44" ht="12.75" customHeight="1" x14ac:dyDescent="0.25">
      <c r="A735" s="26"/>
      <c r="B735" s="26"/>
      <c r="C735" s="63"/>
      <c r="D735" s="50"/>
      <c r="E735" s="50"/>
      <c r="F735" s="50"/>
      <c r="G735" s="50"/>
      <c r="H735" s="50"/>
      <c r="I735" s="26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  <c r="AA735" s="25"/>
      <c r="AB735" s="25"/>
      <c r="AC735" s="25"/>
      <c r="AD735" s="25"/>
      <c r="AE735" s="25"/>
      <c r="AF735" s="25"/>
      <c r="AG735" s="25"/>
      <c r="AH735" s="25"/>
      <c r="AI735" s="25"/>
      <c r="AJ735" s="25"/>
      <c r="AK735" s="25"/>
      <c r="AL735" s="25"/>
      <c r="AM735" s="25"/>
      <c r="AN735" s="25"/>
      <c r="AO735" s="25"/>
      <c r="AP735" s="25"/>
      <c r="AQ735" s="25"/>
      <c r="AR735" s="25"/>
    </row>
    <row r="736" spans="1:44" ht="12.75" customHeight="1" x14ac:dyDescent="0.25">
      <c r="A736" s="26"/>
      <c r="B736" s="26"/>
      <c r="C736" s="63"/>
      <c r="D736" s="50"/>
      <c r="E736" s="50"/>
      <c r="F736" s="50"/>
      <c r="G736" s="50"/>
      <c r="H736" s="50"/>
      <c r="I736" s="26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  <c r="AA736" s="25"/>
      <c r="AB736" s="25"/>
      <c r="AC736" s="25"/>
      <c r="AD736" s="25"/>
      <c r="AE736" s="25"/>
      <c r="AF736" s="25"/>
      <c r="AG736" s="25"/>
      <c r="AH736" s="25"/>
      <c r="AI736" s="25"/>
      <c r="AJ736" s="25"/>
      <c r="AK736" s="25"/>
      <c r="AL736" s="25"/>
      <c r="AM736" s="25"/>
      <c r="AN736" s="25"/>
      <c r="AO736" s="25"/>
      <c r="AP736" s="25"/>
      <c r="AQ736" s="25"/>
      <c r="AR736" s="25"/>
    </row>
    <row r="737" spans="1:44" ht="12.75" customHeight="1" x14ac:dyDescent="0.25">
      <c r="A737" s="26"/>
      <c r="B737" s="26"/>
      <c r="C737" s="63"/>
      <c r="D737" s="50"/>
      <c r="E737" s="50"/>
      <c r="F737" s="50"/>
      <c r="G737" s="50"/>
      <c r="H737" s="50"/>
      <c r="I737" s="26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  <c r="AA737" s="25"/>
      <c r="AB737" s="25"/>
      <c r="AC737" s="25"/>
      <c r="AD737" s="25"/>
      <c r="AE737" s="25"/>
      <c r="AF737" s="25"/>
      <c r="AG737" s="25"/>
      <c r="AH737" s="25"/>
      <c r="AI737" s="25"/>
      <c r="AJ737" s="25"/>
      <c r="AK737" s="25"/>
      <c r="AL737" s="25"/>
      <c r="AM737" s="25"/>
      <c r="AN737" s="25"/>
      <c r="AO737" s="25"/>
      <c r="AP737" s="25"/>
      <c r="AQ737" s="25"/>
      <c r="AR737" s="25"/>
    </row>
    <row r="738" spans="1:44" ht="12.75" customHeight="1" x14ac:dyDescent="0.25">
      <c r="A738" s="26"/>
      <c r="B738" s="26"/>
      <c r="C738" s="63"/>
      <c r="D738" s="50"/>
      <c r="E738" s="50"/>
      <c r="F738" s="50"/>
      <c r="G738" s="50"/>
      <c r="H738" s="50"/>
      <c r="I738" s="26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  <c r="AA738" s="25"/>
      <c r="AB738" s="25"/>
      <c r="AC738" s="25"/>
      <c r="AD738" s="25"/>
      <c r="AE738" s="25"/>
      <c r="AF738" s="25"/>
      <c r="AG738" s="25"/>
      <c r="AH738" s="25"/>
      <c r="AI738" s="25"/>
      <c r="AJ738" s="25"/>
      <c r="AK738" s="25"/>
      <c r="AL738" s="25"/>
      <c r="AM738" s="25"/>
      <c r="AN738" s="25"/>
      <c r="AO738" s="25"/>
      <c r="AP738" s="25"/>
      <c r="AQ738" s="25"/>
      <c r="AR738" s="25"/>
    </row>
    <row r="739" spans="1:44" ht="12.75" customHeight="1" x14ac:dyDescent="0.25">
      <c r="A739" s="26"/>
      <c r="B739" s="26"/>
      <c r="C739" s="63"/>
      <c r="D739" s="50"/>
      <c r="E739" s="50"/>
      <c r="F739" s="50"/>
      <c r="G739" s="50"/>
      <c r="H739" s="50"/>
      <c r="I739" s="26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  <c r="AA739" s="25"/>
      <c r="AB739" s="25"/>
      <c r="AC739" s="25"/>
      <c r="AD739" s="25"/>
      <c r="AE739" s="25"/>
      <c r="AF739" s="25"/>
      <c r="AG739" s="25"/>
      <c r="AH739" s="25"/>
      <c r="AI739" s="25"/>
      <c r="AJ739" s="25"/>
      <c r="AK739" s="25"/>
      <c r="AL739" s="25"/>
      <c r="AM739" s="25"/>
      <c r="AN739" s="25"/>
      <c r="AO739" s="25"/>
      <c r="AP739" s="25"/>
      <c r="AQ739" s="25"/>
      <c r="AR739" s="25"/>
    </row>
    <row r="740" spans="1:44" ht="12.75" customHeight="1" x14ac:dyDescent="0.25">
      <c r="A740" s="26"/>
      <c r="B740" s="26"/>
      <c r="C740" s="63"/>
      <c r="D740" s="50"/>
      <c r="E740" s="50"/>
      <c r="F740" s="50"/>
      <c r="G740" s="50"/>
      <c r="H740" s="50"/>
      <c r="I740" s="26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  <c r="AA740" s="25"/>
      <c r="AB740" s="25"/>
      <c r="AC740" s="25"/>
      <c r="AD740" s="25"/>
      <c r="AE740" s="25"/>
      <c r="AF740" s="25"/>
      <c r="AG740" s="25"/>
      <c r="AH740" s="25"/>
      <c r="AI740" s="25"/>
      <c r="AJ740" s="25"/>
      <c r="AK740" s="25"/>
      <c r="AL740" s="25"/>
      <c r="AM740" s="25"/>
      <c r="AN740" s="25"/>
      <c r="AO740" s="25"/>
      <c r="AP740" s="25"/>
      <c r="AQ740" s="25"/>
      <c r="AR740" s="25"/>
    </row>
    <row r="741" spans="1:44" ht="12.75" customHeight="1" x14ac:dyDescent="0.25">
      <c r="A741" s="26"/>
      <c r="B741" s="26"/>
      <c r="C741" s="63"/>
      <c r="D741" s="50"/>
      <c r="E741" s="50"/>
      <c r="F741" s="50"/>
      <c r="G741" s="50"/>
      <c r="H741" s="50"/>
      <c r="I741" s="26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  <c r="AA741" s="25"/>
      <c r="AB741" s="25"/>
      <c r="AC741" s="25"/>
      <c r="AD741" s="25"/>
      <c r="AE741" s="25"/>
      <c r="AF741" s="25"/>
      <c r="AG741" s="25"/>
      <c r="AH741" s="25"/>
      <c r="AI741" s="25"/>
      <c r="AJ741" s="25"/>
      <c r="AK741" s="25"/>
      <c r="AL741" s="25"/>
      <c r="AM741" s="25"/>
      <c r="AN741" s="25"/>
      <c r="AO741" s="25"/>
      <c r="AP741" s="25"/>
      <c r="AQ741" s="25"/>
      <c r="AR741" s="25"/>
    </row>
    <row r="742" spans="1:44" ht="12.75" customHeight="1" x14ac:dyDescent="0.25">
      <c r="A742" s="26"/>
      <c r="B742" s="26"/>
      <c r="C742" s="63"/>
      <c r="D742" s="50"/>
      <c r="E742" s="50"/>
      <c r="F742" s="50"/>
      <c r="G742" s="50"/>
      <c r="H742" s="50"/>
      <c r="I742" s="26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  <c r="AA742" s="25"/>
      <c r="AB742" s="25"/>
      <c r="AC742" s="25"/>
      <c r="AD742" s="25"/>
      <c r="AE742" s="25"/>
      <c r="AF742" s="25"/>
      <c r="AG742" s="25"/>
      <c r="AH742" s="25"/>
      <c r="AI742" s="25"/>
      <c r="AJ742" s="25"/>
      <c r="AK742" s="25"/>
      <c r="AL742" s="25"/>
      <c r="AM742" s="25"/>
      <c r="AN742" s="25"/>
      <c r="AO742" s="25"/>
      <c r="AP742" s="25"/>
      <c r="AQ742" s="25"/>
      <c r="AR742" s="25"/>
    </row>
    <row r="743" spans="1:44" ht="12.75" customHeight="1" x14ac:dyDescent="0.25">
      <c r="A743" s="26"/>
      <c r="B743" s="26"/>
      <c r="C743" s="63"/>
      <c r="D743" s="50"/>
      <c r="E743" s="50"/>
      <c r="F743" s="50"/>
      <c r="G743" s="50"/>
      <c r="H743" s="50"/>
      <c r="I743" s="26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  <c r="AA743" s="25"/>
      <c r="AB743" s="25"/>
      <c r="AC743" s="25"/>
      <c r="AD743" s="25"/>
      <c r="AE743" s="25"/>
      <c r="AF743" s="25"/>
      <c r="AG743" s="25"/>
      <c r="AH743" s="25"/>
      <c r="AI743" s="25"/>
      <c r="AJ743" s="25"/>
      <c r="AK743" s="25"/>
      <c r="AL743" s="25"/>
      <c r="AM743" s="25"/>
      <c r="AN743" s="25"/>
      <c r="AO743" s="25"/>
      <c r="AP743" s="25"/>
      <c r="AQ743" s="25"/>
      <c r="AR743" s="25"/>
    </row>
    <row r="744" spans="1:44" ht="12.75" customHeight="1" x14ac:dyDescent="0.25">
      <c r="A744" s="26"/>
      <c r="B744" s="26"/>
      <c r="C744" s="63"/>
      <c r="D744" s="50"/>
      <c r="E744" s="50"/>
      <c r="F744" s="50"/>
      <c r="G744" s="50"/>
      <c r="H744" s="50"/>
      <c r="I744" s="26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  <c r="AA744" s="25"/>
      <c r="AB744" s="25"/>
      <c r="AC744" s="25"/>
      <c r="AD744" s="25"/>
      <c r="AE744" s="25"/>
      <c r="AF744" s="25"/>
      <c r="AG744" s="25"/>
      <c r="AH744" s="25"/>
      <c r="AI744" s="25"/>
      <c r="AJ744" s="25"/>
      <c r="AK744" s="25"/>
      <c r="AL744" s="25"/>
      <c r="AM744" s="25"/>
      <c r="AN744" s="25"/>
      <c r="AO744" s="25"/>
      <c r="AP744" s="25"/>
      <c r="AQ744" s="25"/>
      <c r="AR744" s="25"/>
    </row>
    <row r="745" spans="1:44" ht="12.75" customHeight="1" x14ac:dyDescent="0.25">
      <c r="A745" s="26"/>
      <c r="B745" s="26"/>
      <c r="C745" s="63"/>
      <c r="D745" s="50"/>
      <c r="E745" s="50"/>
      <c r="F745" s="50"/>
      <c r="G745" s="50"/>
      <c r="H745" s="50"/>
      <c r="I745" s="26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  <c r="AA745" s="25"/>
      <c r="AB745" s="25"/>
      <c r="AC745" s="25"/>
      <c r="AD745" s="25"/>
      <c r="AE745" s="25"/>
      <c r="AF745" s="25"/>
      <c r="AG745" s="25"/>
      <c r="AH745" s="25"/>
      <c r="AI745" s="25"/>
      <c r="AJ745" s="25"/>
      <c r="AK745" s="25"/>
      <c r="AL745" s="25"/>
      <c r="AM745" s="25"/>
      <c r="AN745" s="25"/>
      <c r="AO745" s="25"/>
      <c r="AP745" s="25"/>
      <c r="AQ745" s="25"/>
      <c r="AR745" s="25"/>
    </row>
    <row r="746" spans="1:44" ht="12.75" customHeight="1" x14ac:dyDescent="0.25">
      <c r="A746" s="26"/>
      <c r="B746" s="26"/>
      <c r="C746" s="63"/>
      <c r="D746" s="50"/>
      <c r="E746" s="50"/>
      <c r="F746" s="50"/>
      <c r="G746" s="50"/>
      <c r="H746" s="50"/>
      <c r="I746" s="26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  <c r="AA746" s="25"/>
      <c r="AB746" s="25"/>
      <c r="AC746" s="25"/>
      <c r="AD746" s="25"/>
      <c r="AE746" s="25"/>
      <c r="AF746" s="25"/>
      <c r="AG746" s="25"/>
      <c r="AH746" s="25"/>
      <c r="AI746" s="25"/>
      <c r="AJ746" s="25"/>
      <c r="AK746" s="25"/>
      <c r="AL746" s="25"/>
      <c r="AM746" s="25"/>
      <c r="AN746" s="25"/>
      <c r="AO746" s="25"/>
      <c r="AP746" s="25"/>
      <c r="AQ746" s="25"/>
      <c r="AR746" s="25"/>
    </row>
    <row r="747" spans="1:44" ht="12.75" customHeight="1" x14ac:dyDescent="0.25">
      <c r="A747" s="26"/>
      <c r="B747" s="26"/>
      <c r="C747" s="63"/>
      <c r="D747" s="50"/>
      <c r="E747" s="50"/>
      <c r="F747" s="50"/>
      <c r="G747" s="50"/>
      <c r="H747" s="50"/>
      <c r="I747" s="26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  <c r="AA747" s="25"/>
      <c r="AB747" s="25"/>
      <c r="AC747" s="25"/>
      <c r="AD747" s="25"/>
      <c r="AE747" s="25"/>
      <c r="AF747" s="25"/>
      <c r="AG747" s="25"/>
      <c r="AH747" s="25"/>
      <c r="AI747" s="25"/>
      <c r="AJ747" s="25"/>
      <c r="AK747" s="25"/>
      <c r="AL747" s="25"/>
      <c r="AM747" s="25"/>
      <c r="AN747" s="25"/>
      <c r="AO747" s="25"/>
      <c r="AP747" s="25"/>
      <c r="AQ747" s="25"/>
      <c r="AR747" s="25"/>
    </row>
    <row r="748" spans="1:44" ht="12.75" customHeight="1" x14ac:dyDescent="0.25">
      <c r="A748" s="26"/>
      <c r="B748" s="26"/>
      <c r="C748" s="63"/>
      <c r="D748" s="50"/>
      <c r="E748" s="50"/>
      <c r="F748" s="50"/>
      <c r="G748" s="50"/>
      <c r="H748" s="50"/>
      <c r="I748" s="26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  <c r="AA748" s="25"/>
      <c r="AB748" s="25"/>
      <c r="AC748" s="25"/>
      <c r="AD748" s="25"/>
      <c r="AE748" s="25"/>
      <c r="AF748" s="25"/>
      <c r="AG748" s="25"/>
      <c r="AH748" s="25"/>
      <c r="AI748" s="25"/>
      <c r="AJ748" s="25"/>
      <c r="AK748" s="25"/>
      <c r="AL748" s="25"/>
      <c r="AM748" s="25"/>
      <c r="AN748" s="25"/>
      <c r="AO748" s="25"/>
      <c r="AP748" s="25"/>
      <c r="AQ748" s="25"/>
      <c r="AR748" s="25"/>
    </row>
    <row r="749" spans="1:44" ht="12.75" customHeight="1" x14ac:dyDescent="0.25">
      <c r="A749" s="26"/>
      <c r="B749" s="26"/>
      <c r="C749" s="63"/>
      <c r="D749" s="50"/>
      <c r="E749" s="50"/>
      <c r="F749" s="50"/>
      <c r="G749" s="50"/>
      <c r="H749" s="50"/>
      <c r="I749" s="26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  <c r="AA749" s="25"/>
      <c r="AB749" s="25"/>
      <c r="AC749" s="25"/>
      <c r="AD749" s="25"/>
      <c r="AE749" s="25"/>
      <c r="AF749" s="25"/>
      <c r="AG749" s="25"/>
      <c r="AH749" s="25"/>
      <c r="AI749" s="25"/>
      <c r="AJ749" s="25"/>
      <c r="AK749" s="25"/>
      <c r="AL749" s="25"/>
      <c r="AM749" s="25"/>
      <c r="AN749" s="25"/>
      <c r="AO749" s="25"/>
      <c r="AP749" s="25"/>
      <c r="AQ749" s="25"/>
      <c r="AR749" s="25"/>
    </row>
    <row r="750" spans="1:44" ht="12.75" customHeight="1" x14ac:dyDescent="0.25">
      <c r="A750" s="26"/>
      <c r="B750" s="26"/>
      <c r="C750" s="63"/>
      <c r="D750" s="50"/>
      <c r="E750" s="50"/>
      <c r="F750" s="50"/>
      <c r="G750" s="50"/>
      <c r="H750" s="50"/>
      <c r="I750" s="26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  <c r="AA750" s="25"/>
      <c r="AB750" s="25"/>
      <c r="AC750" s="25"/>
      <c r="AD750" s="25"/>
      <c r="AE750" s="25"/>
      <c r="AF750" s="25"/>
      <c r="AG750" s="25"/>
      <c r="AH750" s="25"/>
      <c r="AI750" s="25"/>
      <c r="AJ750" s="25"/>
      <c r="AK750" s="25"/>
      <c r="AL750" s="25"/>
      <c r="AM750" s="25"/>
      <c r="AN750" s="25"/>
      <c r="AO750" s="25"/>
      <c r="AP750" s="25"/>
      <c r="AQ750" s="25"/>
      <c r="AR750" s="25"/>
    </row>
    <row r="751" spans="1:44" ht="12.75" customHeight="1" x14ac:dyDescent="0.25">
      <c r="A751" s="26"/>
      <c r="B751" s="26"/>
      <c r="C751" s="63"/>
      <c r="D751" s="50"/>
      <c r="E751" s="50"/>
      <c r="F751" s="50"/>
      <c r="G751" s="50"/>
      <c r="H751" s="50"/>
      <c r="I751" s="26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  <c r="AA751" s="25"/>
      <c r="AB751" s="25"/>
      <c r="AC751" s="25"/>
      <c r="AD751" s="25"/>
      <c r="AE751" s="25"/>
      <c r="AF751" s="25"/>
      <c r="AG751" s="25"/>
      <c r="AH751" s="25"/>
      <c r="AI751" s="25"/>
      <c r="AJ751" s="25"/>
      <c r="AK751" s="25"/>
      <c r="AL751" s="25"/>
      <c r="AM751" s="25"/>
      <c r="AN751" s="25"/>
      <c r="AO751" s="25"/>
      <c r="AP751" s="25"/>
      <c r="AQ751" s="25"/>
      <c r="AR751" s="25"/>
    </row>
    <row r="752" spans="1:44" ht="12.75" customHeight="1" x14ac:dyDescent="0.25">
      <c r="A752" s="26"/>
      <c r="B752" s="26"/>
      <c r="C752" s="63"/>
      <c r="D752" s="50"/>
      <c r="E752" s="50"/>
      <c r="F752" s="50"/>
      <c r="G752" s="50"/>
      <c r="H752" s="50"/>
      <c r="I752" s="26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  <c r="AA752" s="25"/>
      <c r="AB752" s="25"/>
      <c r="AC752" s="25"/>
      <c r="AD752" s="25"/>
      <c r="AE752" s="25"/>
      <c r="AF752" s="25"/>
      <c r="AG752" s="25"/>
      <c r="AH752" s="25"/>
      <c r="AI752" s="25"/>
      <c r="AJ752" s="25"/>
      <c r="AK752" s="25"/>
      <c r="AL752" s="25"/>
      <c r="AM752" s="25"/>
      <c r="AN752" s="25"/>
      <c r="AO752" s="25"/>
      <c r="AP752" s="25"/>
      <c r="AQ752" s="25"/>
      <c r="AR752" s="25"/>
    </row>
    <row r="753" spans="1:44" ht="12.75" customHeight="1" x14ac:dyDescent="0.25">
      <c r="A753" s="26"/>
      <c r="B753" s="26"/>
      <c r="C753" s="63"/>
      <c r="D753" s="50"/>
      <c r="E753" s="50"/>
      <c r="F753" s="50"/>
      <c r="G753" s="50"/>
      <c r="H753" s="50"/>
      <c r="I753" s="26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  <c r="AA753" s="25"/>
      <c r="AB753" s="25"/>
      <c r="AC753" s="25"/>
      <c r="AD753" s="25"/>
      <c r="AE753" s="25"/>
      <c r="AF753" s="25"/>
      <c r="AG753" s="25"/>
      <c r="AH753" s="25"/>
      <c r="AI753" s="25"/>
      <c r="AJ753" s="25"/>
      <c r="AK753" s="25"/>
      <c r="AL753" s="25"/>
      <c r="AM753" s="25"/>
      <c r="AN753" s="25"/>
      <c r="AO753" s="25"/>
      <c r="AP753" s="25"/>
      <c r="AQ753" s="25"/>
      <c r="AR753" s="25"/>
    </row>
    <row r="754" spans="1:44" ht="12.75" customHeight="1" x14ac:dyDescent="0.25">
      <c r="A754" s="26"/>
      <c r="B754" s="26"/>
      <c r="C754" s="63"/>
      <c r="D754" s="50"/>
      <c r="E754" s="50"/>
      <c r="F754" s="50"/>
      <c r="G754" s="50"/>
      <c r="H754" s="50"/>
      <c r="I754" s="26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  <c r="AA754" s="25"/>
      <c r="AB754" s="25"/>
      <c r="AC754" s="25"/>
      <c r="AD754" s="25"/>
      <c r="AE754" s="25"/>
      <c r="AF754" s="25"/>
      <c r="AG754" s="25"/>
      <c r="AH754" s="25"/>
      <c r="AI754" s="25"/>
      <c r="AJ754" s="25"/>
      <c r="AK754" s="25"/>
      <c r="AL754" s="25"/>
      <c r="AM754" s="25"/>
      <c r="AN754" s="25"/>
      <c r="AO754" s="25"/>
      <c r="AP754" s="25"/>
      <c r="AQ754" s="25"/>
      <c r="AR754" s="25"/>
    </row>
    <row r="755" spans="1:44" ht="12.75" customHeight="1" x14ac:dyDescent="0.25">
      <c r="A755" s="26"/>
      <c r="B755" s="26"/>
      <c r="C755" s="63"/>
      <c r="D755" s="50"/>
      <c r="E755" s="50"/>
      <c r="F755" s="50"/>
      <c r="G755" s="50"/>
      <c r="H755" s="50"/>
      <c r="I755" s="26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  <c r="AA755" s="25"/>
      <c r="AB755" s="25"/>
      <c r="AC755" s="25"/>
      <c r="AD755" s="25"/>
      <c r="AE755" s="25"/>
      <c r="AF755" s="25"/>
      <c r="AG755" s="25"/>
      <c r="AH755" s="25"/>
      <c r="AI755" s="25"/>
      <c r="AJ755" s="25"/>
      <c r="AK755" s="25"/>
      <c r="AL755" s="25"/>
      <c r="AM755" s="25"/>
      <c r="AN755" s="25"/>
      <c r="AO755" s="25"/>
      <c r="AP755" s="25"/>
      <c r="AQ755" s="25"/>
      <c r="AR755" s="25"/>
    </row>
    <row r="756" spans="1:44" ht="12.75" customHeight="1" x14ac:dyDescent="0.25">
      <c r="A756" s="26"/>
      <c r="B756" s="26"/>
      <c r="C756" s="63"/>
      <c r="D756" s="50"/>
      <c r="E756" s="50"/>
      <c r="F756" s="50"/>
      <c r="G756" s="50"/>
      <c r="H756" s="50"/>
      <c r="I756" s="26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  <c r="AA756" s="25"/>
      <c r="AB756" s="25"/>
      <c r="AC756" s="25"/>
      <c r="AD756" s="25"/>
      <c r="AE756" s="25"/>
      <c r="AF756" s="25"/>
      <c r="AG756" s="25"/>
      <c r="AH756" s="25"/>
      <c r="AI756" s="25"/>
      <c r="AJ756" s="25"/>
      <c r="AK756" s="25"/>
      <c r="AL756" s="25"/>
      <c r="AM756" s="25"/>
      <c r="AN756" s="25"/>
      <c r="AO756" s="25"/>
      <c r="AP756" s="25"/>
      <c r="AQ756" s="25"/>
      <c r="AR756" s="25"/>
    </row>
    <row r="757" spans="1:44" ht="12.75" customHeight="1" x14ac:dyDescent="0.25">
      <c r="A757" s="26"/>
      <c r="B757" s="26"/>
      <c r="C757" s="63"/>
      <c r="D757" s="50"/>
      <c r="E757" s="50"/>
      <c r="F757" s="50"/>
      <c r="G757" s="50"/>
      <c r="H757" s="50"/>
      <c r="I757" s="26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  <c r="AA757" s="25"/>
      <c r="AB757" s="25"/>
      <c r="AC757" s="25"/>
      <c r="AD757" s="25"/>
      <c r="AE757" s="25"/>
      <c r="AF757" s="25"/>
      <c r="AG757" s="25"/>
      <c r="AH757" s="25"/>
      <c r="AI757" s="25"/>
      <c r="AJ757" s="25"/>
      <c r="AK757" s="25"/>
      <c r="AL757" s="25"/>
      <c r="AM757" s="25"/>
      <c r="AN757" s="25"/>
      <c r="AO757" s="25"/>
      <c r="AP757" s="25"/>
      <c r="AQ757" s="25"/>
      <c r="AR757" s="25"/>
    </row>
    <row r="758" spans="1:44" ht="12.75" customHeight="1" x14ac:dyDescent="0.25">
      <c r="A758" s="26"/>
      <c r="B758" s="26"/>
      <c r="C758" s="63"/>
      <c r="D758" s="50"/>
      <c r="E758" s="50"/>
      <c r="F758" s="50"/>
      <c r="G758" s="50"/>
      <c r="H758" s="50"/>
      <c r="I758" s="26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  <c r="AA758" s="25"/>
      <c r="AB758" s="25"/>
      <c r="AC758" s="25"/>
      <c r="AD758" s="25"/>
      <c r="AE758" s="25"/>
      <c r="AF758" s="25"/>
      <c r="AG758" s="25"/>
      <c r="AH758" s="25"/>
      <c r="AI758" s="25"/>
      <c r="AJ758" s="25"/>
      <c r="AK758" s="25"/>
      <c r="AL758" s="25"/>
      <c r="AM758" s="25"/>
      <c r="AN758" s="25"/>
      <c r="AO758" s="25"/>
      <c r="AP758" s="25"/>
      <c r="AQ758" s="25"/>
      <c r="AR758" s="25"/>
    </row>
    <row r="759" spans="1:44" ht="12.75" customHeight="1" x14ac:dyDescent="0.25">
      <c r="A759" s="26"/>
      <c r="B759" s="26"/>
      <c r="C759" s="63"/>
      <c r="D759" s="50"/>
      <c r="E759" s="50"/>
      <c r="F759" s="50"/>
      <c r="G759" s="50"/>
      <c r="H759" s="50"/>
      <c r="I759" s="26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  <c r="AA759" s="25"/>
      <c r="AB759" s="25"/>
      <c r="AC759" s="25"/>
      <c r="AD759" s="25"/>
      <c r="AE759" s="25"/>
      <c r="AF759" s="25"/>
      <c r="AG759" s="25"/>
      <c r="AH759" s="25"/>
      <c r="AI759" s="25"/>
      <c r="AJ759" s="25"/>
      <c r="AK759" s="25"/>
      <c r="AL759" s="25"/>
      <c r="AM759" s="25"/>
      <c r="AN759" s="25"/>
      <c r="AO759" s="25"/>
      <c r="AP759" s="25"/>
      <c r="AQ759" s="25"/>
      <c r="AR759" s="25"/>
    </row>
    <row r="760" spans="1:44" ht="12.75" customHeight="1" x14ac:dyDescent="0.25">
      <c r="A760" s="26"/>
      <c r="B760" s="26"/>
      <c r="C760" s="63"/>
      <c r="D760" s="50"/>
      <c r="E760" s="50"/>
      <c r="F760" s="50"/>
      <c r="G760" s="50"/>
      <c r="H760" s="50"/>
      <c r="I760" s="26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  <c r="AA760" s="25"/>
      <c r="AB760" s="25"/>
      <c r="AC760" s="25"/>
      <c r="AD760" s="25"/>
      <c r="AE760" s="25"/>
      <c r="AF760" s="25"/>
      <c r="AG760" s="25"/>
      <c r="AH760" s="25"/>
      <c r="AI760" s="25"/>
      <c r="AJ760" s="25"/>
      <c r="AK760" s="25"/>
      <c r="AL760" s="25"/>
      <c r="AM760" s="25"/>
      <c r="AN760" s="25"/>
      <c r="AO760" s="25"/>
      <c r="AP760" s="25"/>
      <c r="AQ760" s="25"/>
      <c r="AR760" s="25"/>
    </row>
    <row r="761" spans="1:44" ht="12.75" customHeight="1" x14ac:dyDescent="0.25">
      <c r="A761" s="26"/>
      <c r="B761" s="26"/>
      <c r="C761" s="63"/>
      <c r="D761" s="50"/>
      <c r="E761" s="50"/>
      <c r="F761" s="50"/>
      <c r="G761" s="50"/>
      <c r="H761" s="50"/>
      <c r="I761" s="26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  <c r="AJ761" s="25"/>
      <c r="AK761" s="25"/>
      <c r="AL761" s="25"/>
      <c r="AM761" s="25"/>
      <c r="AN761" s="25"/>
      <c r="AO761" s="25"/>
      <c r="AP761" s="25"/>
      <c r="AQ761" s="25"/>
      <c r="AR761" s="25"/>
    </row>
    <row r="762" spans="1:44" ht="12.75" customHeight="1" x14ac:dyDescent="0.25">
      <c r="A762" s="26"/>
      <c r="B762" s="26"/>
      <c r="C762" s="63"/>
      <c r="D762" s="50"/>
      <c r="E762" s="50"/>
      <c r="F762" s="50"/>
      <c r="G762" s="50"/>
      <c r="H762" s="50"/>
      <c r="I762" s="26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25"/>
      <c r="AE762" s="25"/>
      <c r="AF762" s="25"/>
      <c r="AG762" s="25"/>
      <c r="AH762" s="25"/>
      <c r="AI762" s="25"/>
      <c r="AJ762" s="25"/>
      <c r="AK762" s="25"/>
      <c r="AL762" s="25"/>
      <c r="AM762" s="25"/>
      <c r="AN762" s="25"/>
      <c r="AO762" s="25"/>
      <c r="AP762" s="25"/>
      <c r="AQ762" s="25"/>
      <c r="AR762" s="25"/>
    </row>
    <row r="763" spans="1:44" ht="12.75" customHeight="1" x14ac:dyDescent="0.25">
      <c r="A763" s="26"/>
      <c r="B763" s="26"/>
      <c r="C763" s="63"/>
      <c r="D763" s="50"/>
      <c r="E763" s="50"/>
      <c r="F763" s="50"/>
      <c r="G763" s="50"/>
      <c r="H763" s="50"/>
      <c r="I763" s="26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  <c r="AJ763" s="25"/>
      <c r="AK763" s="25"/>
      <c r="AL763" s="25"/>
      <c r="AM763" s="25"/>
      <c r="AN763" s="25"/>
      <c r="AO763" s="25"/>
      <c r="AP763" s="25"/>
      <c r="AQ763" s="25"/>
      <c r="AR763" s="25"/>
    </row>
    <row r="764" spans="1:44" ht="12.75" customHeight="1" x14ac:dyDescent="0.25">
      <c r="A764" s="26"/>
      <c r="B764" s="26"/>
      <c r="C764" s="63"/>
      <c r="D764" s="50"/>
      <c r="E764" s="50"/>
      <c r="F764" s="50"/>
      <c r="G764" s="50"/>
      <c r="H764" s="50"/>
      <c r="I764" s="26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  <c r="AJ764" s="25"/>
      <c r="AK764" s="25"/>
      <c r="AL764" s="25"/>
      <c r="AM764" s="25"/>
      <c r="AN764" s="25"/>
      <c r="AO764" s="25"/>
      <c r="AP764" s="25"/>
      <c r="AQ764" s="25"/>
      <c r="AR764" s="25"/>
    </row>
    <row r="765" spans="1:44" ht="12.75" customHeight="1" x14ac:dyDescent="0.25">
      <c r="A765" s="26"/>
      <c r="B765" s="26"/>
      <c r="C765" s="63"/>
      <c r="D765" s="50"/>
      <c r="E765" s="50"/>
      <c r="F765" s="50"/>
      <c r="G765" s="50"/>
      <c r="H765" s="50"/>
      <c r="I765" s="26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  <c r="AJ765" s="25"/>
      <c r="AK765" s="25"/>
      <c r="AL765" s="25"/>
      <c r="AM765" s="25"/>
      <c r="AN765" s="25"/>
      <c r="AO765" s="25"/>
      <c r="AP765" s="25"/>
      <c r="AQ765" s="25"/>
      <c r="AR765" s="25"/>
    </row>
    <row r="766" spans="1:44" ht="12.75" customHeight="1" x14ac:dyDescent="0.25">
      <c r="A766" s="26"/>
      <c r="B766" s="26"/>
      <c r="C766" s="63"/>
      <c r="D766" s="50"/>
      <c r="E766" s="50"/>
      <c r="F766" s="50"/>
      <c r="G766" s="50"/>
      <c r="H766" s="50"/>
      <c r="I766" s="26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  <c r="AJ766" s="25"/>
      <c r="AK766" s="25"/>
      <c r="AL766" s="25"/>
      <c r="AM766" s="25"/>
      <c r="AN766" s="25"/>
      <c r="AO766" s="25"/>
      <c r="AP766" s="25"/>
      <c r="AQ766" s="25"/>
      <c r="AR766" s="25"/>
    </row>
    <row r="767" spans="1:44" ht="12.75" customHeight="1" x14ac:dyDescent="0.25">
      <c r="A767" s="26"/>
      <c r="B767" s="26"/>
      <c r="C767" s="63"/>
      <c r="D767" s="50"/>
      <c r="E767" s="50"/>
      <c r="F767" s="50"/>
      <c r="G767" s="50"/>
      <c r="H767" s="50"/>
      <c r="I767" s="26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  <c r="AJ767" s="25"/>
      <c r="AK767" s="25"/>
      <c r="AL767" s="25"/>
      <c r="AM767" s="25"/>
      <c r="AN767" s="25"/>
      <c r="AO767" s="25"/>
      <c r="AP767" s="25"/>
      <c r="AQ767" s="25"/>
      <c r="AR767" s="25"/>
    </row>
    <row r="768" spans="1:44" ht="12.75" customHeight="1" x14ac:dyDescent="0.25">
      <c r="A768" s="26"/>
      <c r="B768" s="26"/>
      <c r="C768" s="63"/>
      <c r="D768" s="50"/>
      <c r="E768" s="50"/>
      <c r="F768" s="50"/>
      <c r="G768" s="50"/>
      <c r="H768" s="50"/>
      <c r="I768" s="26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  <c r="AJ768" s="25"/>
      <c r="AK768" s="25"/>
      <c r="AL768" s="25"/>
      <c r="AM768" s="25"/>
      <c r="AN768" s="25"/>
      <c r="AO768" s="25"/>
      <c r="AP768" s="25"/>
      <c r="AQ768" s="25"/>
      <c r="AR768" s="25"/>
    </row>
    <row r="769" spans="1:44" ht="12.75" customHeight="1" x14ac:dyDescent="0.25">
      <c r="A769" s="26"/>
      <c r="B769" s="26"/>
      <c r="C769" s="63"/>
      <c r="D769" s="50"/>
      <c r="E769" s="50"/>
      <c r="F769" s="50"/>
      <c r="G769" s="50"/>
      <c r="H769" s="50"/>
      <c r="I769" s="26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  <c r="AJ769" s="25"/>
      <c r="AK769" s="25"/>
      <c r="AL769" s="25"/>
      <c r="AM769" s="25"/>
      <c r="AN769" s="25"/>
      <c r="AO769" s="25"/>
      <c r="AP769" s="25"/>
      <c r="AQ769" s="25"/>
      <c r="AR769" s="25"/>
    </row>
    <row r="770" spans="1:44" ht="12.75" customHeight="1" x14ac:dyDescent="0.25">
      <c r="A770" s="26"/>
      <c r="B770" s="26"/>
      <c r="C770" s="63"/>
      <c r="D770" s="50"/>
      <c r="E770" s="50"/>
      <c r="F770" s="50"/>
      <c r="G770" s="50"/>
      <c r="H770" s="50"/>
      <c r="I770" s="26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  <c r="AJ770" s="25"/>
      <c r="AK770" s="25"/>
      <c r="AL770" s="25"/>
      <c r="AM770" s="25"/>
      <c r="AN770" s="25"/>
      <c r="AO770" s="25"/>
      <c r="AP770" s="25"/>
      <c r="AQ770" s="25"/>
      <c r="AR770" s="25"/>
    </row>
    <row r="771" spans="1:44" ht="12.75" customHeight="1" x14ac:dyDescent="0.25">
      <c r="A771" s="26"/>
      <c r="B771" s="26"/>
      <c r="C771" s="63"/>
      <c r="D771" s="50"/>
      <c r="E771" s="50"/>
      <c r="F771" s="50"/>
      <c r="G771" s="50"/>
      <c r="H771" s="50"/>
      <c r="I771" s="26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  <c r="AJ771" s="25"/>
      <c r="AK771" s="25"/>
      <c r="AL771" s="25"/>
      <c r="AM771" s="25"/>
      <c r="AN771" s="25"/>
      <c r="AO771" s="25"/>
      <c r="AP771" s="25"/>
      <c r="AQ771" s="25"/>
      <c r="AR771" s="25"/>
    </row>
    <row r="772" spans="1:44" ht="12.75" customHeight="1" x14ac:dyDescent="0.25">
      <c r="A772" s="26"/>
      <c r="B772" s="26"/>
      <c r="C772" s="63"/>
      <c r="D772" s="50"/>
      <c r="E772" s="50"/>
      <c r="F772" s="50"/>
      <c r="G772" s="50"/>
      <c r="H772" s="50"/>
      <c r="I772" s="26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  <c r="AJ772" s="25"/>
      <c r="AK772" s="25"/>
      <c r="AL772" s="25"/>
      <c r="AM772" s="25"/>
      <c r="AN772" s="25"/>
      <c r="AO772" s="25"/>
      <c r="AP772" s="25"/>
      <c r="AQ772" s="25"/>
      <c r="AR772" s="25"/>
    </row>
    <row r="773" spans="1:44" ht="12.75" customHeight="1" x14ac:dyDescent="0.25">
      <c r="A773" s="26"/>
      <c r="B773" s="26"/>
      <c r="C773" s="63"/>
      <c r="D773" s="50"/>
      <c r="E773" s="50"/>
      <c r="F773" s="50"/>
      <c r="G773" s="50"/>
      <c r="H773" s="50"/>
      <c r="I773" s="26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  <c r="AJ773" s="25"/>
      <c r="AK773" s="25"/>
      <c r="AL773" s="25"/>
      <c r="AM773" s="25"/>
      <c r="AN773" s="25"/>
      <c r="AO773" s="25"/>
      <c r="AP773" s="25"/>
      <c r="AQ773" s="25"/>
      <c r="AR773" s="25"/>
    </row>
    <row r="774" spans="1:44" ht="12.75" customHeight="1" x14ac:dyDescent="0.25">
      <c r="A774" s="26"/>
      <c r="B774" s="26"/>
      <c r="C774" s="63"/>
      <c r="D774" s="50"/>
      <c r="E774" s="50"/>
      <c r="F774" s="50"/>
      <c r="G774" s="50"/>
      <c r="H774" s="50"/>
      <c r="I774" s="26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  <c r="AA774" s="25"/>
      <c r="AB774" s="25"/>
      <c r="AC774" s="25"/>
      <c r="AD774" s="25"/>
      <c r="AE774" s="25"/>
      <c r="AF774" s="25"/>
      <c r="AG774" s="25"/>
      <c r="AH774" s="25"/>
      <c r="AI774" s="25"/>
      <c r="AJ774" s="25"/>
      <c r="AK774" s="25"/>
      <c r="AL774" s="25"/>
      <c r="AM774" s="25"/>
      <c r="AN774" s="25"/>
      <c r="AO774" s="25"/>
      <c r="AP774" s="25"/>
      <c r="AQ774" s="25"/>
      <c r="AR774" s="25"/>
    </row>
    <row r="775" spans="1:44" ht="12.75" customHeight="1" x14ac:dyDescent="0.25">
      <c r="A775" s="26"/>
      <c r="B775" s="26"/>
      <c r="C775" s="63"/>
      <c r="D775" s="50"/>
      <c r="E775" s="50"/>
      <c r="F775" s="50"/>
      <c r="G775" s="50"/>
      <c r="H775" s="50"/>
      <c r="I775" s="26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  <c r="AA775" s="25"/>
      <c r="AB775" s="25"/>
      <c r="AC775" s="25"/>
      <c r="AD775" s="25"/>
      <c r="AE775" s="25"/>
      <c r="AF775" s="25"/>
      <c r="AG775" s="25"/>
      <c r="AH775" s="25"/>
      <c r="AI775" s="25"/>
      <c r="AJ775" s="25"/>
      <c r="AK775" s="25"/>
      <c r="AL775" s="25"/>
      <c r="AM775" s="25"/>
      <c r="AN775" s="25"/>
      <c r="AO775" s="25"/>
      <c r="AP775" s="25"/>
      <c r="AQ775" s="25"/>
      <c r="AR775" s="25"/>
    </row>
    <row r="776" spans="1:44" ht="12.75" customHeight="1" x14ac:dyDescent="0.25">
      <c r="A776" s="26"/>
      <c r="B776" s="26"/>
      <c r="C776" s="63"/>
      <c r="D776" s="50"/>
      <c r="E776" s="50"/>
      <c r="F776" s="50"/>
      <c r="G776" s="50"/>
      <c r="H776" s="50"/>
      <c r="I776" s="26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  <c r="AA776" s="25"/>
      <c r="AB776" s="25"/>
      <c r="AC776" s="25"/>
      <c r="AD776" s="25"/>
      <c r="AE776" s="25"/>
      <c r="AF776" s="25"/>
      <c r="AG776" s="25"/>
      <c r="AH776" s="25"/>
      <c r="AI776" s="25"/>
      <c r="AJ776" s="25"/>
      <c r="AK776" s="25"/>
      <c r="AL776" s="25"/>
      <c r="AM776" s="25"/>
      <c r="AN776" s="25"/>
      <c r="AO776" s="25"/>
      <c r="AP776" s="25"/>
      <c r="AQ776" s="25"/>
      <c r="AR776" s="25"/>
    </row>
    <row r="777" spans="1:44" ht="12.75" customHeight="1" x14ac:dyDescent="0.25">
      <c r="A777" s="26"/>
      <c r="B777" s="26"/>
      <c r="C777" s="63"/>
      <c r="D777" s="50"/>
      <c r="E777" s="50"/>
      <c r="F777" s="50"/>
      <c r="G777" s="50"/>
      <c r="H777" s="50"/>
      <c r="I777" s="26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  <c r="AA777" s="25"/>
      <c r="AB777" s="25"/>
      <c r="AC777" s="25"/>
      <c r="AD777" s="25"/>
      <c r="AE777" s="25"/>
      <c r="AF777" s="25"/>
      <c r="AG777" s="25"/>
      <c r="AH777" s="25"/>
      <c r="AI777" s="25"/>
      <c r="AJ777" s="25"/>
      <c r="AK777" s="25"/>
      <c r="AL777" s="25"/>
      <c r="AM777" s="25"/>
      <c r="AN777" s="25"/>
      <c r="AO777" s="25"/>
      <c r="AP777" s="25"/>
      <c r="AQ777" s="25"/>
      <c r="AR777" s="25"/>
    </row>
    <row r="778" spans="1:44" ht="12.75" customHeight="1" x14ac:dyDescent="0.25">
      <c r="A778" s="26"/>
      <c r="B778" s="26"/>
      <c r="C778" s="63"/>
      <c r="D778" s="50"/>
      <c r="E778" s="50"/>
      <c r="F778" s="50"/>
      <c r="G778" s="50"/>
      <c r="H778" s="50"/>
      <c r="I778" s="26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  <c r="AA778" s="25"/>
      <c r="AB778" s="25"/>
      <c r="AC778" s="25"/>
      <c r="AD778" s="25"/>
      <c r="AE778" s="25"/>
      <c r="AF778" s="25"/>
      <c r="AG778" s="25"/>
      <c r="AH778" s="25"/>
      <c r="AI778" s="25"/>
      <c r="AJ778" s="25"/>
      <c r="AK778" s="25"/>
      <c r="AL778" s="25"/>
      <c r="AM778" s="25"/>
      <c r="AN778" s="25"/>
      <c r="AO778" s="25"/>
      <c r="AP778" s="25"/>
      <c r="AQ778" s="25"/>
      <c r="AR778" s="25"/>
    </row>
    <row r="779" spans="1:44" ht="12.75" customHeight="1" x14ac:dyDescent="0.25">
      <c r="A779" s="26"/>
      <c r="B779" s="26"/>
      <c r="C779" s="63"/>
      <c r="D779" s="50"/>
      <c r="E779" s="50"/>
      <c r="F779" s="50"/>
      <c r="G779" s="50"/>
      <c r="H779" s="50"/>
      <c r="I779" s="26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  <c r="AA779" s="25"/>
      <c r="AB779" s="25"/>
      <c r="AC779" s="25"/>
      <c r="AD779" s="25"/>
      <c r="AE779" s="25"/>
      <c r="AF779" s="25"/>
      <c r="AG779" s="25"/>
      <c r="AH779" s="25"/>
      <c r="AI779" s="25"/>
      <c r="AJ779" s="25"/>
      <c r="AK779" s="25"/>
      <c r="AL779" s="25"/>
      <c r="AM779" s="25"/>
      <c r="AN779" s="25"/>
      <c r="AO779" s="25"/>
      <c r="AP779" s="25"/>
      <c r="AQ779" s="25"/>
      <c r="AR779" s="25"/>
    </row>
    <row r="780" spans="1:44" ht="12.75" customHeight="1" x14ac:dyDescent="0.25">
      <c r="A780" s="26"/>
      <c r="B780" s="26"/>
      <c r="C780" s="63"/>
      <c r="D780" s="50"/>
      <c r="E780" s="50"/>
      <c r="F780" s="50"/>
      <c r="G780" s="50"/>
      <c r="H780" s="50"/>
      <c r="I780" s="26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  <c r="AA780" s="25"/>
      <c r="AB780" s="25"/>
      <c r="AC780" s="25"/>
      <c r="AD780" s="25"/>
      <c r="AE780" s="25"/>
      <c r="AF780" s="25"/>
      <c r="AG780" s="25"/>
      <c r="AH780" s="25"/>
      <c r="AI780" s="25"/>
      <c r="AJ780" s="25"/>
      <c r="AK780" s="25"/>
      <c r="AL780" s="25"/>
      <c r="AM780" s="25"/>
      <c r="AN780" s="25"/>
      <c r="AO780" s="25"/>
      <c r="AP780" s="25"/>
      <c r="AQ780" s="25"/>
      <c r="AR780" s="25"/>
    </row>
    <row r="781" spans="1:44" ht="12.75" customHeight="1" x14ac:dyDescent="0.25">
      <c r="A781" s="26"/>
      <c r="B781" s="26"/>
      <c r="C781" s="63"/>
      <c r="D781" s="50"/>
      <c r="E781" s="50"/>
      <c r="F781" s="50"/>
      <c r="G781" s="50"/>
      <c r="H781" s="50"/>
      <c r="I781" s="26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  <c r="AA781" s="25"/>
      <c r="AB781" s="25"/>
      <c r="AC781" s="25"/>
      <c r="AD781" s="25"/>
      <c r="AE781" s="25"/>
      <c r="AF781" s="25"/>
      <c r="AG781" s="25"/>
      <c r="AH781" s="25"/>
      <c r="AI781" s="25"/>
      <c r="AJ781" s="25"/>
      <c r="AK781" s="25"/>
      <c r="AL781" s="25"/>
      <c r="AM781" s="25"/>
      <c r="AN781" s="25"/>
      <c r="AO781" s="25"/>
      <c r="AP781" s="25"/>
      <c r="AQ781" s="25"/>
      <c r="AR781" s="25"/>
    </row>
    <row r="782" spans="1:44" ht="12.75" customHeight="1" x14ac:dyDescent="0.25">
      <c r="A782" s="26"/>
      <c r="B782" s="26"/>
      <c r="C782" s="63"/>
      <c r="D782" s="50"/>
      <c r="E782" s="50"/>
      <c r="F782" s="50"/>
      <c r="G782" s="50"/>
      <c r="H782" s="50"/>
      <c r="I782" s="26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  <c r="AA782" s="25"/>
      <c r="AB782" s="25"/>
      <c r="AC782" s="25"/>
      <c r="AD782" s="25"/>
      <c r="AE782" s="25"/>
      <c r="AF782" s="25"/>
      <c r="AG782" s="25"/>
      <c r="AH782" s="25"/>
      <c r="AI782" s="25"/>
      <c r="AJ782" s="25"/>
      <c r="AK782" s="25"/>
      <c r="AL782" s="25"/>
      <c r="AM782" s="25"/>
      <c r="AN782" s="25"/>
      <c r="AO782" s="25"/>
      <c r="AP782" s="25"/>
      <c r="AQ782" s="25"/>
      <c r="AR782" s="25"/>
    </row>
    <row r="783" spans="1:44" ht="12.75" customHeight="1" x14ac:dyDescent="0.25">
      <c r="A783" s="26"/>
      <c r="B783" s="26"/>
      <c r="C783" s="63"/>
      <c r="D783" s="50"/>
      <c r="E783" s="50"/>
      <c r="F783" s="50"/>
      <c r="G783" s="50"/>
      <c r="H783" s="50"/>
      <c r="I783" s="26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  <c r="AA783" s="25"/>
      <c r="AB783" s="25"/>
      <c r="AC783" s="25"/>
      <c r="AD783" s="25"/>
      <c r="AE783" s="25"/>
      <c r="AF783" s="25"/>
      <c r="AG783" s="25"/>
      <c r="AH783" s="25"/>
      <c r="AI783" s="25"/>
      <c r="AJ783" s="25"/>
      <c r="AK783" s="25"/>
      <c r="AL783" s="25"/>
      <c r="AM783" s="25"/>
      <c r="AN783" s="25"/>
      <c r="AO783" s="25"/>
      <c r="AP783" s="25"/>
      <c r="AQ783" s="25"/>
      <c r="AR783" s="25"/>
    </row>
    <row r="784" spans="1:44" ht="12.75" customHeight="1" x14ac:dyDescent="0.25">
      <c r="A784" s="26"/>
      <c r="B784" s="26"/>
      <c r="C784" s="63"/>
      <c r="D784" s="50"/>
      <c r="E784" s="50"/>
      <c r="F784" s="50"/>
      <c r="G784" s="50"/>
      <c r="H784" s="50"/>
      <c r="I784" s="26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  <c r="AA784" s="25"/>
      <c r="AB784" s="25"/>
      <c r="AC784" s="25"/>
      <c r="AD784" s="25"/>
      <c r="AE784" s="25"/>
      <c r="AF784" s="25"/>
      <c r="AG784" s="25"/>
      <c r="AH784" s="25"/>
      <c r="AI784" s="25"/>
      <c r="AJ784" s="25"/>
      <c r="AK784" s="25"/>
      <c r="AL784" s="25"/>
      <c r="AM784" s="25"/>
      <c r="AN784" s="25"/>
      <c r="AO784" s="25"/>
      <c r="AP784" s="25"/>
      <c r="AQ784" s="25"/>
      <c r="AR784" s="25"/>
    </row>
    <row r="785" spans="1:44" ht="12.75" customHeight="1" x14ac:dyDescent="0.25">
      <c r="A785" s="26"/>
      <c r="B785" s="26"/>
      <c r="C785" s="63"/>
      <c r="D785" s="50"/>
      <c r="E785" s="50"/>
      <c r="F785" s="50"/>
      <c r="G785" s="50"/>
      <c r="H785" s="50"/>
      <c r="I785" s="26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  <c r="AA785" s="25"/>
      <c r="AB785" s="25"/>
      <c r="AC785" s="25"/>
      <c r="AD785" s="25"/>
      <c r="AE785" s="25"/>
      <c r="AF785" s="25"/>
      <c r="AG785" s="25"/>
      <c r="AH785" s="25"/>
      <c r="AI785" s="25"/>
      <c r="AJ785" s="25"/>
      <c r="AK785" s="25"/>
      <c r="AL785" s="25"/>
      <c r="AM785" s="25"/>
      <c r="AN785" s="25"/>
      <c r="AO785" s="25"/>
      <c r="AP785" s="25"/>
      <c r="AQ785" s="25"/>
      <c r="AR785" s="25"/>
    </row>
    <row r="786" spans="1:44" ht="12.75" customHeight="1" x14ac:dyDescent="0.25">
      <c r="A786" s="26"/>
      <c r="B786" s="26"/>
      <c r="C786" s="63"/>
      <c r="D786" s="50"/>
      <c r="E786" s="50"/>
      <c r="F786" s="50"/>
      <c r="G786" s="50"/>
      <c r="H786" s="50"/>
      <c r="I786" s="26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  <c r="AA786" s="25"/>
      <c r="AB786" s="25"/>
      <c r="AC786" s="25"/>
      <c r="AD786" s="25"/>
      <c r="AE786" s="25"/>
      <c r="AF786" s="25"/>
      <c r="AG786" s="25"/>
      <c r="AH786" s="25"/>
      <c r="AI786" s="25"/>
      <c r="AJ786" s="25"/>
      <c r="AK786" s="25"/>
      <c r="AL786" s="25"/>
      <c r="AM786" s="25"/>
      <c r="AN786" s="25"/>
      <c r="AO786" s="25"/>
      <c r="AP786" s="25"/>
      <c r="AQ786" s="25"/>
      <c r="AR786" s="25"/>
    </row>
    <row r="787" spans="1:44" ht="12.75" customHeight="1" x14ac:dyDescent="0.25">
      <c r="A787" s="26"/>
      <c r="B787" s="26"/>
      <c r="C787" s="63"/>
      <c r="D787" s="50"/>
      <c r="E787" s="50"/>
      <c r="F787" s="50"/>
      <c r="G787" s="50"/>
      <c r="H787" s="50"/>
      <c r="I787" s="26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  <c r="AA787" s="25"/>
      <c r="AB787" s="25"/>
      <c r="AC787" s="25"/>
      <c r="AD787" s="25"/>
      <c r="AE787" s="25"/>
      <c r="AF787" s="25"/>
      <c r="AG787" s="25"/>
      <c r="AH787" s="25"/>
      <c r="AI787" s="25"/>
      <c r="AJ787" s="25"/>
      <c r="AK787" s="25"/>
      <c r="AL787" s="25"/>
      <c r="AM787" s="25"/>
      <c r="AN787" s="25"/>
      <c r="AO787" s="25"/>
      <c r="AP787" s="25"/>
      <c r="AQ787" s="25"/>
      <c r="AR787" s="25"/>
    </row>
    <row r="788" spans="1:44" ht="12.75" customHeight="1" x14ac:dyDescent="0.25">
      <c r="A788" s="26"/>
      <c r="B788" s="26"/>
      <c r="C788" s="63"/>
      <c r="D788" s="50"/>
      <c r="E788" s="50"/>
      <c r="F788" s="50"/>
      <c r="G788" s="50"/>
      <c r="H788" s="50"/>
      <c r="I788" s="26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  <c r="AA788" s="25"/>
      <c r="AB788" s="25"/>
      <c r="AC788" s="25"/>
      <c r="AD788" s="25"/>
      <c r="AE788" s="25"/>
      <c r="AF788" s="25"/>
      <c r="AG788" s="25"/>
      <c r="AH788" s="25"/>
      <c r="AI788" s="25"/>
      <c r="AJ788" s="25"/>
      <c r="AK788" s="25"/>
      <c r="AL788" s="25"/>
      <c r="AM788" s="25"/>
      <c r="AN788" s="25"/>
      <c r="AO788" s="25"/>
      <c r="AP788" s="25"/>
      <c r="AQ788" s="25"/>
      <c r="AR788" s="25"/>
    </row>
    <row r="789" spans="1:44" ht="12.75" customHeight="1" x14ac:dyDescent="0.25">
      <c r="A789" s="26"/>
      <c r="B789" s="26"/>
      <c r="C789" s="63"/>
      <c r="D789" s="50"/>
      <c r="E789" s="50"/>
      <c r="F789" s="50"/>
      <c r="G789" s="50"/>
      <c r="H789" s="50"/>
      <c r="I789" s="26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  <c r="AA789" s="25"/>
      <c r="AB789" s="25"/>
      <c r="AC789" s="25"/>
      <c r="AD789" s="25"/>
      <c r="AE789" s="25"/>
      <c r="AF789" s="25"/>
      <c r="AG789" s="25"/>
      <c r="AH789" s="25"/>
      <c r="AI789" s="25"/>
      <c r="AJ789" s="25"/>
      <c r="AK789" s="25"/>
      <c r="AL789" s="25"/>
      <c r="AM789" s="25"/>
      <c r="AN789" s="25"/>
      <c r="AO789" s="25"/>
      <c r="AP789" s="25"/>
      <c r="AQ789" s="25"/>
      <c r="AR789" s="25"/>
    </row>
    <row r="790" spans="1:44" ht="12.75" customHeight="1" x14ac:dyDescent="0.25">
      <c r="A790" s="26"/>
      <c r="B790" s="26"/>
      <c r="C790" s="63"/>
      <c r="D790" s="50"/>
      <c r="E790" s="50"/>
      <c r="F790" s="50"/>
      <c r="G790" s="50"/>
      <c r="H790" s="50"/>
      <c r="I790" s="26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  <c r="AA790" s="25"/>
      <c r="AB790" s="25"/>
      <c r="AC790" s="25"/>
      <c r="AD790" s="25"/>
      <c r="AE790" s="25"/>
      <c r="AF790" s="25"/>
      <c r="AG790" s="25"/>
      <c r="AH790" s="25"/>
      <c r="AI790" s="25"/>
      <c r="AJ790" s="25"/>
      <c r="AK790" s="25"/>
      <c r="AL790" s="25"/>
      <c r="AM790" s="25"/>
      <c r="AN790" s="25"/>
      <c r="AO790" s="25"/>
      <c r="AP790" s="25"/>
      <c r="AQ790" s="25"/>
      <c r="AR790" s="25"/>
    </row>
    <row r="791" spans="1:44" ht="12.75" customHeight="1" x14ac:dyDescent="0.25">
      <c r="A791" s="26"/>
      <c r="B791" s="26"/>
      <c r="C791" s="63"/>
      <c r="D791" s="50"/>
      <c r="E791" s="50"/>
      <c r="F791" s="50"/>
      <c r="G791" s="50"/>
      <c r="H791" s="50"/>
      <c r="I791" s="26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</row>
    <row r="792" spans="1:44" ht="12.75" customHeight="1" x14ac:dyDescent="0.25">
      <c r="A792" s="26"/>
      <c r="B792" s="26"/>
      <c r="C792" s="63"/>
      <c r="D792" s="50"/>
      <c r="E792" s="50"/>
      <c r="F792" s="50"/>
      <c r="G792" s="50"/>
      <c r="H792" s="50"/>
      <c r="I792" s="26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  <c r="AA792" s="25"/>
      <c r="AB792" s="25"/>
      <c r="AC792" s="25"/>
      <c r="AD792" s="25"/>
      <c r="AE792" s="25"/>
      <c r="AF792" s="25"/>
      <c r="AG792" s="25"/>
      <c r="AH792" s="25"/>
      <c r="AI792" s="25"/>
      <c r="AJ792" s="25"/>
      <c r="AK792" s="25"/>
      <c r="AL792" s="25"/>
      <c r="AM792" s="25"/>
      <c r="AN792" s="25"/>
      <c r="AO792" s="25"/>
      <c r="AP792" s="25"/>
      <c r="AQ792" s="25"/>
      <c r="AR792" s="25"/>
    </row>
    <row r="793" spans="1:44" ht="12.75" customHeight="1" x14ac:dyDescent="0.25">
      <c r="A793" s="26"/>
      <c r="B793" s="26"/>
      <c r="C793" s="63"/>
      <c r="D793" s="50"/>
      <c r="E793" s="50"/>
      <c r="F793" s="50"/>
      <c r="G793" s="50"/>
      <c r="H793" s="50"/>
      <c r="I793" s="26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  <c r="AA793" s="25"/>
      <c r="AB793" s="25"/>
      <c r="AC793" s="25"/>
      <c r="AD793" s="25"/>
      <c r="AE793" s="25"/>
      <c r="AF793" s="25"/>
      <c r="AG793" s="25"/>
      <c r="AH793" s="25"/>
      <c r="AI793" s="25"/>
      <c r="AJ793" s="25"/>
      <c r="AK793" s="25"/>
      <c r="AL793" s="25"/>
      <c r="AM793" s="25"/>
      <c r="AN793" s="25"/>
      <c r="AO793" s="25"/>
      <c r="AP793" s="25"/>
      <c r="AQ793" s="25"/>
      <c r="AR793" s="25"/>
    </row>
    <row r="794" spans="1:44" ht="12.75" customHeight="1" x14ac:dyDescent="0.25">
      <c r="A794" s="26"/>
      <c r="B794" s="26"/>
      <c r="C794" s="63"/>
      <c r="D794" s="50"/>
      <c r="E794" s="50"/>
      <c r="F794" s="50"/>
      <c r="G794" s="50"/>
      <c r="H794" s="50"/>
      <c r="I794" s="26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  <c r="AA794" s="25"/>
      <c r="AB794" s="25"/>
      <c r="AC794" s="25"/>
      <c r="AD794" s="25"/>
      <c r="AE794" s="25"/>
      <c r="AF794" s="25"/>
      <c r="AG794" s="25"/>
      <c r="AH794" s="25"/>
      <c r="AI794" s="25"/>
      <c r="AJ794" s="25"/>
      <c r="AK794" s="25"/>
      <c r="AL794" s="25"/>
      <c r="AM794" s="25"/>
      <c r="AN794" s="25"/>
      <c r="AO794" s="25"/>
      <c r="AP794" s="25"/>
      <c r="AQ794" s="25"/>
      <c r="AR794" s="25"/>
    </row>
    <row r="795" spans="1:44" ht="12.75" customHeight="1" x14ac:dyDescent="0.25">
      <c r="A795" s="26"/>
      <c r="B795" s="26"/>
      <c r="C795" s="63"/>
      <c r="D795" s="50"/>
      <c r="E795" s="50"/>
      <c r="F795" s="50"/>
      <c r="G795" s="50"/>
      <c r="H795" s="50"/>
      <c r="I795" s="26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  <c r="AA795" s="25"/>
      <c r="AB795" s="25"/>
      <c r="AC795" s="25"/>
      <c r="AD795" s="25"/>
      <c r="AE795" s="25"/>
      <c r="AF795" s="25"/>
      <c r="AG795" s="25"/>
      <c r="AH795" s="25"/>
      <c r="AI795" s="25"/>
      <c r="AJ795" s="25"/>
      <c r="AK795" s="25"/>
      <c r="AL795" s="25"/>
      <c r="AM795" s="25"/>
      <c r="AN795" s="25"/>
      <c r="AO795" s="25"/>
      <c r="AP795" s="25"/>
      <c r="AQ795" s="25"/>
      <c r="AR795" s="25"/>
    </row>
    <row r="796" spans="1:44" ht="12.75" customHeight="1" x14ac:dyDescent="0.25">
      <c r="A796" s="26"/>
      <c r="B796" s="26"/>
      <c r="C796" s="63"/>
      <c r="D796" s="50"/>
      <c r="E796" s="50"/>
      <c r="F796" s="50"/>
      <c r="G796" s="50"/>
      <c r="H796" s="50"/>
      <c r="I796" s="26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  <c r="AA796" s="25"/>
      <c r="AB796" s="25"/>
      <c r="AC796" s="25"/>
      <c r="AD796" s="25"/>
      <c r="AE796" s="25"/>
      <c r="AF796" s="25"/>
      <c r="AG796" s="25"/>
      <c r="AH796" s="25"/>
      <c r="AI796" s="25"/>
      <c r="AJ796" s="25"/>
      <c r="AK796" s="25"/>
      <c r="AL796" s="25"/>
      <c r="AM796" s="25"/>
      <c r="AN796" s="25"/>
      <c r="AO796" s="25"/>
      <c r="AP796" s="25"/>
      <c r="AQ796" s="25"/>
      <c r="AR796" s="25"/>
    </row>
    <row r="797" spans="1:44" ht="12.75" customHeight="1" x14ac:dyDescent="0.25">
      <c r="A797" s="26"/>
      <c r="B797" s="26"/>
      <c r="C797" s="63"/>
      <c r="D797" s="50"/>
      <c r="E797" s="50"/>
      <c r="F797" s="50"/>
      <c r="G797" s="50"/>
      <c r="H797" s="50"/>
      <c r="I797" s="26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  <c r="AA797" s="25"/>
      <c r="AB797" s="25"/>
      <c r="AC797" s="25"/>
      <c r="AD797" s="25"/>
      <c r="AE797" s="25"/>
      <c r="AF797" s="25"/>
      <c r="AG797" s="25"/>
      <c r="AH797" s="25"/>
      <c r="AI797" s="25"/>
      <c r="AJ797" s="25"/>
      <c r="AK797" s="25"/>
      <c r="AL797" s="25"/>
      <c r="AM797" s="25"/>
      <c r="AN797" s="25"/>
      <c r="AO797" s="25"/>
      <c r="AP797" s="25"/>
      <c r="AQ797" s="25"/>
      <c r="AR797" s="25"/>
    </row>
    <row r="798" spans="1:44" ht="12.75" customHeight="1" x14ac:dyDescent="0.25">
      <c r="A798" s="26"/>
      <c r="B798" s="26"/>
      <c r="C798" s="63"/>
      <c r="D798" s="50"/>
      <c r="E798" s="50"/>
      <c r="F798" s="50"/>
      <c r="G798" s="50"/>
      <c r="H798" s="50"/>
      <c r="I798" s="26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  <c r="AA798" s="25"/>
      <c r="AB798" s="25"/>
      <c r="AC798" s="25"/>
      <c r="AD798" s="25"/>
      <c r="AE798" s="25"/>
      <c r="AF798" s="25"/>
      <c r="AG798" s="25"/>
      <c r="AH798" s="25"/>
      <c r="AI798" s="25"/>
      <c r="AJ798" s="25"/>
      <c r="AK798" s="25"/>
      <c r="AL798" s="25"/>
      <c r="AM798" s="25"/>
      <c r="AN798" s="25"/>
      <c r="AO798" s="25"/>
      <c r="AP798" s="25"/>
      <c r="AQ798" s="25"/>
      <c r="AR798" s="25"/>
    </row>
    <row r="799" spans="1:44" ht="12.75" customHeight="1" x14ac:dyDescent="0.25">
      <c r="A799" s="26"/>
      <c r="B799" s="26"/>
      <c r="C799" s="63"/>
      <c r="D799" s="50"/>
      <c r="E799" s="50"/>
      <c r="F799" s="50"/>
      <c r="G799" s="50"/>
      <c r="H799" s="50"/>
      <c r="I799" s="26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  <c r="AA799" s="25"/>
      <c r="AB799" s="25"/>
      <c r="AC799" s="25"/>
      <c r="AD799" s="25"/>
      <c r="AE799" s="25"/>
      <c r="AF799" s="25"/>
      <c r="AG799" s="25"/>
      <c r="AH799" s="25"/>
      <c r="AI799" s="25"/>
      <c r="AJ799" s="25"/>
      <c r="AK799" s="25"/>
      <c r="AL799" s="25"/>
      <c r="AM799" s="25"/>
      <c r="AN799" s="25"/>
      <c r="AO799" s="25"/>
      <c r="AP799" s="25"/>
      <c r="AQ799" s="25"/>
      <c r="AR799" s="25"/>
    </row>
    <row r="800" spans="1:44" ht="12.75" customHeight="1" x14ac:dyDescent="0.25">
      <c r="A800" s="26"/>
      <c r="B800" s="26"/>
      <c r="C800" s="63"/>
      <c r="D800" s="50"/>
      <c r="E800" s="50"/>
      <c r="F800" s="50"/>
      <c r="G800" s="50"/>
      <c r="H800" s="50"/>
      <c r="I800" s="26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  <c r="AA800" s="25"/>
      <c r="AB800" s="25"/>
      <c r="AC800" s="25"/>
      <c r="AD800" s="25"/>
      <c r="AE800" s="25"/>
      <c r="AF800" s="25"/>
      <c r="AG800" s="25"/>
      <c r="AH800" s="25"/>
      <c r="AI800" s="25"/>
      <c r="AJ800" s="25"/>
      <c r="AK800" s="25"/>
      <c r="AL800" s="25"/>
      <c r="AM800" s="25"/>
      <c r="AN800" s="25"/>
      <c r="AO800" s="25"/>
      <c r="AP800" s="25"/>
      <c r="AQ800" s="25"/>
      <c r="AR800" s="25"/>
    </row>
    <row r="801" spans="1:44" ht="12.75" customHeight="1" x14ac:dyDescent="0.25">
      <c r="A801" s="26"/>
      <c r="B801" s="26"/>
      <c r="C801" s="63"/>
      <c r="D801" s="50"/>
      <c r="E801" s="50"/>
      <c r="F801" s="50"/>
      <c r="G801" s="50"/>
      <c r="H801" s="50"/>
      <c r="I801" s="26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  <c r="AJ801" s="25"/>
      <c r="AK801" s="25"/>
      <c r="AL801" s="25"/>
      <c r="AM801" s="25"/>
      <c r="AN801" s="25"/>
      <c r="AO801" s="25"/>
      <c r="AP801" s="25"/>
      <c r="AQ801" s="25"/>
      <c r="AR801" s="25"/>
    </row>
    <row r="802" spans="1:44" ht="12.75" customHeight="1" x14ac:dyDescent="0.25">
      <c r="A802" s="26"/>
      <c r="B802" s="26"/>
      <c r="C802" s="63"/>
      <c r="D802" s="50"/>
      <c r="E802" s="50"/>
      <c r="F802" s="50"/>
      <c r="G802" s="50"/>
      <c r="H802" s="50"/>
      <c r="I802" s="26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25"/>
      <c r="AE802" s="25"/>
      <c r="AF802" s="25"/>
      <c r="AG802" s="25"/>
      <c r="AH802" s="25"/>
      <c r="AI802" s="25"/>
      <c r="AJ802" s="25"/>
      <c r="AK802" s="25"/>
      <c r="AL802" s="25"/>
      <c r="AM802" s="25"/>
      <c r="AN802" s="25"/>
      <c r="AO802" s="25"/>
      <c r="AP802" s="25"/>
      <c r="AQ802" s="25"/>
      <c r="AR802" s="25"/>
    </row>
    <row r="803" spans="1:44" ht="12.75" customHeight="1" x14ac:dyDescent="0.25">
      <c r="A803" s="26"/>
      <c r="B803" s="26"/>
      <c r="C803" s="63"/>
      <c r="D803" s="50"/>
      <c r="E803" s="50"/>
      <c r="F803" s="50"/>
      <c r="G803" s="50"/>
      <c r="H803" s="50"/>
      <c r="I803" s="26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  <c r="AJ803" s="25"/>
      <c r="AK803" s="25"/>
      <c r="AL803" s="25"/>
      <c r="AM803" s="25"/>
      <c r="AN803" s="25"/>
      <c r="AO803" s="25"/>
      <c r="AP803" s="25"/>
      <c r="AQ803" s="25"/>
      <c r="AR803" s="25"/>
    </row>
    <row r="804" spans="1:44" ht="12.75" customHeight="1" x14ac:dyDescent="0.25">
      <c r="A804" s="26"/>
      <c r="B804" s="26"/>
      <c r="C804" s="63"/>
      <c r="D804" s="50"/>
      <c r="E804" s="50"/>
      <c r="F804" s="50"/>
      <c r="G804" s="50"/>
      <c r="H804" s="50"/>
      <c r="I804" s="26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  <c r="AJ804" s="25"/>
      <c r="AK804" s="25"/>
      <c r="AL804" s="25"/>
      <c r="AM804" s="25"/>
      <c r="AN804" s="25"/>
      <c r="AO804" s="25"/>
      <c r="AP804" s="25"/>
      <c r="AQ804" s="25"/>
      <c r="AR804" s="25"/>
    </row>
    <row r="805" spans="1:44" ht="12.75" customHeight="1" x14ac:dyDescent="0.25">
      <c r="A805" s="26"/>
      <c r="B805" s="26"/>
      <c r="C805" s="63"/>
      <c r="D805" s="50"/>
      <c r="E805" s="50"/>
      <c r="F805" s="50"/>
      <c r="G805" s="50"/>
      <c r="H805" s="50"/>
      <c r="I805" s="26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  <c r="AJ805" s="25"/>
      <c r="AK805" s="25"/>
      <c r="AL805" s="25"/>
      <c r="AM805" s="25"/>
      <c r="AN805" s="25"/>
      <c r="AO805" s="25"/>
      <c r="AP805" s="25"/>
      <c r="AQ805" s="25"/>
      <c r="AR805" s="25"/>
    </row>
    <row r="806" spans="1:44" ht="12.75" customHeight="1" x14ac:dyDescent="0.25">
      <c r="A806" s="26"/>
      <c r="B806" s="26"/>
      <c r="C806" s="63"/>
      <c r="D806" s="50"/>
      <c r="E806" s="50"/>
      <c r="F806" s="50"/>
      <c r="G806" s="50"/>
      <c r="H806" s="50"/>
      <c r="I806" s="26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  <c r="AJ806" s="25"/>
      <c r="AK806" s="25"/>
      <c r="AL806" s="25"/>
      <c r="AM806" s="25"/>
      <c r="AN806" s="25"/>
      <c r="AO806" s="25"/>
      <c r="AP806" s="25"/>
      <c r="AQ806" s="25"/>
      <c r="AR806" s="25"/>
    </row>
    <row r="807" spans="1:44" ht="12.75" customHeight="1" x14ac:dyDescent="0.25">
      <c r="A807" s="26"/>
      <c r="B807" s="26"/>
      <c r="C807" s="63"/>
      <c r="D807" s="50"/>
      <c r="E807" s="50"/>
      <c r="F807" s="50"/>
      <c r="G807" s="50"/>
      <c r="H807" s="50"/>
      <c r="I807" s="26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  <c r="AJ807" s="25"/>
      <c r="AK807" s="25"/>
      <c r="AL807" s="25"/>
      <c r="AM807" s="25"/>
      <c r="AN807" s="25"/>
      <c r="AO807" s="25"/>
      <c r="AP807" s="25"/>
      <c r="AQ807" s="25"/>
      <c r="AR807" s="25"/>
    </row>
    <row r="808" spans="1:44" ht="12.75" customHeight="1" x14ac:dyDescent="0.25">
      <c r="A808" s="26"/>
      <c r="B808" s="26"/>
      <c r="C808" s="63"/>
      <c r="D808" s="50"/>
      <c r="E808" s="50"/>
      <c r="F808" s="50"/>
      <c r="G808" s="50"/>
      <c r="H808" s="50"/>
      <c r="I808" s="26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  <c r="AJ808" s="25"/>
      <c r="AK808" s="25"/>
      <c r="AL808" s="25"/>
      <c r="AM808" s="25"/>
      <c r="AN808" s="25"/>
      <c r="AO808" s="25"/>
      <c r="AP808" s="25"/>
      <c r="AQ808" s="25"/>
      <c r="AR808" s="25"/>
    </row>
    <row r="809" spans="1:44" ht="12.75" customHeight="1" x14ac:dyDescent="0.25">
      <c r="A809" s="26"/>
      <c r="B809" s="26"/>
      <c r="C809" s="63"/>
      <c r="D809" s="50"/>
      <c r="E809" s="50"/>
      <c r="F809" s="50"/>
      <c r="G809" s="50"/>
      <c r="H809" s="50"/>
      <c r="I809" s="26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  <c r="AJ809" s="25"/>
      <c r="AK809" s="25"/>
      <c r="AL809" s="25"/>
      <c r="AM809" s="25"/>
      <c r="AN809" s="25"/>
      <c r="AO809" s="25"/>
      <c r="AP809" s="25"/>
      <c r="AQ809" s="25"/>
      <c r="AR809" s="25"/>
    </row>
    <row r="810" spans="1:44" ht="12.75" customHeight="1" x14ac:dyDescent="0.25">
      <c r="A810" s="26"/>
      <c r="B810" s="26"/>
      <c r="C810" s="63"/>
      <c r="D810" s="50"/>
      <c r="E810" s="50"/>
      <c r="F810" s="50"/>
      <c r="G810" s="50"/>
      <c r="H810" s="50"/>
      <c r="I810" s="26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  <c r="AJ810" s="25"/>
      <c r="AK810" s="25"/>
      <c r="AL810" s="25"/>
      <c r="AM810" s="25"/>
      <c r="AN810" s="25"/>
      <c r="AO810" s="25"/>
      <c r="AP810" s="25"/>
      <c r="AQ810" s="25"/>
      <c r="AR810" s="25"/>
    </row>
    <row r="811" spans="1:44" ht="12.75" customHeight="1" x14ac:dyDescent="0.25">
      <c r="A811" s="26"/>
      <c r="B811" s="26"/>
      <c r="C811" s="63"/>
      <c r="D811" s="50"/>
      <c r="E811" s="50"/>
      <c r="F811" s="50"/>
      <c r="G811" s="50"/>
      <c r="H811" s="50"/>
      <c r="I811" s="26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  <c r="AJ811" s="25"/>
      <c r="AK811" s="25"/>
      <c r="AL811" s="25"/>
      <c r="AM811" s="25"/>
      <c r="AN811" s="25"/>
      <c r="AO811" s="25"/>
      <c r="AP811" s="25"/>
      <c r="AQ811" s="25"/>
      <c r="AR811" s="25"/>
    </row>
    <row r="812" spans="1:44" ht="12.75" customHeight="1" x14ac:dyDescent="0.25">
      <c r="A812" s="26"/>
      <c r="B812" s="26"/>
      <c r="C812" s="63"/>
      <c r="D812" s="50"/>
      <c r="E812" s="50"/>
      <c r="F812" s="50"/>
      <c r="G812" s="50"/>
      <c r="H812" s="50"/>
      <c r="I812" s="26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  <c r="AJ812" s="25"/>
      <c r="AK812" s="25"/>
      <c r="AL812" s="25"/>
      <c r="AM812" s="25"/>
      <c r="AN812" s="25"/>
      <c r="AO812" s="25"/>
      <c r="AP812" s="25"/>
      <c r="AQ812" s="25"/>
      <c r="AR812" s="25"/>
    </row>
    <row r="813" spans="1:44" ht="12.75" customHeight="1" x14ac:dyDescent="0.25">
      <c r="A813" s="26"/>
      <c r="B813" s="26"/>
      <c r="C813" s="63"/>
      <c r="D813" s="50"/>
      <c r="E813" s="50"/>
      <c r="F813" s="50"/>
      <c r="G813" s="50"/>
      <c r="H813" s="50"/>
      <c r="I813" s="26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  <c r="AJ813" s="25"/>
      <c r="AK813" s="25"/>
      <c r="AL813" s="25"/>
      <c r="AM813" s="25"/>
      <c r="AN813" s="25"/>
      <c r="AO813" s="25"/>
      <c r="AP813" s="25"/>
      <c r="AQ813" s="25"/>
      <c r="AR813" s="25"/>
    </row>
    <row r="814" spans="1:44" ht="12.75" customHeight="1" x14ac:dyDescent="0.25">
      <c r="A814" s="26"/>
      <c r="B814" s="26"/>
      <c r="C814" s="63"/>
      <c r="D814" s="50"/>
      <c r="E814" s="50"/>
      <c r="F814" s="50"/>
      <c r="G814" s="50"/>
      <c r="H814" s="50"/>
      <c r="I814" s="26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  <c r="AA814" s="25"/>
      <c r="AB814" s="25"/>
      <c r="AC814" s="25"/>
      <c r="AD814" s="25"/>
      <c r="AE814" s="25"/>
      <c r="AF814" s="25"/>
      <c r="AG814" s="25"/>
      <c r="AH814" s="25"/>
      <c r="AI814" s="25"/>
      <c r="AJ814" s="25"/>
      <c r="AK814" s="25"/>
      <c r="AL814" s="25"/>
      <c r="AM814" s="25"/>
      <c r="AN814" s="25"/>
      <c r="AO814" s="25"/>
      <c r="AP814" s="25"/>
      <c r="AQ814" s="25"/>
      <c r="AR814" s="25"/>
    </row>
    <row r="815" spans="1:44" ht="12.75" customHeight="1" x14ac:dyDescent="0.25">
      <c r="A815" s="26"/>
      <c r="B815" s="26"/>
      <c r="C815" s="63"/>
      <c r="D815" s="50"/>
      <c r="E815" s="50"/>
      <c r="F815" s="50"/>
      <c r="G815" s="50"/>
      <c r="H815" s="50"/>
      <c r="I815" s="26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  <c r="AA815" s="25"/>
      <c r="AB815" s="25"/>
      <c r="AC815" s="25"/>
      <c r="AD815" s="25"/>
      <c r="AE815" s="25"/>
      <c r="AF815" s="25"/>
      <c r="AG815" s="25"/>
      <c r="AH815" s="25"/>
      <c r="AI815" s="25"/>
      <c r="AJ815" s="25"/>
      <c r="AK815" s="25"/>
      <c r="AL815" s="25"/>
      <c r="AM815" s="25"/>
      <c r="AN815" s="25"/>
      <c r="AO815" s="25"/>
      <c r="AP815" s="25"/>
      <c r="AQ815" s="25"/>
      <c r="AR815" s="25"/>
    </row>
    <row r="816" spans="1:44" ht="12.75" customHeight="1" x14ac:dyDescent="0.25">
      <c r="A816" s="26"/>
      <c r="B816" s="26"/>
      <c r="C816" s="63"/>
      <c r="D816" s="50"/>
      <c r="E816" s="50"/>
      <c r="F816" s="50"/>
      <c r="G816" s="50"/>
      <c r="H816" s="50"/>
      <c r="I816" s="26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  <c r="AA816" s="25"/>
      <c r="AB816" s="25"/>
      <c r="AC816" s="25"/>
      <c r="AD816" s="25"/>
      <c r="AE816" s="25"/>
      <c r="AF816" s="25"/>
      <c r="AG816" s="25"/>
      <c r="AH816" s="25"/>
      <c r="AI816" s="25"/>
      <c r="AJ816" s="25"/>
      <c r="AK816" s="25"/>
      <c r="AL816" s="25"/>
      <c r="AM816" s="25"/>
      <c r="AN816" s="25"/>
      <c r="AO816" s="25"/>
      <c r="AP816" s="25"/>
      <c r="AQ816" s="25"/>
      <c r="AR816" s="25"/>
    </row>
    <row r="817" spans="1:44" ht="12.75" customHeight="1" x14ac:dyDescent="0.25">
      <c r="A817" s="26"/>
      <c r="B817" s="26"/>
      <c r="C817" s="63"/>
      <c r="D817" s="50"/>
      <c r="E817" s="50"/>
      <c r="F817" s="50"/>
      <c r="G817" s="50"/>
      <c r="H817" s="50"/>
      <c r="I817" s="26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  <c r="AA817" s="25"/>
      <c r="AB817" s="25"/>
      <c r="AC817" s="25"/>
      <c r="AD817" s="25"/>
      <c r="AE817" s="25"/>
      <c r="AF817" s="25"/>
      <c r="AG817" s="25"/>
      <c r="AH817" s="25"/>
      <c r="AI817" s="25"/>
      <c r="AJ817" s="25"/>
      <c r="AK817" s="25"/>
      <c r="AL817" s="25"/>
      <c r="AM817" s="25"/>
      <c r="AN817" s="25"/>
      <c r="AO817" s="25"/>
      <c r="AP817" s="25"/>
      <c r="AQ817" s="25"/>
      <c r="AR817" s="25"/>
    </row>
    <row r="818" spans="1:44" ht="12.75" customHeight="1" x14ac:dyDescent="0.25">
      <c r="A818" s="26"/>
      <c r="B818" s="26"/>
      <c r="C818" s="63"/>
      <c r="D818" s="50"/>
      <c r="E818" s="50"/>
      <c r="F818" s="50"/>
      <c r="G818" s="50"/>
      <c r="H818" s="50"/>
      <c r="I818" s="26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  <c r="AA818" s="25"/>
      <c r="AB818" s="25"/>
      <c r="AC818" s="25"/>
      <c r="AD818" s="25"/>
      <c r="AE818" s="25"/>
      <c r="AF818" s="25"/>
      <c r="AG818" s="25"/>
      <c r="AH818" s="25"/>
      <c r="AI818" s="25"/>
      <c r="AJ818" s="25"/>
      <c r="AK818" s="25"/>
      <c r="AL818" s="25"/>
      <c r="AM818" s="25"/>
      <c r="AN818" s="25"/>
      <c r="AO818" s="25"/>
      <c r="AP818" s="25"/>
      <c r="AQ818" s="25"/>
      <c r="AR818" s="25"/>
    </row>
    <row r="819" spans="1:44" ht="12.75" customHeight="1" x14ac:dyDescent="0.25">
      <c r="A819" s="26"/>
      <c r="B819" s="26"/>
      <c r="C819" s="63"/>
      <c r="D819" s="50"/>
      <c r="E819" s="50"/>
      <c r="F819" s="50"/>
      <c r="G819" s="50"/>
      <c r="H819" s="50"/>
      <c r="I819" s="26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  <c r="AA819" s="25"/>
      <c r="AB819" s="25"/>
      <c r="AC819" s="25"/>
      <c r="AD819" s="25"/>
      <c r="AE819" s="25"/>
      <c r="AF819" s="25"/>
      <c r="AG819" s="25"/>
      <c r="AH819" s="25"/>
      <c r="AI819" s="25"/>
      <c r="AJ819" s="25"/>
      <c r="AK819" s="25"/>
      <c r="AL819" s="25"/>
      <c r="AM819" s="25"/>
      <c r="AN819" s="25"/>
      <c r="AO819" s="25"/>
      <c r="AP819" s="25"/>
      <c r="AQ819" s="25"/>
      <c r="AR819" s="25"/>
    </row>
    <row r="820" spans="1:44" ht="12.75" customHeight="1" x14ac:dyDescent="0.25">
      <c r="A820" s="26"/>
      <c r="B820" s="26"/>
      <c r="C820" s="63"/>
      <c r="D820" s="50"/>
      <c r="E820" s="50"/>
      <c r="F820" s="50"/>
      <c r="G820" s="50"/>
      <c r="H820" s="50"/>
      <c r="I820" s="26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  <c r="AA820" s="25"/>
      <c r="AB820" s="25"/>
      <c r="AC820" s="25"/>
      <c r="AD820" s="25"/>
      <c r="AE820" s="25"/>
      <c r="AF820" s="25"/>
      <c r="AG820" s="25"/>
      <c r="AH820" s="25"/>
      <c r="AI820" s="25"/>
      <c r="AJ820" s="25"/>
      <c r="AK820" s="25"/>
      <c r="AL820" s="25"/>
      <c r="AM820" s="25"/>
      <c r="AN820" s="25"/>
      <c r="AO820" s="25"/>
      <c r="AP820" s="25"/>
      <c r="AQ820" s="25"/>
      <c r="AR820" s="25"/>
    </row>
    <row r="821" spans="1:44" ht="12.75" customHeight="1" x14ac:dyDescent="0.25">
      <c r="A821" s="26"/>
      <c r="B821" s="26"/>
      <c r="C821" s="63"/>
      <c r="D821" s="50"/>
      <c r="E821" s="50"/>
      <c r="F821" s="50"/>
      <c r="G821" s="50"/>
      <c r="H821" s="50"/>
      <c r="I821" s="26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  <c r="AA821" s="25"/>
      <c r="AB821" s="25"/>
      <c r="AC821" s="25"/>
      <c r="AD821" s="25"/>
      <c r="AE821" s="25"/>
      <c r="AF821" s="25"/>
      <c r="AG821" s="25"/>
      <c r="AH821" s="25"/>
      <c r="AI821" s="25"/>
      <c r="AJ821" s="25"/>
      <c r="AK821" s="25"/>
      <c r="AL821" s="25"/>
      <c r="AM821" s="25"/>
      <c r="AN821" s="25"/>
      <c r="AO821" s="25"/>
      <c r="AP821" s="25"/>
      <c r="AQ821" s="25"/>
      <c r="AR821" s="25"/>
    </row>
    <row r="822" spans="1:44" ht="12.75" customHeight="1" x14ac:dyDescent="0.25">
      <c r="A822" s="26"/>
      <c r="B822" s="26"/>
      <c r="C822" s="63"/>
      <c r="D822" s="50"/>
      <c r="E822" s="50"/>
      <c r="F822" s="50"/>
      <c r="G822" s="50"/>
      <c r="H822" s="50"/>
      <c r="I822" s="26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  <c r="AA822" s="25"/>
      <c r="AB822" s="25"/>
      <c r="AC822" s="25"/>
      <c r="AD822" s="25"/>
      <c r="AE822" s="25"/>
      <c r="AF822" s="25"/>
      <c r="AG822" s="25"/>
      <c r="AH822" s="25"/>
      <c r="AI822" s="25"/>
      <c r="AJ822" s="25"/>
      <c r="AK822" s="25"/>
      <c r="AL822" s="25"/>
      <c r="AM822" s="25"/>
      <c r="AN822" s="25"/>
      <c r="AO822" s="25"/>
      <c r="AP822" s="25"/>
      <c r="AQ822" s="25"/>
      <c r="AR822" s="25"/>
    </row>
    <row r="823" spans="1:44" ht="12.75" customHeight="1" x14ac:dyDescent="0.25">
      <c r="A823" s="26"/>
      <c r="B823" s="26"/>
      <c r="C823" s="63"/>
      <c r="D823" s="50"/>
      <c r="E823" s="50"/>
      <c r="F823" s="50"/>
      <c r="G823" s="50"/>
      <c r="H823" s="50"/>
      <c r="I823" s="26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  <c r="AA823" s="25"/>
      <c r="AB823" s="25"/>
      <c r="AC823" s="25"/>
      <c r="AD823" s="25"/>
      <c r="AE823" s="25"/>
      <c r="AF823" s="25"/>
      <c r="AG823" s="25"/>
      <c r="AH823" s="25"/>
      <c r="AI823" s="25"/>
      <c r="AJ823" s="25"/>
      <c r="AK823" s="25"/>
      <c r="AL823" s="25"/>
      <c r="AM823" s="25"/>
      <c r="AN823" s="25"/>
      <c r="AO823" s="25"/>
      <c r="AP823" s="25"/>
      <c r="AQ823" s="25"/>
      <c r="AR823" s="25"/>
    </row>
    <row r="824" spans="1:44" ht="12.75" customHeight="1" x14ac:dyDescent="0.25">
      <c r="A824" s="26"/>
      <c r="B824" s="26"/>
      <c r="C824" s="63"/>
      <c r="D824" s="50"/>
      <c r="E824" s="50"/>
      <c r="F824" s="50"/>
      <c r="G824" s="50"/>
      <c r="H824" s="50"/>
      <c r="I824" s="26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  <c r="AA824" s="25"/>
      <c r="AB824" s="25"/>
      <c r="AC824" s="25"/>
      <c r="AD824" s="25"/>
      <c r="AE824" s="25"/>
      <c r="AF824" s="25"/>
      <c r="AG824" s="25"/>
      <c r="AH824" s="25"/>
      <c r="AI824" s="25"/>
      <c r="AJ824" s="25"/>
      <c r="AK824" s="25"/>
      <c r="AL824" s="25"/>
      <c r="AM824" s="25"/>
      <c r="AN824" s="25"/>
      <c r="AO824" s="25"/>
      <c r="AP824" s="25"/>
      <c r="AQ824" s="25"/>
      <c r="AR824" s="25"/>
    </row>
    <row r="825" spans="1:44" ht="12.75" customHeight="1" x14ac:dyDescent="0.25">
      <c r="A825" s="26"/>
      <c r="B825" s="26"/>
      <c r="C825" s="63"/>
      <c r="D825" s="50"/>
      <c r="E825" s="50"/>
      <c r="F825" s="50"/>
      <c r="G825" s="50"/>
      <c r="H825" s="50"/>
      <c r="I825" s="26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  <c r="AA825" s="25"/>
      <c r="AB825" s="25"/>
      <c r="AC825" s="25"/>
      <c r="AD825" s="25"/>
      <c r="AE825" s="25"/>
      <c r="AF825" s="25"/>
      <c r="AG825" s="25"/>
      <c r="AH825" s="25"/>
      <c r="AI825" s="25"/>
      <c r="AJ825" s="25"/>
      <c r="AK825" s="25"/>
      <c r="AL825" s="25"/>
      <c r="AM825" s="25"/>
      <c r="AN825" s="25"/>
      <c r="AO825" s="25"/>
      <c r="AP825" s="25"/>
      <c r="AQ825" s="25"/>
      <c r="AR825" s="25"/>
    </row>
    <row r="826" spans="1:44" ht="12.75" customHeight="1" x14ac:dyDescent="0.25">
      <c r="A826" s="26"/>
      <c r="B826" s="26"/>
      <c r="C826" s="63"/>
      <c r="D826" s="50"/>
      <c r="E826" s="50"/>
      <c r="F826" s="50"/>
      <c r="G826" s="50"/>
      <c r="H826" s="50"/>
      <c r="I826" s="26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  <c r="AA826" s="25"/>
      <c r="AB826" s="25"/>
      <c r="AC826" s="25"/>
      <c r="AD826" s="25"/>
      <c r="AE826" s="25"/>
      <c r="AF826" s="25"/>
      <c r="AG826" s="25"/>
      <c r="AH826" s="25"/>
      <c r="AI826" s="25"/>
      <c r="AJ826" s="25"/>
      <c r="AK826" s="25"/>
      <c r="AL826" s="25"/>
      <c r="AM826" s="25"/>
      <c r="AN826" s="25"/>
      <c r="AO826" s="25"/>
      <c r="AP826" s="25"/>
      <c r="AQ826" s="25"/>
      <c r="AR826" s="25"/>
    </row>
    <row r="827" spans="1:44" ht="12.75" customHeight="1" x14ac:dyDescent="0.25">
      <c r="A827" s="26"/>
      <c r="B827" s="26"/>
      <c r="C827" s="63"/>
      <c r="D827" s="50"/>
      <c r="E827" s="50"/>
      <c r="F827" s="50"/>
      <c r="G827" s="50"/>
      <c r="H827" s="50"/>
      <c r="I827" s="26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  <c r="AA827" s="25"/>
      <c r="AB827" s="25"/>
      <c r="AC827" s="25"/>
      <c r="AD827" s="25"/>
      <c r="AE827" s="25"/>
      <c r="AF827" s="25"/>
      <c r="AG827" s="25"/>
      <c r="AH827" s="25"/>
      <c r="AI827" s="25"/>
      <c r="AJ827" s="25"/>
      <c r="AK827" s="25"/>
      <c r="AL827" s="25"/>
      <c r="AM827" s="25"/>
      <c r="AN827" s="25"/>
      <c r="AO827" s="25"/>
      <c r="AP827" s="25"/>
      <c r="AQ827" s="25"/>
      <c r="AR827" s="25"/>
    </row>
    <row r="828" spans="1:44" ht="12.75" customHeight="1" x14ac:dyDescent="0.25">
      <c r="A828" s="26"/>
      <c r="B828" s="26"/>
      <c r="C828" s="63"/>
      <c r="D828" s="50"/>
      <c r="E828" s="50"/>
      <c r="F828" s="50"/>
      <c r="G828" s="50"/>
      <c r="H828" s="50"/>
      <c r="I828" s="26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  <c r="AA828" s="25"/>
      <c r="AB828" s="25"/>
      <c r="AC828" s="25"/>
      <c r="AD828" s="25"/>
      <c r="AE828" s="25"/>
      <c r="AF828" s="25"/>
      <c r="AG828" s="25"/>
      <c r="AH828" s="25"/>
      <c r="AI828" s="25"/>
      <c r="AJ828" s="25"/>
      <c r="AK828" s="25"/>
      <c r="AL828" s="25"/>
      <c r="AM828" s="25"/>
      <c r="AN828" s="25"/>
      <c r="AO828" s="25"/>
      <c r="AP828" s="25"/>
      <c r="AQ828" s="25"/>
      <c r="AR828" s="25"/>
    </row>
    <row r="829" spans="1:44" ht="12.75" customHeight="1" x14ac:dyDescent="0.25">
      <c r="A829" s="26"/>
      <c r="B829" s="26"/>
      <c r="C829" s="63"/>
      <c r="D829" s="50"/>
      <c r="E829" s="50"/>
      <c r="F829" s="50"/>
      <c r="G829" s="50"/>
      <c r="H829" s="50"/>
      <c r="I829" s="26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  <c r="AA829" s="25"/>
      <c r="AB829" s="25"/>
      <c r="AC829" s="25"/>
      <c r="AD829" s="25"/>
      <c r="AE829" s="25"/>
      <c r="AF829" s="25"/>
      <c r="AG829" s="25"/>
      <c r="AH829" s="25"/>
      <c r="AI829" s="25"/>
      <c r="AJ829" s="25"/>
      <c r="AK829" s="25"/>
      <c r="AL829" s="25"/>
      <c r="AM829" s="25"/>
      <c r="AN829" s="25"/>
      <c r="AO829" s="25"/>
      <c r="AP829" s="25"/>
      <c r="AQ829" s="25"/>
      <c r="AR829" s="25"/>
    </row>
    <row r="830" spans="1:44" ht="12.75" customHeight="1" x14ac:dyDescent="0.25">
      <c r="A830" s="26"/>
      <c r="B830" s="26"/>
      <c r="C830" s="63"/>
      <c r="D830" s="50"/>
      <c r="E830" s="50"/>
      <c r="F830" s="50"/>
      <c r="G830" s="50"/>
      <c r="H830" s="50"/>
      <c r="I830" s="26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  <c r="AA830" s="25"/>
      <c r="AB830" s="25"/>
      <c r="AC830" s="25"/>
      <c r="AD830" s="25"/>
      <c r="AE830" s="25"/>
      <c r="AF830" s="25"/>
      <c r="AG830" s="25"/>
      <c r="AH830" s="25"/>
      <c r="AI830" s="25"/>
      <c r="AJ830" s="25"/>
      <c r="AK830" s="25"/>
      <c r="AL830" s="25"/>
      <c r="AM830" s="25"/>
      <c r="AN830" s="25"/>
      <c r="AO830" s="25"/>
      <c r="AP830" s="25"/>
      <c r="AQ830" s="25"/>
      <c r="AR830" s="25"/>
    </row>
    <row r="831" spans="1:44" ht="12.75" customHeight="1" x14ac:dyDescent="0.25">
      <c r="A831" s="26"/>
      <c r="B831" s="26"/>
      <c r="C831" s="63"/>
      <c r="D831" s="50"/>
      <c r="E831" s="50"/>
      <c r="F831" s="50"/>
      <c r="G831" s="50"/>
      <c r="H831" s="50"/>
      <c r="I831" s="26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  <c r="AA831" s="25"/>
      <c r="AB831" s="25"/>
      <c r="AC831" s="25"/>
      <c r="AD831" s="25"/>
      <c r="AE831" s="25"/>
      <c r="AF831" s="25"/>
      <c r="AG831" s="25"/>
      <c r="AH831" s="25"/>
      <c r="AI831" s="25"/>
      <c r="AJ831" s="25"/>
      <c r="AK831" s="25"/>
      <c r="AL831" s="25"/>
      <c r="AM831" s="25"/>
      <c r="AN831" s="25"/>
      <c r="AO831" s="25"/>
      <c r="AP831" s="25"/>
      <c r="AQ831" s="25"/>
      <c r="AR831" s="25"/>
    </row>
    <row r="832" spans="1:44" ht="12.75" customHeight="1" x14ac:dyDescent="0.25">
      <c r="A832" s="26"/>
      <c r="B832" s="26"/>
      <c r="C832" s="63"/>
      <c r="D832" s="50"/>
      <c r="E832" s="50"/>
      <c r="F832" s="50"/>
      <c r="G832" s="50"/>
      <c r="H832" s="50"/>
      <c r="I832" s="26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  <c r="AA832" s="25"/>
      <c r="AB832" s="25"/>
      <c r="AC832" s="25"/>
      <c r="AD832" s="25"/>
      <c r="AE832" s="25"/>
      <c r="AF832" s="25"/>
      <c r="AG832" s="25"/>
      <c r="AH832" s="25"/>
      <c r="AI832" s="25"/>
      <c r="AJ832" s="25"/>
      <c r="AK832" s="25"/>
      <c r="AL832" s="25"/>
      <c r="AM832" s="25"/>
      <c r="AN832" s="25"/>
      <c r="AO832" s="25"/>
      <c r="AP832" s="25"/>
      <c r="AQ832" s="25"/>
      <c r="AR832" s="25"/>
    </row>
    <row r="833" spans="1:44" ht="12.75" customHeight="1" x14ac:dyDescent="0.25">
      <c r="A833" s="26"/>
      <c r="B833" s="26"/>
      <c r="C833" s="63"/>
      <c r="D833" s="50"/>
      <c r="E833" s="50"/>
      <c r="F833" s="50"/>
      <c r="G833" s="50"/>
      <c r="H833" s="50"/>
      <c r="I833" s="26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  <c r="AA833" s="25"/>
      <c r="AB833" s="25"/>
      <c r="AC833" s="25"/>
      <c r="AD833" s="25"/>
      <c r="AE833" s="25"/>
      <c r="AF833" s="25"/>
      <c r="AG833" s="25"/>
      <c r="AH833" s="25"/>
      <c r="AI833" s="25"/>
      <c r="AJ833" s="25"/>
      <c r="AK833" s="25"/>
      <c r="AL833" s="25"/>
      <c r="AM833" s="25"/>
      <c r="AN833" s="25"/>
      <c r="AO833" s="25"/>
      <c r="AP833" s="25"/>
      <c r="AQ833" s="25"/>
      <c r="AR833" s="25"/>
    </row>
    <row r="834" spans="1:44" ht="12.75" customHeight="1" x14ac:dyDescent="0.25">
      <c r="A834" s="26"/>
      <c r="B834" s="26"/>
      <c r="C834" s="63"/>
      <c r="D834" s="50"/>
      <c r="E834" s="50"/>
      <c r="F834" s="50"/>
      <c r="G834" s="50"/>
      <c r="H834" s="50"/>
      <c r="I834" s="26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  <c r="AA834" s="25"/>
      <c r="AB834" s="25"/>
      <c r="AC834" s="25"/>
      <c r="AD834" s="25"/>
      <c r="AE834" s="25"/>
      <c r="AF834" s="25"/>
      <c r="AG834" s="25"/>
      <c r="AH834" s="25"/>
      <c r="AI834" s="25"/>
      <c r="AJ834" s="25"/>
      <c r="AK834" s="25"/>
      <c r="AL834" s="25"/>
      <c r="AM834" s="25"/>
      <c r="AN834" s="25"/>
      <c r="AO834" s="25"/>
      <c r="AP834" s="25"/>
      <c r="AQ834" s="25"/>
      <c r="AR834" s="25"/>
    </row>
    <row r="835" spans="1:44" ht="12.75" customHeight="1" x14ac:dyDescent="0.25">
      <c r="A835" s="26"/>
      <c r="B835" s="26"/>
      <c r="C835" s="63"/>
      <c r="D835" s="50"/>
      <c r="E835" s="50"/>
      <c r="F835" s="50"/>
      <c r="G835" s="50"/>
      <c r="H835" s="50"/>
      <c r="I835" s="26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  <c r="AA835" s="25"/>
      <c r="AB835" s="25"/>
      <c r="AC835" s="25"/>
      <c r="AD835" s="25"/>
      <c r="AE835" s="25"/>
      <c r="AF835" s="25"/>
      <c r="AG835" s="25"/>
      <c r="AH835" s="25"/>
      <c r="AI835" s="25"/>
      <c r="AJ835" s="25"/>
      <c r="AK835" s="25"/>
      <c r="AL835" s="25"/>
      <c r="AM835" s="25"/>
      <c r="AN835" s="25"/>
      <c r="AO835" s="25"/>
      <c r="AP835" s="25"/>
      <c r="AQ835" s="25"/>
      <c r="AR835" s="25"/>
    </row>
    <row r="836" spans="1:44" ht="12.75" customHeight="1" x14ac:dyDescent="0.25">
      <c r="A836" s="26"/>
      <c r="B836" s="26"/>
      <c r="C836" s="63"/>
      <c r="D836" s="50"/>
      <c r="E836" s="50"/>
      <c r="F836" s="50"/>
      <c r="G836" s="50"/>
      <c r="H836" s="50"/>
      <c r="I836" s="26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  <c r="AA836" s="25"/>
      <c r="AB836" s="25"/>
      <c r="AC836" s="25"/>
      <c r="AD836" s="25"/>
      <c r="AE836" s="25"/>
      <c r="AF836" s="25"/>
      <c r="AG836" s="25"/>
      <c r="AH836" s="25"/>
      <c r="AI836" s="25"/>
      <c r="AJ836" s="25"/>
      <c r="AK836" s="25"/>
      <c r="AL836" s="25"/>
      <c r="AM836" s="25"/>
      <c r="AN836" s="25"/>
      <c r="AO836" s="25"/>
      <c r="AP836" s="25"/>
      <c r="AQ836" s="25"/>
      <c r="AR836" s="25"/>
    </row>
    <row r="837" spans="1:44" ht="12.75" customHeight="1" x14ac:dyDescent="0.25">
      <c r="A837" s="26"/>
      <c r="B837" s="26"/>
      <c r="C837" s="63"/>
      <c r="D837" s="50"/>
      <c r="E837" s="50"/>
      <c r="F837" s="50"/>
      <c r="G837" s="50"/>
      <c r="H837" s="50"/>
      <c r="I837" s="26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  <c r="AA837" s="25"/>
      <c r="AB837" s="25"/>
      <c r="AC837" s="25"/>
      <c r="AD837" s="25"/>
      <c r="AE837" s="25"/>
      <c r="AF837" s="25"/>
      <c r="AG837" s="25"/>
      <c r="AH837" s="25"/>
      <c r="AI837" s="25"/>
      <c r="AJ837" s="25"/>
      <c r="AK837" s="25"/>
      <c r="AL837" s="25"/>
      <c r="AM837" s="25"/>
      <c r="AN837" s="25"/>
      <c r="AO837" s="25"/>
      <c r="AP837" s="25"/>
      <c r="AQ837" s="25"/>
      <c r="AR837" s="25"/>
    </row>
    <row r="838" spans="1:44" ht="12.75" customHeight="1" x14ac:dyDescent="0.25">
      <c r="A838" s="26"/>
      <c r="B838" s="26"/>
      <c r="C838" s="63"/>
      <c r="D838" s="50"/>
      <c r="E838" s="50"/>
      <c r="F838" s="50"/>
      <c r="G838" s="50"/>
      <c r="H838" s="50"/>
      <c r="I838" s="26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  <c r="AA838" s="25"/>
      <c r="AB838" s="25"/>
      <c r="AC838" s="25"/>
      <c r="AD838" s="25"/>
      <c r="AE838" s="25"/>
      <c r="AF838" s="25"/>
      <c r="AG838" s="25"/>
      <c r="AH838" s="25"/>
      <c r="AI838" s="25"/>
      <c r="AJ838" s="25"/>
      <c r="AK838" s="25"/>
      <c r="AL838" s="25"/>
      <c r="AM838" s="25"/>
      <c r="AN838" s="25"/>
      <c r="AO838" s="25"/>
      <c r="AP838" s="25"/>
      <c r="AQ838" s="25"/>
      <c r="AR838" s="25"/>
    </row>
    <row r="839" spans="1:44" ht="12.75" customHeight="1" x14ac:dyDescent="0.25">
      <c r="A839" s="26"/>
      <c r="B839" s="26"/>
      <c r="C839" s="63"/>
      <c r="D839" s="50"/>
      <c r="E839" s="50"/>
      <c r="F839" s="50"/>
      <c r="G839" s="50"/>
      <c r="H839" s="50"/>
      <c r="I839" s="26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  <c r="AA839" s="25"/>
      <c r="AB839" s="25"/>
      <c r="AC839" s="25"/>
      <c r="AD839" s="25"/>
      <c r="AE839" s="25"/>
      <c r="AF839" s="25"/>
      <c r="AG839" s="25"/>
      <c r="AH839" s="25"/>
      <c r="AI839" s="25"/>
      <c r="AJ839" s="25"/>
      <c r="AK839" s="25"/>
      <c r="AL839" s="25"/>
      <c r="AM839" s="25"/>
      <c r="AN839" s="25"/>
      <c r="AO839" s="25"/>
      <c r="AP839" s="25"/>
      <c r="AQ839" s="25"/>
      <c r="AR839" s="25"/>
    </row>
    <row r="840" spans="1:44" ht="12.75" customHeight="1" x14ac:dyDescent="0.25">
      <c r="A840" s="26"/>
      <c r="B840" s="26"/>
      <c r="C840" s="63"/>
      <c r="D840" s="50"/>
      <c r="E840" s="50"/>
      <c r="F840" s="50"/>
      <c r="G840" s="50"/>
      <c r="H840" s="50"/>
      <c r="I840" s="26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  <c r="AA840" s="25"/>
      <c r="AB840" s="25"/>
      <c r="AC840" s="25"/>
      <c r="AD840" s="25"/>
      <c r="AE840" s="25"/>
      <c r="AF840" s="25"/>
      <c r="AG840" s="25"/>
      <c r="AH840" s="25"/>
      <c r="AI840" s="25"/>
      <c r="AJ840" s="25"/>
      <c r="AK840" s="25"/>
      <c r="AL840" s="25"/>
      <c r="AM840" s="25"/>
      <c r="AN840" s="25"/>
      <c r="AO840" s="25"/>
      <c r="AP840" s="25"/>
      <c r="AQ840" s="25"/>
      <c r="AR840" s="25"/>
    </row>
    <row r="841" spans="1:44" ht="12.75" customHeight="1" x14ac:dyDescent="0.25">
      <c r="A841" s="26"/>
      <c r="B841" s="26"/>
      <c r="C841" s="63"/>
      <c r="D841" s="50"/>
      <c r="E841" s="50"/>
      <c r="F841" s="50"/>
      <c r="G841" s="50"/>
      <c r="H841" s="50"/>
      <c r="I841" s="26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  <c r="AJ841" s="25"/>
      <c r="AK841" s="25"/>
      <c r="AL841" s="25"/>
      <c r="AM841" s="25"/>
      <c r="AN841" s="25"/>
      <c r="AO841" s="25"/>
      <c r="AP841" s="25"/>
      <c r="AQ841" s="25"/>
      <c r="AR841" s="25"/>
    </row>
    <row r="842" spans="1:44" ht="12.75" customHeight="1" x14ac:dyDescent="0.25">
      <c r="A842" s="26"/>
      <c r="B842" s="26"/>
      <c r="C842" s="63"/>
      <c r="D842" s="50"/>
      <c r="E842" s="50"/>
      <c r="F842" s="50"/>
      <c r="G842" s="50"/>
      <c r="H842" s="50"/>
      <c r="I842" s="26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25"/>
      <c r="AE842" s="25"/>
      <c r="AF842" s="25"/>
      <c r="AG842" s="25"/>
      <c r="AH842" s="25"/>
      <c r="AI842" s="25"/>
      <c r="AJ842" s="25"/>
      <c r="AK842" s="25"/>
      <c r="AL842" s="25"/>
      <c r="AM842" s="25"/>
      <c r="AN842" s="25"/>
      <c r="AO842" s="25"/>
      <c r="AP842" s="25"/>
      <c r="AQ842" s="25"/>
      <c r="AR842" s="25"/>
    </row>
    <row r="843" spans="1:44" ht="12.75" customHeight="1" x14ac:dyDescent="0.25">
      <c r="A843" s="26"/>
      <c r="B843" s="26"/>
      <c r="C843" s="63"/>
      <c r="D843" s="50"/>
      <c r="E843" s="50"/>
      <c r="F843" s="50"/>
      <c r="G843" s="50"/>
      <c r="H843" s="50"/>
      <c r="I843" s="26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  <c r="AJ843" s="25"/>
      <c r="AK843" s="25"/>
      <c r="AL843" s="25"/>
      <c r="AM843" s="25"/>
      <c r="AN843" s="25"/>
      <c r="AO843" s="25"/>
      <c r="AP843" s="25"/>
      <c r="AQ843" s="25"/>
      <c r="AR843" s="25"/>
    </row>
    <row r="844" spans="1:44" ht="12.75" customHeight="1" x14ac:dyDescent="0.25">
      <c r="A844" s="26"/>
      <c r="B844" s="26"/>
      <c r="C844" s="63"/>
      <c r="D844" s="50"/>
      <c r="E844" s="50"/>
      <c r="F844" s="50"/>
      <c r="G844" s="50"/>
      <c r="H844" s="50"/>
      <c r="I844" s="26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  <c r="AA844" s="25"/>
      <c r="AB844" s="25"/>
      <c r="AC844" s="25"/>
      <c r="AD844" s="25"/>
      <c r="AE844" s="25"/>
      <c r="AF844" s="25"/>
      <c r="AG844" s="25"/>
      <c r="AH844" s="25"/>
      <c r="AI844" s="25"/>
      <c r="AJ844" s="25"/>
      <c r="AK844" s="25"/>
      <c r="AL844" s="25"/>
      <c r="AM844" s="25"/>
      <c r="AN844" s="25"/>
      <c r="AO844" s="25"/>
      <c r="AP844" s="25"/>
      <c r="AQ844" s="25"/>
      <c r="AR844" s="25"/>
    </row>
    <row r="845" spans="1:44" ht="12.75" customHeight="1" x14ac:dyDescent="0.25">
      <c r="A845" s="26"/>
      <c r="B845" s="26"/>
      <c r="C845" s="63"/>
      <c r="D845" s="50"/>
      <c r="E845" s="50"/>
      <c r="F845" s="50"/>
      <c r="G845" s="50"/>
      <c r="H845" s="50"/>
      <c r="I845" s="26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  <c r="AA845" s="25"/>
      <c r="AB845" s="25"/>
      <c r="AC845" s="25"/>
      <c r="AD845" s="25"/>
      <c r="AE845" s="25"/>
      <c r="AF845" s="25"/>
      <c r="AG845" s="25"/>
      <c r="AH845" s="25"/>
      <c r="AI845" s="25"/>
      <c r="AJ845" s="25"/>
      <c r="AK845" s="25"/>
      <c r="AL845" s="25"/>
      <c r="AM845" s="25"/>
      <c r="AN845" s="25"/>
      <c r="AO845" s="25"/>
      <c r="AP845" s="25"/>
      <c r="AQ845" s="25"/>
      <c r="AR845" s="25"/>
    </row>
    <row r="846" spans="1:44" ht="12.75" customHeight="1" x14ac:dyDescent="0.25">
      <c r="A846" s="26"/>
      <c r="B846" s="26"/>
      <c r="C846" s="63"/>
      <c r="D846" s="50"/>
      <c r="E846" s="50"/>
      <c r="F846" s="50"/>
      <c r="G846" s="50"/>
      <c r="H846" s="50"/>
      <c r="I846" s="26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  <c r="AA846" s="25"/>
      <c r="AB846" s="25"/>
      <c r="AC846" s="25"/>
      <c r="AD846" s="25"/>
      <c r="AE846" s="25"/>
      <c r="AF846" s="25"/>
      <c r="AG846" s="25"/>
      <c r="AH846" s="25"/>
      <c r="AI846" s="25"/>
      <c r="AJ846" s="25"/>
      <c r="AK846" s="25"/>
      <c r="AL846" s="25"/>
      <c r="AM846" s="25"/>
      <c r="AN846" s="25"/>
      <c r="AO846" s="25"/>
      <c r="AP846" s="25"/>
      <c r="AQ846" s="25"/>
      <c r="AR846" s="25"/>
    </row>
    <row r="847" spans="1:44" ht="12.75" customHeight="1" x14ac:dyDescent="0.25">
      <c r="A847" s="26"/>
      <c r="B847" s="26"/>
      <c r="C847" s="63"/>
      <c r="D847" s="50"/>
      <c r="E847" s="50"/>
      <c r="F847" s="50"/>
      <c r="G847" s="50"/>
      <c r="H847" s="50"/>
      <c r="I847" s="26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  <c r="AA847" s="25"/>
      <c r="AB847" s="25"/>
      <c r="AC847" s="25"/>
      <c r="AD847" s="25"/>
      <c r="AE847" s="25"/>
      <c r="AF847" s="25"/>
      <c r="AG847" s="25"/>
      <c r="AH847" s="25"/>
      <c r="AI847" s="25"/>
      <c r="AJ847" s="25"/>
      <c r="AK847" s="25"/>
      <c r="AL847" s="25"/>
      <c r="AM847" s="25"/>
      <c r="AN847" s="25"/>
      <c r="AO847" s="25"/>
      <c r="AP847" s="25"/>
      <c r="AQ847" s="25"/>
      <c r="AR847" s="25"/>
    </row>
    <row r="848" spans="1:44" ht="12.75" customHeight="1" x14ac:dyDescent="0.25">
      <c r="A848" s="26"/>
      <c r="B848" s="26"/>
      <c r="C848" s="63"/>
      <c r="D848" s="50"/>
      <c r="E848" s="50"/>
      <c r="F848" s="50"/>
      <c r="G848" s="50"/>
      <c r="H848" s="50"/>
      <c r="I848" s="26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  <c r="AA848" s="25"/>
      <c r="AB848" s="25"/>
      <c r="AC848" s="25"/>
      <c r="AD848" s="25"/>
      <c r="AE848" s="25"/>
      <c r="AF848" s="25"/>
      <c r="AG848" s="25"/>
      <c r="AH848" s="25"/>
      <c r="AI848" s="25"/>
      <c r="AJ848" s="25"/>
      <c r="AK848" s="25"/>
      <c r="AL848" s="25"/>
      <c r="AM848" s="25"/>
      <c r="AN848" s="25"/>
      <c r="AO848" s="25"/>
      <c r="AP848" s="25"/>
      <c r="AQ848" s="25"/>
      <c r="AR848" s="25"/>
    </row>
    <row r="849" spans="1:44" ht="12.75" customHeight="1" x14ac:dyDescent="0.25">
      <c r="A849" s="26"/>
      <c r="B849" s="26"/>
      <c r="C849" s="63"/>
      <c r="D849" s="50"/>
      <c r="E849" s="50"/>
      <c r="F849" s="50"/>
      <c r="G849" s="50"/>
      <c r="H849" s="50"/>
      <c r="I849" s="26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  <c r="AA849" s="25"/>
      <c r="AB849" s="25"/>
      <c r="AC849" s="25"/>
      <c r="AD849" s="25"/>
      <c r="AE849" s="25"/>
      <c r="AF849" s="25"/>
      <c r="AG849" s="25"/>
      <c r="AH849" s="25"/>
      <c r="AI849" s="25"/>
      <c r="AJ849" s="25"/>
      <c r="AK849" s="25"/>
      <c r="AL849" s="25"/>
      <c r="AM849" s="25"/>
      <c r="AN849" s="25"/>
      <c r="AO849" s="25"/>
      <c r="AP849" s="25"/>
      <c r="AQ849" s="25"/>
      <c r="AR849" s="25"/>
    </row>
    <row r="850" spans="1:44" ht="12.75" customHeight="1" x14ac:dyDescent="0.25">
      <c r="A850" s="26"/>
      <c r="B850" s="26"/>
      <c r="C850" s="63"/>
      <c r="D850" s="50"/>
      <c r="E850" s="50"/>
      <c r="F850" s="50"/>
      <c r="G850" s="50"/>
      <c r="H850" s="50"/>
      <c r="I850" s="26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  <c r="AA850" s="25"/>
      <c r="AB850" s="25"/>
      <c r="AC850" s="25"/>
      <c r="AD850" s="25"/>
      <c r="AE850" s="25"/>
      <c r="AF850" s="25"/>
      <c r="AG850" s="25"/>
      <c r="AH850" s="25"/>
      <c r="AI850" s="25"/>
      <c r="AJ850" s="25"/>
      <c r="AK850" s="25"/>
      <c r="AL850" s="25"/>
      <c r="AM850" s="25"/>
      <c r="AN850" s="25"/>
      <c r="AO850" s="25"/>
      <c r="AP850" s="25"/>
      <c r="AQ850" s="25"/>
      <c r="AR850" s="25"/>
    </row>
    <row r="851" spans="1:44" ht="12.75" customHeight="1" x14ac:dyDescent="0.25">
      <c r="A851" s="26"/>
      <c r="B851" s="26"/>
      <c r="C851" s="63"/>
      <c r="D851" s="50"/>
      <c r="E851" s="50"/>
      <c r="F851" s="50"/>
      <c r="G851" s="50"/>
      <c r="H851" s="50"/>
      <c r="I851" s="26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  <c r="AA851" s="25"/>
      <c r="AB851" s="25"/>
      <c r="AC851" s="25"/>
      <c r="AD851" s="25"/>
      <c r="AE851" s="25"/>
      <c r="AF851" s="25"/>
      <c r="AG851" s="25"/>
      <c r="AH851" s="25"/>
      <c r="AI851" s="25"/>
      <c r="AJ851" s="25"/>
      <c r="AK851" s="25"/>
      <c r="AL851" s="25"/>
      <c r="AM851" s="25"/>
      <c r="AN851" s="25"/>
      <c r="AO851" s="25"/>
      <c r="AP851" s="25"/>
      <c r="AQ851" s="25"/>
      <c r="AR851" s="25"/>
    </row>
    <row r="852" spans="1:44" ht="12.75" customHeight="1" x14ac:dyDescent="0.25">
      <c r="A852" s="26"/>
      <c r="B852" s="26"/>
      <c r="C852" s="63"/>
      <c r="D852" s="50"/>
      <c r="E852" s="50"/>
      <c r="F852" s="50"/>
      <c r="G852" s="50"/>
      <c r="H852" s="50"/>
      <c r="I852" s="26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  <c r="AA852" s="25"/>
      <c r="AB852" s="25"/>
      <c r="AC852" s="25"/>
      <c r="AD852" s="25"/>
      <c r="AE852" s="25"/>
      <c r="AF852" s="25"/>
      <c r="AG852" s="25"/>
      <c r="AH852" s="25"/>
      <c r="AI852" s="25"/>
      <c r="AJ852" s="25"/>
      <c r="AK852" s="25"/>
      <c r="AL852" s="25"/>
      <c r="AM852" s="25"/>
      <c r="AN852" s="25"/>
      <c r="AO852" s="25"/>
      <c r="AP852" s="25"/>
      <c r="AQ852" s="25"/>
      <c r="AR852" s="25"/>
    </row>
    <row r="853" spans="1:44" ht="12.75" customHeight="1" x14ac:dyDescent="0.25">
      <c r="A853" s="26"/>
      <c r="B853" s="26"/>
      <c r="C853" s="63"/>
      <c r="D853" s="50"/>
      <c r="E853" s="50"/>
      <c r="F853" s="50"/>
      <c r="G853" s="50"/>
      <c r="H853" s="50"/>
      <c r="I853" s="26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  <c r="AA853" s="25"/>
      <c r="AB853" s="25"/>
      <c r="AC853" s="25"/>
      <c r="AD853" s="25"/>
      <c r="AE853" s="25"/>
      <c r="AF853" s="25"/>
      <c r="AG853" s="25"/>
      <c r="AH853" s="25"/>
      <c r="AI853" s="25"/>
      <c r="AJ853" s="25"/>
      <c r="AK853" s="25"/>
      <c r="AL853" s="25"/>
      <c r="AM853" s="25"/>
      <c r="AN853" s="25"/>
      <c r="AO853" s="25"/>
      <c r="AP853" s="25"/>
      <c r="AQ853" s="25"/>
      <c r="AR853" s="25"/>
    </row>
    <row r="854" spans="1:44" ht="12.75" customHeight="1" x14ac:dyDescent="0.25">
      <c r="A854" s="26"/>
      <c r="B854" s="26"/>
      <c r="C854" s="63"/>
      <c r="D854" s="50"/>
      <c r="E854" s="50"/>
      <c r="F854" s="50"/>
      <c r="G854" s="50"/>
      <c r="H854" s="50"/>
      <c r="I854" s="26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  <c r="AA854" s="25"/>
      <c r="AB854" s="25"/>
      <c r="AC854" s="25"/>
      <c r="AD854" s="25"/>
      <c r="AE854" s="25"/>
      <c r="AF854" s="25"/>
      <c r="AG854" s="25"/>
      <c r="AH854" s="25"/>
      <c r="AI854" s="25"/>
      <c r="AJ854" s="25"/>
      <c r="AK854" s="25"/>
      <c r="AL854" s="25"/>
      <c r="AM854" s="25"/>
      <c r="AN854" s="25"/>
      <c r="AO854" s="25"/>
      <c r="AP854" s="25"/>
      <c r="AQ854" s="25"/>
      <c r="AR854" s="25"/>
    </row>
    <row r="855" spans="1:44" ht="12.75" customHeight="1" x14ac:dyDescent="0.25">
      <c r="A855" s="26"/>
      <c r="B855" s="26"/>
      <c r="C855" s="63"/>
      <c r="D855" s="50"/>
      <c r="E855" s="50"/>
      <c r="F855" s="50"/>
      <c r="G855" s="50"/>
      <c r="H855" s="50"/>
      <c r="I855" s="26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  <c r="AA855" s="25"/>
      <c r="AB855" s="25"/>
      <c r="AC855" s="25"/>
      <c r="AD855" s="25"/>
      <c r="AE855" s="25"/>
      <c r="AF855" s="25"/>
      <c r="AG855" s="25"/>
      <c r="AH855" s="25"/>
      <c r="AI855" s="25"/>
      <c r="AJ855" s="25"/>
      <c r="AK855" s="25"/>
      <c r="AL855" s="25"/>
      <c r="AM855" s="25"/>
      <c r="AN855" s="25"/>
      <c r="AO855" s="25"/>
      <c r="AP855" s="25"/>
      <c r="AQ855" s="25"/>
      <c r="AR855" s="25"/>
    </row>
    <row r="856" spans="1:44" ht="12.75" customHeight="1" x14ac:dyDescent="0.25">
      <c r="A856" s="26"/>
      <c r="B856" s="26"/>
      <c r="C856" s="63"/>
      <c r="D856" s="50"/>
      <c r="E856" s="50"/>
      <c r="F856" s="50"/>
      <c r="G856" s="50"/>
      <c r="H856" s="50"/>
      <c r="I856" s="26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  <c r="AA856" s="25"/>
      <c r="AB856" s="25"/>
      <c r="AC856" s="25"/>
      <c r="AD856" s="25"/>
      <c r="AE856" s="25"/>
      <c r="AF856" s="25"/>
      <c r="AG856" s="25"/>
      <c r="AH856" s="25"/>
      <c r="AI856" s="25"/>
      <c r="AJ856" s="25"/>
      <c r="AK856" s="25"/>
      <c r="AL856" s="25"/>
      <c r="AM856" s="25"/>
      <c r="AN856" s="25"/>
      <c r="AO856" s="25"/>
      <c r="AP856" s="25"/>
      <c r="AQ856" s="25"/>
      <c r="AR856" s="25"/>
    </row>
    <row r="857" spans="1:44" ht="12.75" customHeight="1" x14ac:dyDescent="0.25">
      <c r="A857" s="26"/>
      <c r="B857" s="26"/>
      <c r="C857" s="63"/>
      <c r="D857" s="50"/>
      <c r="E857" s="50"/>
      <c r="F857" s="50"/>
      <c r="G857" s="50"/>
      <c r="H857" s="50"/>
      <c r="I857" s="26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  <c r="AA857" s="25"/>
      <c r="AB857" s="25"/>
      <c r="AC857" s="25"/>
      <c r="AD857" s="25"/>
      <c r="AE857" s="25"/>
      <c r="AF857" s="25"/>
      <c r="AG857" s="25"/>
      <c r="AH857" s="25"/>
      <c r="AI857" s="25"/>
      <c r="AJ857" s="25"/>
      <c r="AK857" s="25"/>
      <c r="AL857" s="25"/>
      <c r="AM857" s="25"/>
      <c r="AN857" s="25"/>
      <c r="AO857" s="25"/>
      <c r="AP857" s="25"/>
      <c r="AQ857" s="25"/>
      <c r="AR857" s="25"/>
    </row>
    <row r="858" spans="1:44" ht="12.75" customHeight="1" x14ac:dyDescent="0.25">
      <c r="A858" s="26"/>
      <c r="B858" s="26"/>
      <c r="C858" s="63"/>
      <c r="D858" s="50"/>
      <c r="E858" s="50"/>
      <c r="F858" s="50"/>
      <c r="G858" s="50"/>
      <c r="H858" s="50"/>
      <c r="I858" s="26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  <c r="AA858" s="25"/>
      <c r="AB858" s="25"/>
      <c r="AC858" s="25"/>
      <c r="AD858" s="25"/>
      <c r="AE858" s="25"/>
      <c r="AF858" s="25"/>
      <c r="AG858" s="25"/>
      <c r="AH858" s="25"/>
      <c r="AI858" s="25"/>
      <c r="AJ858" s="25"/>
      <c r="AK858" s="25"/>
      <c r="AL858" s="25"/>
      <c r="AM858" s="25"/>
      <c r="AN858" s="25"/>
      <c r="AO858" s="25"/>
      <c r="AP858" s="25"/>
      <c r="AQ858" s="25"/>
      <c r="AR858" s="25"/>
    </row>
    <row r="859" spans="1:44" ht="12.75" customHeight="1" x14ac:dyDescent="0.25">
      <c r="A859" s="26"/>
      <c r="B859" s="26"/>
      <c r="C859" s="63"/>
      <c r="D859" s="50"/>
      <c r="E859" s="50"/>
      <c r="F859" s="50"/>
      <c r="G859" s="50"/>
      <c r="H859" s="50"/>
      <c r="I859" s="26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  <c r="AA859" s="25"/>
      <c r="AB859" s="25"/>
      <c r="AC859" s="25"/>
      <c r="AD859" s="25"/>
      <c r="AE859" s="25"/>
      <c r="AF859" s="25"/>
      <c r="AG859" s="25"/>
      <c r="AH859" s="25"/>
      <c r="AI859" s="25"/>
      <c r="AJ859" s="25"/>
      <c r="AK859" s="25"/>
      <c r="AL859" s="25"/>
      <c r="AM859" s="25"/>
      <c r="AN859" s="25"/>
      <c r="AO859" s="25"/>
      <c r="AP859" s="25"/>
      <c r="AQ859" s="25"/>
      <c r="AR859" s="25"/>
    </row>
    <row r="860" spans="1:44" ht="12.75" customHeight="1" x14ac:dyDescent="0.25">
      <c r="A860" s="26"/>
      <c r="B860" s="26"/>
      <c r="C860" s="63"/>
      <c r="D860" s="50"/>
      <c r="E860" s="50"/>
      <c r="F860" s="50"/>
      <c r="G860" s="50"/>
      <c r="H860" s="50"/>
      <c r="I860" s="26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  <c r="AA860" s="25"/>
      <c r="AB860" s="25"/>
      <c r="AC860" s="25"/>
      <c r="AD860" s="25"/>
      <c r="AE860" s="25"/>
      <c r="AF860" s="25"/>
      <c r="AG860" s="25"/>
      <c r="AH860" s="25"/>
      <c r="AI860" s="25"/>
      <c r="AJ860" s="25"/>
      <c r="AK860" s="25"/>
      <c r="AL860" s="25"/>
      <c r="AM860" s="25"/>
      <c r="AN860" s="25"/>
      <c r="AO860" s="25"/>
      <c r="AP860" s="25"/>
      <c r="AQ860" s="25"/>
      <c r="AR860" s="25"/>
    </row>
    <row r="861" spans="1:44" ht="12.75" customHeight="1" x14ac:dyDescent="0.25">
      <c r="A861" s="26"/>
      <c r="B861" s="26"/>
      <c r="C861" s="63"/>
      <c r="D861" s="50"/>
      <c r="E861" s="50"/>
      <c r="F861" s="50"/>
      <c r="G861" s="50"/>
      <c r="H861" s="50"/>
      <c r="I861" s="26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  <c r="AA861" s="25"/>
      <c r="AB861" s="25"/>
      <c r="AC861" s="25"/>
      <c r="AD861" s="25"/>
      <c r="AE861" s="25"/>
      <c r="AF861" s="25"/>
      <c r="AG861" s="25"/>
      <c r="AH861" s="25"/>
      <c r="AI861" s="25"/>
      <c r="AJ861" s="25"/>
      <c r="AK861" s="25"/>
      <c r="AL861" s="25"/>
      <c r="AM861" s="25"/>
      <c r="AN861" s="25"/>
      <c r="AO861" s="25"/>
      <c r="AP861" s="25"/>
      <c r="AQ861" s="25"/>
      <c r="AR861" s="25"/>
    </row>
    <row r="862" spans="1:44" ht="12.75" customHeight="1" x14ac:dyDescent="0.25">
      <c r="A862" s="26"/>
      <c r="B862" s="26"/>
      <c r="C862" s="63"/>
      <c r="D862" s="50"/>
      <c r="E862" s="50"/>
      <c r="F862" s="50"/>
      <c r="G862" s="50"/>
      <c r="H862" s="50"/>
      <c r="I862" s="26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  <c r="AA862" s="25"/>
      <c r="AB862" s="25"/>
      <c r="AC862" s="25"/>
      <c r="AD862" s="25"/>
      <c r="AE862" s="25"/>
      <c r="AF862" s="25"/>
      <c r="AG862" s="25"/>
      <c r="AH862" s="25"/>
      <c r="AI862" s="25"/>
      <c r="AJ862" s="25"/>
      <c r="AK862" s="25"/>
      <c r="AL862" s="25"/>
      <c r="AM862" s="25"/>
      <c r="AN862" s="25"/>
      <c r="AO862" s="25"/>
      <c r="AP862" s="25"/>
      <c r="AQ862" s="25"/>
      <c r="AR862" s="25"/>
    </row>
    <row r="863" spans="1:44" ht="12.75" customHeight="1" x14ac:dyDescent="0.25">
      <c r="A863" s="26"/>
      <c r="B863" s="26"/>
      <c r="C863" s="63"/>
      <c r="D863" s="50"/>
      <c r="E863" s="50"/>
      <c r="F863" s="50"/>
      <c r="G863" s="50"/>
      <c r="H863" s="50"/>
      <c r="I863" s="26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  <c r="AA863" s="25"/>
      <c r="AB863" s="25"/>
      <c r="AC863" s="25"/>
      <c r="AD863" s="25"/>
      <c r="AE863" s="25"/>
      <c r="AF863" s="25"/>
      <c r="AG863" s="25"/>
      <c r="AH863" s="25"/>
      <c r="AI863" s="25"/>
      <c r="AJ863" s="25"/>
      <c r="AK863" s="25"/>
      <c r="AL863" s="25"/>
      <c r="AM863" s="25"/>
      <c r="AN863" s="25"/>
      <c r="AO863" s="25"/>
      <c r="AP863" s="25"/>
      <c r="AQ863" s="25"/>
      <c r="AR863" s="25"/>
    </row>
    <row r="864" spans="1:44" ht="12.75" customHeight="1" x14ac:dyDescent="0.25">
      <c r="A864" s="26"/>
      <c r="B864" s="26"/>
      <c r="C864" s="63"/>
      <c r="D864" s="50"/>
      <c r="E864" s="50"/>
      <c r="F864" s="50"/>
      <c r="G864" s="50"/>
      <c r="H864" s="50"/>
      <c r="I864" s="26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  <c r="AA864" s="25"/>
      <c r="AB864" s="25"/>
      <c r="AC864" s="25"/>
      <c r="AD864" s="25"/>
      <c r="AE864" s="25"/>
      <c r="AF864" s="25"/>
      <c r="AG864" s="25"/>
      <c r="AH864" s="25"/>
      <c r="AI864" s="25"/>
      <c r="AJ864" s="25"/>
      <c r="AK864" s="25"/>
      <c r="AL864" s="25"/>
      <c r="AM864" s="25"/>
      <c r="AN864" s="25"/>
      <c r="AO864" s="25"/>
      <c r="AP864" s="25"/>
      <c r="AQ864" s="25"/>
      <c r="AR864" s="25"/>
    </row>
    <row r="865" spans="1:44" ht="12.75" customHeight="1" x14ac:dyDescent="0.25">
      <c r="A865" s="26"/>
      <c r="B865" s="26"/>
      <c r="C865" s="63"/>
      <c r="D865" s="50"/>
      <c r="E865" s="50"/>
      <c r="F865" s="50"/>
      <c r="G865" s="50"/>
      <c r="H865" s="50"/>
      <c r="I865" s="26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  <c r="AA865" s="25"/>
      <c r="AB865" s="25"/>
      <c r="AC865" s="25"/>
      <c r="AD865" s="25"/>
      <c r="AE865" s="25"/>
      <c r="AF865" s="25"/>
      <c r="AG865" s="25"/>
      <c r="AH865" s="25"/>
      <c r="AI865" s="25"/>
      <c r="AJ865" s="25"/>
      <c r="AK865" s="25"/>
      <c r="AL865" s="25"/>
      <c r="AM865" s="25"/>
      <c r="AN865" s="25"/>
      <c r="AO865" s="25"/>
      <c r="AP865" s="25"/>
      <c r="AQ865" s="25"/>
      <c r="AR865" s="25"/>
    </row>
    <row r="866" spans="1:44" ht="12.75" customHeight="1" x14ac:dyDescent="0.25">
      <c r="A866" s="26"/>
      <c r="B866" s="26"/>
      <c r="C866" s="63"/>
      <c r="D866" s="50"/>
      <c r="E866" s="50"/>
      <c r="F866" s="50"/>
      <c r="G866" s="50"/>
      <c r="H866" s="50"/>
      <c r="I866" s="26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  <c r="AA866" s="25"/>
      <c r="AB866" s="25"/>
      <c r="AC866" s="25"/>
      <c r="AD866" s="25"/>
      <c r="AE866" s="25"/>
      <c r="AF866" s="25"/>
      <c r="AG866" s="25"/>
      <c r="AH866" s="25"/>
      <c r="AI866" s="25"/>
      <c r="AJ866" s="25"/>
      <c r="AK866" s="25"/>
      <c r="AL866" s="25"/>
      <c r="AM866" s="25"/>
      <c r="AN866" s="25"/>
      <c r="AO866" s="25"/>
      <c r="AP866" s="25"/>
      <c r="AQ866" s="25"/>
      <c r="AR866" s="25"/>
    </row>
    <row r="867" spans="1:44" ht="12.75" customHeight="1" x14ac:dyDescent="0.25">
      <c r="A867" s="26"/>
      <c r="B867" s="26"/>
      <c r="C867" s="63"/>
      <c r="D867" s="50"/>
      <c r="E867" s="50"/>
      <c r="F867" s="50"/>
      <c r="G867" s="50"/>
      <c r="H867" s="50"/>
      <c r="I867" s="26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  <c r="AA867" s="25"/>
      <c r="AB867" s="25"/>
      <c r="AC867" s="25"/>
      <c r="AD867" s="25"/>
      <c r="AE867" s="25"/>
      <c r="AF867" s="25"/>
      <c r="AG867" s="25"/>
      <c r="AH867" s="25"/>
      <c r="AI867" s="25"/>
      <c r="AJ867" s="25"/>
      <c r="AK867" s="25"/>
      <c r="AL867" s="25"/>
      <c r="AM867" s="25"/>
      <c r="AN867" s="25"/>
      <c r="AO867" s="25"/>
      <c r="AP867" s="25"/>
      <c r="AQ867" s="25"/>
      <c r="AR867" s="25"/>
    </row>
    <row r="868" spans="1:44" ht="12.75" customHeight="1" x14ac:dyDescent="0.25">
      <c r="A868" s="26"/>
      <c r="B868" s="26"/>
      <c r="C868" s="63"/>
      <c r="D868" s="50"/>
      <c r="E868" s="50"/>
      <c r="F868" s="50"/>
      <c r="G868" s="50"/>
      <c r="H868" s="50"/>
      <c r="I868" s="26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  <c r="AA868" s="25"/>
      <c r="AB868" s="25"/>
      <c r="AC868" s="25"/>
      <c r="AD868" s="25"/>
      <c r="AE868" s="25"/>
      <c r="AF868" s="25"/>
      <c r="AG868" s="25"/>
      <c r="AH868" s="25"/>
      <c r="AI868" s="25"/>
      <c r="AJ868" s="25"/>
      <c r="AK868" s="25"/>
      <c r="AL868" s="25"/>
      <c r="AM868" s="25"/>
      <c r="AN868" s="25"/>
      <c r="AO868" s="25"/>
      <c r="AP868" s="25"/>
      <c r="AQ868" s="25"/>
      <c r="AR868" s="25"/>
    </row>
    <row r="869" spans="1:44" ht="12.75" customHeight="1" x14ac:dyDescent="0.25">
      <c r="A869" s="26"/>
      <c r="B869" s="26"/>
      <c r="C869" s="63"/>
      <c r="D869" s="50"/>
      <c r="E869" s="50"/>
      <c r="F869" s="50"/>
      <c r="G869" s="50"/>
      <c r="H869" s="50"/>
      <c r="I869" s="26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  <c r="AA869" s="25"/>
      <c r="AB869" s="25"/>
      <c r="AC869" s="25"/>
      <c r="AD869" s="25"/>
      <c r="AE869" s="25"/>
      <c r="AF869" s="25"/>
      <c r="AG869" s="25"/>
      <c r="AH869" s="25"/>
      <c r="AI869" s="25"/>
      <c r="AJ869" s="25"/>
      <c r="AK869" s="25"/>
      <c r="AL869" s="25"/>
      <c r="AM869" s="25"/>
      <c r="AN869" s="25"/>
      <c r="AO869" s="25"/>
      <c r="AP869" s="25"/>
      <c r="AQ869" s="25"/>
      <c r="AR869" s="25"/>
    </row>
    <row r="870" spans="1:44" ht="12.75" customHeight="1" x14ac:dyDescent="0.25">
      <c r="A870" s="26"/>
      <c r="B870" s="26"/>
      <c r="C870" s="63"/>
      <c r="D870" s="50"/>
      <c r="E870" s="50"/>
      <c r="F870" s="50"/>
      <c r="G870" s="50"/>
      <c r="H870" s="50"/>
      <c r="I870" s="26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  <c r="AA870" s="25"/>
      <c r="AB870" s="25"/>
      <c r="AC870" s="25"/>
      <c r="AD870" s="25"/>
      <c r="AE870" s="25"/>
      <c r="AF870" s="25"/>
      <c r="AG870" s="25"/>
      <c r="AH870" s="25"/>
      <c r="AI870" s="25"/>
      <c r="AJ870" s="25"/>
      <c r="AK870" s="25"/>
      <c r="AL870" s="25"/>
      <c r="AM870" s="25"/>
      <c r="AN870" s="25"/>
      <c r="AO870" s="25"/>
      <c r="AP870" s="25"/>
      <c r="AQ870" s="25"/>
      <c r="AR870" s="25"/>
    </row>
    <row r="871" spans="1:44" ht="12.75" customHeight="1" x14ac:dyDescent="0.25">
      <c r="A871" s="26"/>
      <c r="B871" s="26"/>
      <c r="C871" s="63"/>
      <c r="D871" s="50"/>
      <c r="E871" s="50"/>
      <c r="F871" s="50"/>
      <c r="G871" s="50"/>
      <c r="H871" s="50"/>
      <c r="I871" s="26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  <c r="AA871" s="25"/>
      <c r="AB871" s="25"/>
      <c r="AC871" s="25"/>
      <c r="AD871" s="25"/>
      <c r="AE871" s="25"/>
      <c r="AF871" s="25"/>
      <c r="AG871" s="25"/>
      <c r="AH871" s="25"/>
      <c r="AI871" s="25"/>
      <c r="AJ871" s="25"/>
      <c r="AK871" s="25"/>
      <c r="AL871" s="25"/>
      <c r="AM871" s="25"/>
      <c r="AN871" s="25"/>
      <c r="AO871" s="25"/>
      <c r="AP871" s="25"/>
      <c r="AQ871" s="25"/>
      <c r="AR871" s="25"/>
    </row>
    <row r="872" spans="1:44" ht="12.75" customHeight="1" x14ac:dyDescent="0.25">
      <c r="A872" s="26"/>
      <c r="B872" s="26"/>
      <c r="C872" s="63"/>
      <c r="D872" s="50"/>
      <c r="E872" s="50"/>
      <c r="F872" s="50"/>
      <c r="G872" s="50"/>
      <c r="H872" s="50"/>
      <c r="I872" s="26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  <c r="AA872" s="25"/>
      <c r="AB872" s="25"/>
      <c r="AC872" s="25"/>
      <c r="AD872" s="25"/>
      <c r="AE872" s="25"/>
      <c r="AF872" s="25"/>
      <c r="AG872" s="25"/>
      <c r="AH872" s="25"/>
      <c r="AI872" s="25"/>
      <c r="AJ872" s="25"/>
      <c r="AK872" s="25"/>
      <c r="AL872" s="25"/>
      <c r="AM872" s="25"/>
      <c r="AN872" s="25"/>
      <c r="AO872" s="25"/>
      <c r="AP872" s="25"/>
      <c r="AQ872" s="25"/>
      <c r="AR872" s="25"/>
    </row>
    <row r="873" spans="1:44" ht="12.75" customHeight="1" x14ac:dyDescent="0.25">
      <c r="A873" s="26"/>
      <c r="B873" s="26"/>
      <c r="C873" s="63"/>
      <c r="D873" s="50"/>
      <c r="E873" s="50"/>
      <c r="F873" s="50"/>
      <c r="G873" s="50"/>
      <c r="H873" s="50"/>
      <c r="I873" s="26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  <c r="AA873" s="25"/>
      <c r="AB873" s="25"/>
      <c r="AC873" s="25"/>
      <c r="AD873" s="25"/>
      <c r="AE873" s="25"/>
      <c r="AF873" s="25"/>
      <c r="AG873" s="25"/>
      <c r="AH873" s="25"/>
      <c r="AI873" s="25"/>
      <c r="AJ873" s="25"/>
      <c r="AK873" s="25"/>
      <c r="AL873" s="25"/>
      <c r="AM873" s="25"/>
      <c r="AN873" s="25"/>
      <c r="AO873" s="25"/>
      <c r="AP873" s="25"/>
      <c r="AQ873" s="25"/>
      <c r="AR873" s="25"/>
    </row>
    <row r="874" spans="1:44" ht="12.75" customHeight="1" x14ac:dyDescent="0.25">
      <c r="A874" s="26"/>
      <c r="B874" s="26"/>
      <c r="C874" s="63"/>
      <c r="D874" s="50"/>
      <c r="E874" s="50"/>
      <c r="F874" s="50"/>
      <c r="G874" s="50"/>
      <c r="H874" s="50"/>
      <c r="I874" s="26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  <c r="AA874" s="25"/>
      <c r="AB874" s="25"/>
      <c r="AC874" s="25"/>
      <c r="AD874" s="25"/>
      <c r="AE874" s="25"/>
      <c r="AF874" s="25"/>
      <c r="AG874" s="25"/>
      <c r="AH874" s="25"/>
      <c r="AI874" s="25"/>
      <c r="AJ874" s="25"/>
      <c r="AK874" s="25"/>
      <c r="AL874" s="25"/>
      <c r="AM874" s="25"/>
      <c r="AN874" s="25"/>
      <c r="AO874" s="25"/>
      <c r="AP874" s="25"/>
      <c r="AQ874" s="25"/>
      <c r="AR874" s="25"/>
    </row>
    <row r="875" spans="1:44" ht="12.75" customHeight="1" x14ac:dyDescent="0.25">
      <c r="A875" s="26"/>
      <c r="B875" s="26"/>
      <c r="C875" s="63"/>
      <c r="D875" s="50"/>
      <c r="E875" s="50"/>
      <c r="F875" s="50"/>
      <c r="G875" s="50"/>
      <c r="H875" s="50"/>
      <c r="I875" s="26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  <c r="AA875" s="25"/>
      <c r="AB875" s="25"/>
      <c r="AC875" s="25"/>
      <c r="AD875" s="25"/>
      <c r="AE875" s="25"/>
      <c r="AF875" s="25"/>
      <c r="AG875" s="25"/>
      <c r="AH875" s="25"/>
      <c r="AI875" s="25"/>
      <c r="AJ875" s="25"/>
      <c r="AK875" s="25"/>
      <c r="AL875" s="25"/>
      <c r="AM875" s="25"/>
      <c r="AN875" s="25"/>
      <c r="AO875" s="25"/>
      <c r="AP875" s="25"/>
      <c r="AQ875" s="25"/>
      <c r="AR875" s="25"/>
    </row>
    <row r="876" spans="1:44" ht="12.75" customHeight="1" x14ac:dyDescent="0.25">
      <c r="A876" s="26"/>
      <c r="B876" s="26"/>
      <c r="C876" s="63"/>
      <c r="D876" s="50"/>
      <c r="E876" s="50"/>
      <c r="F876" s="50"/>
      <c r="G876" s="50"/>
      <c r="H876" s="50"/>
      <c r="I876" s="26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  <c r="AA876" s="25"/>
      <c r="AB876" s="25"/>
      <c r="AC876" s="25"/>
      <c r="AD876" s="25"/>
      <c r="AE876" s="25"/>
      <c r="AF876" s="25"/>
      <c r="AG876" s="25"/>
      <c r="AH876" s="25"/>
      <c r="AI876" s="25"/>
      <c r="AJ876" s="25"/>
      <c r="AK876" s="25"/>
      <c r="AL876" s="25"/>
      <c r="AM876" s="25"/>
      <c r="AN876" s="25"/>
      <c r="AO876" s="25"/>
      <c r="AP876" s="25"/>
      <c r="AQ876" s="25"/>
      <c r="AR876" s="25"/>
    </row>
    <row r="877" spans="1:44" ht="12.75" customHeight="1" x14ac:dyDescent="0.25">
      <c r="A877" s="26"/>
      <c r="B877" s="26"/>
      <c r="C877" s="63"/>
      <c r="D877" s="50"/>
      <c r="E877" s="50"/>
      <c r="F877" s="50"/>
      <c r="G877" s="50"/>
      <c r="H877" s="50"/>
      <c r="I877" s="26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  <c r="AA877" s="25"/>
      <c r="AB877" s="25"/>
      <c r="AC877" s="25"/>
      <c r="AD877" s="25"/>
      <c r="AE877" s="25"/>
      <c r="AF877" s="25"/>
      <c r="AG877" s="25"/>
      <c r="AH877" s="25"/>
      <c r="AI877" s="25"/>
      <c r="AJ877" s="25"/>
      <c r="AK877" s="25"/>
      <c r="AL877" s="25"/>
      <c r="AM877" s="25"/>
      <c r="AN877" s="25"/>
      <c r="AO877" s="25"/>
      <c r="AP877" s="25"/>
      <c r="AQ877" s="25"/>
      <c r="AR877" s="25"/>
    </row>
    <row r="878" spans="1:44" ht="12.75" customHeight="1" x14ac:dyDescent="0.25">
      <c r="A878" s="26"/>
      <c r="B878" s="26"/>
      <c r="C878" s="63"/>
      <c r="D878" s="50"/>
      <c r="E878" s="50"/>
      <c r="F878" s="50"/>
      <c r="G878" s="50"/>
      <c r="H878" s="50"/>
      <c r="I878" s="26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  <c r="AA878" s="25"/>
      <c r="AB878" s="25"/>
      <c r="AC878" s="25"/>
      <c r="AD878" s="25"/>
      <c r="AE878" s="25"/>
      <c r="AF878" s="25"/>
      <c r="AG878" s="25"/>
      <c r="AH878" s="25"/>
      <c r="AI878" s="25"/>
      <c r="AJ878" s="25"/>
      <c r="AK878" s="25"/>
      <c r="AL878" s="25"/>
      <c r="AM878" s="25"/>
      <c r="AN878" s="25"/>
      <c r="AO878" s="25"/>
      <c r="AP878" s="25"/>
      <c r="AQ878" s="25"/>
      <c r="AR878" s="25"/>
    </row>
    <row r="879" spans="1:44" ht="12.75" customHeight="1" x14ac:dyDescent="0.25">
      <c r="A879" s="26"/>
      <c r="B879" s="26"/>
      <c r="C879" s="63"/>
      <c r="D879" s="50"/>
      <c r="E879" s="50"/>
      <c r="F879" s="50"/>
      <c r="G879" s="50"/>
      <c r="H879" s="50"/>
      <c r="I879" s="26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  <c r="AA879" s="25"/>
      <c r="AB879" s="25"/>
      <c r="AC879" s="25"/>
      <c r="AD879" s="25"/>
      <c r="AE879" s="25"/>
      <c r="AF879" s="25"/>
      <c r="AG879" s="25"/>
      <c r="AH879" s="25"/>
      <c r="AI879" s="25"/>
      <c r="AJ879" s="25"/>
      <c r="AK879" s="25"/>
      <c r="AL879" s="25"/>
      <c r="AM879" s="25"/>
      <c r="AN879" s="25"/>
      <c r="AO879" s="25"/>
      <c r="AP879" s="25"/>
      <c r="AQ879" s="25"/>
      <c r="AR879" s="25"/>
    </row>
    <row r="880" spans="1:44" ht="12.75" customHeight="1" x14ac:dyDescent="0.25">
      <c r="A880" s="26"/>
      <c r="B880" s="26"/>
      <c r="C880" s="63"/>
      <c r="D880" s="50"/>
      <c r="E880" s="50"/>
      <c r="F880" s="50"/>
      <c r="G880" s="50"/>
      <c r="H880" s="50"/>
      <c r="I880" s="26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  <c r="AA880" s="25"/>
      <c r="AB880" s="25"/>
      <c r="AC880" s="25"/>
      <c r="AD880" s="25"/>
      <c r="AE880" s="25"/>
      <c r="AF880" s="25"/>
      <c r="AG880" s="25"/>
      <c r="AH880" s="25"/>
      <c r="AI880" s="25"/>
      <c r="AJ880" s="25"/>
      <c r="AK880" s="25"/>
      <c r="AL880" s="25"/>
      <c r="AM880" s="25"/>
      <c r="AN880" s="25"/>
      <c r="AO880" s="25"/>
      <c r="AP880" s="25"/>
      <c r="AQ880" s="25"/>
      <c r="AR880" s="25"/>
    </row>
    <row r="881" spans="1:44" ht="12.75" customHeight="1" x14ac:dyDescent="0.25">
      <c r="A881" s="26"/>
      <c r="B881" s="26"/>
      <c r="C881" s="63"/>
      <c r="D881" s="50"/>
      <c r="E881" s="50"/>
      <c r="F881" s="50"/>
      <c r="G881" s="50"/>
      <c r="H881" s="50"/>
      <c r="I881" s="26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  <c r="AA881" s="25"/>
      <c r="AB881" s="25"/>
      <c r="AC881" s="25"/>
      <c r="AD881" s="25"/>
      <c r="AE881" s="25"/>
      <c r="AF881" s="25"/>
      <c r="AG881" s="25"/>
      <c r="AH881" s="25"/>
      <c r="AI881" s="25"/>
      <c r="AJ881" s="25"/>
      <c r="AK881" s="25"/>
      <c r="AL881" s="25"/>
      <c r="AM881" s="25"/>
      <c r="AN881" s="25"/>
      <c r="AO881" s="25"/>
      <c r="AP881" s="25"/>
      <c r="AQ881" s="25"/>
      <c r="AR881" s="25"/>
    </row>
    <row r="882" spans="1:44" ht="12.75" customHeight="1" x14ac:dyDescent="0.25">
      <c r="A882" s="26"/>
      <c r="B882" s="26"/>
      <c r="C882" s="63"/>
      <c r="D882" s="50"/>
      <c r="E882" s="50"/>
      <c r="F882" s="50"/>
      <c r="G882" s="50"/>
      <c r="H882" s="50"/>
      <c r="I882" s="26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  <c r="AA882" s="25"/>
      <c r="AB882" s="25"/>
      <c r="AC882" s="25"/>
      <c r="AD882" s="25"/>
      <c r="AE882" s="25"/>
      <c r="AF882" s="25"/>
      <c r="AG882" s="25"/>
      <c r="AH882" s="25"/>
      <c r="AI882" s="25"/>
      <c r="AJ882" s="25"/>
      <c r="AK882" s="25"/>
      <c r="AL882" s="25"/>
      <c r="AM882" s="25"/>
      <c r="AN882" s="25"/>
      <c r="AO882" s="25"/>
      <c r="AP882" s="25"/>
      <c r="AQ882" s="25"/>
      <c r="AR882" s="25"/>
    </row>
    <row r="883" spans="1:44" ht="12.75" customHeight="1" x14ac:dyDescent="0.25">
      <c r="A883" s="26"/>
      <c r="B883" s="26"/>
      <c r="C883" s="63"/>
      <c r="D883" s="50"/>
      <c r="E883" s="50"/>
      <c r="F883" s="50"/>
      <c r="G883" s="50"/>
      <c r="H883" s="50"/>
      <c r="I883" s="26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  <c r="AA883" s="25"/>
      <c r="AB883" s="25"/>
      <c r="AC883" s="25"/>
      <c r="AD883" s="25"/>
      <c r="AE883" s="25"/>
      <c r="AF883" s="25"/>
      <c r="AG883" s="25"/>
      <c r="AH883" s="25"/>
      <c r="AI883" s="25"/>
      <c r="AJ883" s="25"/>
      <c r="AK883" s="25"/>
      <c r="AL883" s="25"/>
      <c r="AM883" s="25"/>
      <c r="AN883" s="25"/>
      <c r="AO883" s="25"/>
      <c r="AP883" s="25"/>
      <c r="AQ883" s="25"/>
      <c r="AR883" s="25"/>
    </row>
    <row r="884" spans="1:44" ht="12.75" customHeight="1" x14ac:dyDescent="0.25">
      <c r="A884" s="26"/>
      <c r="B884" s="26"/>
      <c r="C884" s="63"/>
      <c r="D884" s="50"/>
      <c r="E884" s="50"/>
      <c r="F884" s="50"/>
      <c r="G884" s="50"/>
      <c r="H884" s="50"/>
      <c r="I884" s="26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  <c r="AA884" s="25"/>
      <c r="AB884" s="25"/>
      <c r="AC884" s="25"/>
      <c r="AD884" s="25"/>
      <c r="AE884" s="25"/>
      <c r="AF884" s="25"/>
      <c r="AG884" s="25"/>
      <c r="AH884" s="25"/>
      <c r="AI884" s="25"/>
      <c r="AJ884" s="25"/>
      <c r="AK884" s="25"/>
      <c r="AL884" s="25"/>
      <c r="AM884" s="25"/>
      <c r="AN884" s="25"/>
      <c r="AO884" s="25"/>
      <c r="AP884" s="25"/>
      <c r="AQ884" s="25"/>
      <c r="AR884" s="25"/>
    </row>
    <row r="885" spans="1:44" ht="12.75" customHeight="1" x14ac:dyDescent="0.25">
      <c r="A885" s="26"/>
      <c r="B885" s="26"/>
      <c r="C885" s="63"/>
      <c r="D885" s="50"/>
      <c r="E885" s="50"/>
      <c r="F885" s="50"/>
      <c r="G885" s="50"/>
      <c r="H885" s="50"/>
      <c r="I885" s="26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  <c r="AA885" s="25"/>
      <c r="AB885" s="25"/>
      <c r="AC885" s="25"/>
      <c r="AD885" s="25"/>
      <c r="AE885" s="25"/>
      <c r="AF885" s="25"/>
      <c r="AG885" s="25"/>
      <c r="AH885" s="25"/>
      <c r="AI885" s="25"/>
      <c r="AJ885" s="25"/>
      <c r="AK885" s="25"/>
      <c r="AL885" s="25"/>
      <c r="AM885" s="25"/>
      <c r="AN885" s="25"/>
      <c r="AO885" s="25"/>
      <c r="AP885" s="25"/>
      <c r="AQ885" s="25"/>
      <c r="AR885" s="25"/>
    </row>
    <row r="886" spans="1:44" ht="12.75" customHeight="1" x14ac:dyDescent="0.25">
      <c r="A886" s="26"/>
      <c r="B886" s="26"/>
      <c r="C886" s="63"/>
      <c r="D886" s="50"/>
      <c r="E886" s="50"/>
      <c r="F886" s="50"/>
      <c r="G886" s="50"/>
      <c r="H886" s="50"/>
      <c r="I886" s="26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  <c r="AA886" s="25"/>
      <c r="AB886" s="25"/>
      <c r="AC886" s="25"/>
      <c r="AD886" s="25"/>
      <c r="AE886" s="25"/>
      <c r="AF886" s="25"/>
      <c r="AG886" s="25"/>
      <c r="AH886" s="25"/>
      <c r="AI886" s="25"/>
      <c r="AJ886" s="25"/>
      <c r="AK886" s="25"/>
      <c r="AL886" s="25"/>
      <c r="AM886" s="25"/>
      <c r="AN886" s="25"/>
      <c r="AO886" s="25"/>
      <c r="AP886" s="25"/>
      <c r="AQ886" s="25"/>
      <c r="AR886" s="25"/>
    </row>
    <row r="887" spans="1:44" ht="12.75" customHeight="1" x14ac:dyDescent="0.25">
      <c r="A887" s="26"/>
      <c r="B887" s="26"/>
      <c r="C887" s="63"/>
      <c r="D887" s="50"/>
      <c r="E887" s="50"/>
      <c r="F887" s="50"/>
      <c r="G887" s="50"/>
      <c r="H887" s="50"/>
      <c r="I887" s="26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  <c r="AA887" s="25"/>
      <c r="AB887" s="25"/>
      <c r="AC887" s="25"/>
      <c r="AD887" s="25"/>
      <c r="AE887" s="25"/>
      <c r="AF887" s="25"/>
      <c r="AG887" s="25"/>
      <c r="AH887" s="25"/>
      <c r="AI887" s="25"/>
      <c r="AJ887" s="25"/>
      <c r="AK887" s="25"/>
      <c r="AL887" s="25"/>
      <c r="AM887" s="25"/>
      <c r="AN887" s="25"/>
      <c r="AO887" s="25"/>
      <c r="AP887" s="25"/>
      <c r="AQ887" s="25"/>
      <c r="AR887" s="25"/>
    </row>
    <row r="888" spans="1:44" ht="12.75" customHeight="1" x14ac:dyDescent="0.25">
      <c r="A888" s="26"/>
      <c r="B888" s="26"/>
      <c r="C888" s="63"/>
      <c r="D888" s="50"/>
      <c r="E888" s="50"/>
      <c r="F888" s="50"/>
      <c r="G888" s="50"/>
      <c r="H888" s="50"/>
      <c r="I888" s="26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  <c r="AA888" s="25"/>
      <c r="AB888" s="25"/>
      <c r="AC888" s="25"/>
      <c r="AD888" s="25"/>
      <c r="AE888" s="25"/>
      <c r="AF888" s="25"/>
      <c r="AG888" s="25"/>
      <c r="AH888" s="25"/>
      <c r="AI888" s="25"/>
      <c r="AJ888" s="25"/>
      <c r="AK888" s="25"/>
      <c r="AL888" s="25"/>
      <c r="AM888" s="25"/>
      <c r="AN888" s="25"/>
      <c r="AO888" s="25"/>
      <c r="AP888" s="25"/>
      <c r="AQ888" s="25"/>
      <c r="AR888" s="25"/>
    </row>
    <row r="889" spans="1:44" ht="12.75" customHeight="1" x14ac:dyDescent="0.25">
      <c r="A889" s="26"/>
      <c r="B889" s="26"/>
      <c r="C889" s="63"/>
      <c r="D889" s="50"/>
      <c r="E889" s="50"/>
      <c r="F889" s="50"/>
      <c r="G889" s="50"/>
      <c r="H889" s="50"/>
      <c r="I889" s="26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  <c r="AA889" s="25"/>
      <c r="AB889" s="25"/>
      <c r="AC889" s="25"/>
      <c r="AD889" s="25"/>
      <c r="AE889" s="25"/>
      <c r="AF889" s="25"/>
      <c r="AG889" s="25"/>
      <c r="AH889" s="25"/>
      <c r="AI889" s="25"/>
      <c r="AJ889" s="25"/>
      <c r="AK889" s="25"/>
      <c r="AL889" s="25"/>
      <c r="AM889" s="25"/>
      <c r="AN889" s="25"/>
      <c r="AO889" s="25"/>
      <c r="AP889" s="25"/>
      <c r="AQ889" s="25"/>
      <c r="AR889" s="25"/>
    </row>
    <row r="890" spans="1:44" ht="12.75" customHeight="1" x14ac:dyDescent="0.25">
      <c r="A890" s="26"/>
      <c r="B890" s="26"/>
      <c r="C890" s="63"/>
      <c r="D890" s="50"/>
      <c r="E890" s="50"/>
      <c r="F890" s="50"/>
      <c r="G890" s="50"/>
      <c r="H890" s="50"/>
      <c r="I890" s="26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  <c r="AA890" s="25"/>
      <c r="AB890" s="25"/>
      <c r="AC890" s="25"/>
      <c r="AD890" s="25"/>
      <c r="AE890" s="25"/>
      <c r="AF890" s="25"/>
      <c r="AG890" s="25"/>
      <c r="AH890" s="25"/>
      <c r="AI890" s="25"/>
      <c r="AJ890" s="25"/>
      <c r="AK890" s="25"/>
      <c r="AL890" s="25"/>
      <c r="AM890" s="25"/>
      <c r="AN890" s="25"/>
      <c r="AO890" s="25"/>
      <c r="AP890" s="25"/>
      <c r="AQ890" s="25"/>
      <c r="AR890" s="25"/>
    </row>
    <row r="891" spans="1:44" ht="12.75" customHeight="1" x14ac:dyDescent="0.25">
      <c r="A891" s="26"/>
      <c r="B891" s="26"/>
      <c r="C891" s="63"/>
      <c r="D891" s="50"/>
      <c r="E891" s="50"/>
      <c r="F891" s="50"/>
      <c r="G891" s="50"/>
      <c r="H891" s="50"/>
      <c r="I891" s="26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  <c r="AA891" s="25"/>
      <c r="AB891" s="25"/>
      <c r="AC891" s="25"/>
      <c r="AD891" s="25"/>
      <c r="AE891" s="25"/>
      <c r="AF891" s="25"/>
      <c r="AG891" s="25"/>
      <c r="AH891" s="25"/>
      <c r="AI891" s="25"/>
      <c r="AJ891" s="25"/>
      <c r="AK891" s="25"/>
      <c r="AL891" s="25"/>
      <c r="AM891" s="25"/>
      <c r="AN891" s="25"/>
      <c r="AO891" s="25"/>
      <c r="AP891" s="25"/>
      <c r="AQ891" s="25"/>
      <c r="AR891" s="25"/>
    </row>
    <row r="892" spans="1:44" ht="12.75" customHeight="1" x14ac:dyDescent="0.25">
      <c r="A892" s="26"/>
      <c r="B892" s="26"/>
      <c r="C892" s="63"/>
      <c r="D892" s="50"/>
      <c r="E892" s="50"/>
      <c r="F892" s="50"/>
      <c r="G892" s="50"/>
      <c r="H892" s="50"/>
      <c r="I892" s="26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  <c r="AA892" s="25"/>
      <c r="AB892" s="25"/>
      <c r="AC892" s="25"/>
      <c r="AD892" s="25"/>
      <c r="AE892" s="25"/>
      <c r="AF892" s="25"/>
      <c r="AG892" s="25"/>
      <c r="AH892" s="25"/>
      <c r="AI892" s="25"/>
      <c r="AJ892" s="25"/>
      <c r="AK892" s="25"/>
      <c r="AL892" s="25"/>
      <c r="AM892" s="25"/>
      <c r="AN892" s="25"/>
      <c r="AO892" s="25"/>
      <c r="AP892" s="25"/>
      <c r="AQ892" s="25"/>
      <c r="AR892" s="25"/>
    </row>
    <row r="893" spans="1:44" ht="12.75" customHeight="1" x14ac:dyDescent="0.25">
      <c r="A893" s="26"/>
      <c r="B893" s="26"/>
      <c r="C893" s="63"/>
      <c r="D893" s="50"/>
      <c r="E893" s="50"/>
      <c r="F893" s="50"/>
      <c r="G893" s="50"/>
      <c r="H893" s="50"/>
      <c r="I893" s="26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  <c r="AA893" s="25"/>
      <c r="AB893" s="25"/>
      <c r="AC893" s="25"/>
      <c r="AD893" s="25"/>
      <c r="AE893" s="25"/>
      <c r="AF893" s="25"/>
      <c r="AG893" s="25"/>
      <c r="AH893" s="25"/>
      <c r="AI893" s="25"/>
      <c r="AJ893" s="25"/>
      <c r="AK893" s="25"/>
      <c r="AL893" s="25"/>
      <c r="AM893" s="25"/>
      <c r="AN893" s="25"/>
      <c r="AO893" s="25"/>
      <c r="AP893" s="25"/>
      <c r="AQ893" s="25"/>
      <c r="AR893" s="25"/>
    </row>
    <row r="894" spans="1:44" ht="12.75" customHeight="1" x14ac:dyDescent="0.25">
      <c r="A894" s="26"/>
      <c r="B894" s="26"/>
      <c r="C894" s="63"/>
      <c r="D894" s="50"/>
      <c r="E894" s="50"/>
      <c r="F894" s="50"/>
      <c r="G894" s="50"/>
      <c r="H894" s="50"/>
      <c r="I894" s="26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  <c r="AA894" s="25"/>
      <c r="AB894" s="25"/>
      <c r="AC894" s="25"/>
      <c r="AD894" s="25"/>
      <c r="AE894" s="25"/>
      <c r="AF894" s="25"/>
      <c r="AG894" s="25"/>
      <c r="AH894" s="25"/>
      <c r="AI894" s="25"/>
      <c r="AJ894" s="25"/>
      <c r="AK894" s="25"/>
      <c r="AL894" s="25"/>
      <c r="AM894" s="25"/>
      <c r="AN894" s="25"/>
      <c r="AO894" s="25"/>
      <c r="AP894" s="25"/>
      <c r="AQ894" s="25"/>
      <c r="AR894" s="25"/>
    </row>
    <row r="895" spans="1:44" ht="12.75" customHeight="1" x14ac:dyDescent="0.25">
      <c r="A895" s="26"/>
      <c r="B895" s="26"/>
      <c r="C895" s="63"/>
      <c r="D895" s="50"/>
      <c r="E895" s="50"/>
      <c r="F895" s="50"/>
      <c r="G895" s="50"/>
      <c r="H895" s="50"/>
      <c r="I895" s="26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  <c r="AA895" s="25"/>
      <c r="AB895" s="25"/>
      <c r="AC895" s="25"/>
      <c r="AD895" s="25"/>
      <c r="AE895" s="25"/>
      <c r="AF895" s="25"/>
      <c r="AG895" s="25"/>
      <c r="AH895" s="25"/>
      <c r="AI895" s="25"/>
      <c r="AJ895" s="25"/>
      <c r="AK895" s="25"/>
      <c r="AL895" s="25"/>
      <c r="AM895" s="25"/>
      <c r="AN895" s="25"/>
      <c r="AO895" s="25"/>
      <c r="AP895" s="25"/>
      <c r="AQ895" s="25"/>
      <c r="AR895" s="25"/>
    </row>
    <row r="896" spans="1:44" ht="12.75" customHeight="1" x14ac:dyDescent="0.25">
      <c r="A896" s="26"/>
      <c r="B896" s="26"/>
      <c r="C896" s="63"/>
      <c r="D896" s="50"/>
      <c r="E896" s="50"/>
      <c r="F896" s="50"/>
      <c r="G896" s="50"/>
      <c r="H896" s="50"/>
      <c r="I896" s="26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  <c r="AA896" s="25"/>
      <c r="AB896" s="25"/>
      <c r="AC896" s="25"/>
      <c r="AD896" s="25"/>
      <c r="AE896" s="25"/>
      <c r="AF896" s="25"/>
      <c r="AG896" s="25"/>
      <c r="AH896" s="25"/>
      <c r="AI896" s="25"/>
      <c r="AJ896" s="25"/>
      <c r="AK896" s="25"/>
      <c r="AL896" s="25"/>
      <c r="AM896" s="25"/>
      <c r="AN896" s="25"/>
      <c r="AO896" s="25"/>
      <c r="AP896" s="25"/>
      <c r="AQ896" s="25"/>
      <c r="AR896" s="25"/>
    </row>
    <row r="897" spans="1:44" ht="12.75" customHeight="1" x14ac:dyDescent="0.25">
      <c r="A897" s="26"/>
      <c r="B897" s="26"/>
      <c r="C897" s="63"/>
      <c r="D897" s="50"/>
      <c r="E897" s="50"/>
      <c r="F897" s="50"/>
      <c r="G897" s="50"/>
      <c r="H897" s="50"/>
      <c r="I897" s="26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  <c r="AA897" s="25"/>
      <c r="AB897" s="25"/>
      <c r="AC897" s="25"/>
      <c r="AD897" s="25"/>
      <c r="AE897" s="25"/>
      <c r="AF897" s="25"/>
      <c r="AG897" s="25"/>
      <c r="AH897" s="25"/>
      <c r="AI897" s="25"/>
      <c r="AJ897" s="25"/>
      <c r="AK897" s="25"/>
      <c r="AL897" s="25"/>
      <c r="AM897" s="25"/>
      <c r="AN897" s="25"/>
      <c r="AO897" s="25"/>
      <c r="AP897" s="25"/>
      <c r="AQ897" s="25"/>
      <c r="AR897" s="25"/>
    </row>
    <row r="898" spans="1:44" ht="12.75" customHeight="1" x14ac:dyDescent="0.25">
      <c r="A898" s="26"/>
      <c r="B898" s="26"/>
      <c r="C898" s="63"/>
      <c r="D898" s="50"/>
      <c r="E898" s="50"/>
      <c r="F898" s="50"/>
      <c r="G898" s="50"/>
      <c r="H898" s="50"/>
      <c r="I898" s="26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  <c r="AA898" s="25"/>
      <c r="AB898" s="25"/>
      <c r="AC898" s="25"/>
      <c r="AD898" s="25"/>
      <c r="AE898" s="25"/>
      <c r="AF898" s="25"/>
      <c r="AG898" s="25"/>
      <c r="AH898" s="25"/>
      <c r="AI898" s="25"/>
      <c r="AJ898" s="25"/>
      <c r="AK898" s="25"/>
      <c r="AL898" s="25"/>
      <c r="AM898" s="25"/>
      <c r="AN898" s="25"/>
      <c r="AO898" s="25"/>
      <c r="AP898" s="25"/>
      <c r="AQ898" s="25"/>
      <c r="AR898" s="25"/>
    </row>
    <row r="899" spans="1:44" ht="12.75" customHeight="1" x14ac:dyDescent="0.25">
      <c r="A899" s="26"/>
      <c r="B899" s="26"/>
      <c r="C899" s="63"/>
      <c r="D899" s="50"/>
      <c r="E899" s="50"/>
      <c r="F899" s="50"/>
      <c r="G899" s="50"/>
      <c r="H899" s="50"/>
      <c r="I899" s="26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  <c r="AA899" s="25"/>
      <c r="AB899" s="25"/>
      <c r="AC899" s="25"/>
      <c r="AD899" s="25"/>
      <c r="AE899" s="25"/>
      <c r="AF899" s="25"/>
      <c r="AG899" s="25"/>
      <c r="AH899" s="25"/>
      <c r="AI899" s="25"/>
      <c r="AJ899" s="25"/>
      <c r="AK899" s="25"/>
      <c r="AL899" s="25"/>
      <c r="AM899" s="25"/>
      <c r="AN899" s="25"/>
      <c r="AO899" s="25"/>
      <c r="AP899" s="25"/>
      <c r="AQ899" s="25"/>
      <c r="AR899" s="25"/>
    </row>
    <row r="900" spans="1:44" ht="12.75" customHeight="1" x14ac:dyDescent="0.25">
      <c r="A900" s="26"/>
      <c r="B900" s="26"/>
      <c r="C900" s="63"/>
      <c r="D900" s="50"/>
      <c r="E900" s="50"/>
      <c r="F900" s="50"/>
      <c r="G900" s="50"/>
      <c r="H900" s="50"/>
      <c r="I900" s="26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  <c r="AA900" s="25"/>
      <c r="AB900" s="25"/>
      <c r="AC900" s="25"/>
      <c r="AD900" s="25"/>
      <c r="AE900" s="25"/>
      <c r="AF900" s="25"/>
      <c r="AG900" s="25"/>
      <c r="AH900" s="25"/>
      <c r="AI900" s="25"/>
      <c r="AJ900" s="25"/>
      <c r="AK900" s="25"/>
      <c r="AL900" s="25"/>
      <c r="AM900" s="25"/>
      <c r="AN900" s="25"/>
      <c r="AO900" s="25"/>
      <c r="AP900" s="25"/>
      <c r="AQ900" s="25"/>
      <c r="AR900" s="25"/>
    </row>
    <row r="901" spans="1:44" ht="12.75" customHeight="1" x14ac:dyDescent="0.25">
      <c r="A901" s="26"/>
      <c r="B901" s="26"/>
      <c r="C901" s="63"/>
      <c r="D901" s="50"/>
      <c r="E901" s="50"/>
      <c r="F901" s="50"/>
      <c r="G901" s="50"/>
      <c r="H901" s="50"/>
      <c r="I901" s="26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  <c r="AA901" s="25"/>
      <c r="AB901" s="25"/>
      <c r="AC901" s="25"/>
      <c r="AD901" s="25"/>
      <c r="AE901" s="25"/>
      <c r="AF901" s="25"/>
      <c r="AG901" s="25"/>
      <c r="AH901" s="25"/>
      <c r="AI901" s="25"/>
      <c r="AJ901" s="25"/>
      <c r="AK901" s="25"/>
      <c r="AL901" s="25"/>
      <c r="AM901" s="25"/>
      <c r="AN901" s="25"/>
      <c r="AO901" s="25"/>
      <c r="AP901" s="25"/>
      <c r="AQ901" s="25"/>
      <c r="AR901" s="25"/>
    </row>
    <row r="902" spans="1:44" ht="12.75" customHeight="1" x14ac:dyDescent="0.25">
      <c r="A902" s="26"/>
      <c r="B902" s="26"/>
      <c r="C902" s="63"/>
      <c r="D902" s="50"/>
      <c r="E902" s="50"/>
      <c r="F902" s="50"/>
      <c r="G902" s="50"/>
      <c r="H902" s="50"/>
      <c r="I902" s="26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  <c r="AA902" s="25"/>
      <c r="AB902" s="25"/>
      <c r="AC902" s="25"/>
      <c r="AD902" s="25"/>
      <c r="AE902" s="25"/>
      <c r="AF902" s="25"/>
      <c r="AG902" s="25"/>
      <c r="AH902" s="25"/>
      <c r="AI902" s="25"/>
      <c r="AJ902" s="25"/>
      <c r="AK902" s="25"/>
      <c r="AL902" s="25"/>
      <c r="AM902" s="25"/>
      <c r="AN902" s="25"/>
      <c r="AO902" s="25"/>
      <c r="AP902" s="25"/>
      <c r="AQ902" s="25"/>
      <c r="AR902" s="25"/>
    </row>
    <row r="903" spans="1:44" ht="12.75" customHeight="1" x14ac:dyDescent="0.25">
      <c r="A903" s="26"/>
      <c r="B903" s="26"/>
      <c r="C903" s="63"/>
      <c r="D903" s="50"/>
      <c r="E903" s="50"/>
      <c r="F903" s="50"/>
      <c r="G903" s="50"/>
      <c r="H903" s="50"/>
      <c r="I903" s="26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  <c r="AA903" s="25"/>
      <c r="AB903" s="25"/>
      <c r="AC903" s="25"/>
      <c r="AD903" s="25"/>
      <c r="AE903" s="25"/>
      <c r="AF903" s="25"/>
      <c r="AG903" s="25"/>
      <c r="AH903" s="25"/>
      <c r="AI903" s="25"/>
      <c r="AJ903" s="25"/>
      <c r="AK903" s="25"/>
      <c r="AL903" s="25"/>
      <c r="AM903" s="25"/>
      <c r="AN903" s="25"/>
      <c r="AO903" s="25"/>
      <c r="AP903" s="25"/>
      <c r="AQ903" s="25"/>
      <c r="AR903" s="25"/>
    </row>
    <row r="904" spans="1:44" ht="12.75" customHeight="1" x14ac:dyDescent="0.25">
      <c r="A904" s="26"/>
      <c r="B904" s="26"/>
      <c r="C904" s="63"/>
      <c r="D904" s="50"/>
      <c r="E904" s="50"/>
      <c r="F904" s="50"/>
      <c r="G904" s="50"/>
      <c r="H904" s="50"/>
      <c r="I904" s="26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  <c r="AA904" s="25"/>
      <c r="AB904" s="25"/>
      <c r="AC904" s="25"/>
      <c r="AD904" s="25"/>
      <c r="AE904" s="25"/>
      <c r="AF904" s="25"/>
      <c r="AG904" s="25"/>
      <c r="AH904" s="25"/>
      <c r="AI904" s="25"/>
      <c r="AJ904" s="25"/>
      <c r="AK904" s="25"/>
      <c r="AL904" s="25"/>
      <c r="AM904" s="25"/>
      <c r="AN904" s="25"/>
      <c r="AO904" s="25"/>
      <c r="AP904" s="25"/>
      <c r="AQ904" s="25"/>
      <c r="AR904" s="25"/>
    </row>
    <row r="905" spans="1:44" ht="12.75" customHeight="1" x14ac:dyDescent="0.25">
      <c r="A905" s="26"/>
      <c r="B905" s="26"/>
      <c r="C905" s="63"/>
      <c r="D905" s="50"/>
      <c r="E905" s="50"/>
      <c r="F905" s="50"/>
      <c r="G905" s="50"/>
      <c r="H905" s="50"/>
      <c r="I905" s="26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  <c r="AA905" s="25"/>
      <c r="AB905" s="25"/>
      <c r="AC905" s="25"/>
      <c r="AD905" s="25"/>
      <c r="AE905" s="25"/>
      <c r="AF905" s="25"/>
      <c r="AG905" s="25"/>
      <c r="AH905" s="25"/>
      <c r="AI905" s="25"/>
      <c r="AJ905" s="25"/>
      <c r="AK905" s="25"/>
      <c r="AL905" s="25"/>
      <c r="AM905" s="25"/>
      <c r="AN905" s="25"/>
      <c r="AO905" s="25"/>
      <c r="AP905" s="25"/>
      <c r="AQ905" s="25"/>
      <c r="AR905" s="25"/>
    </row>
    <row r="906" spans="1:44" ht="12.75" customHeight="1" x14ac:dyDescent="0.25">
      <c r="A906" s="26"/>
      <c r="B906" s="26"/>
      <c r="C906" s="63"/>
      <c r="D906" s="50"/>
      <c r="E906" s="50"/>
      <c r="F906" s="50"/>
      <c r="G906" s="50"/>
      <c r="H906" s="50"/>
      <c r="I906" s="26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  <c r="AA906" s="25"/>
      <c r="AB906" s="25"/>
      <c r="AC906" s="25"/>
      <c r="AD906" s="25"/>
      <c r="AE906" s="25"/>
      <c r="AF906" s="25"/>
      <c r="AG906" s="25"/>
      <c r="AH906" s="25"/>
      <c r="AI906" s="25"/>
      <c r="AJ906" s="25"/>
      <c r="AK906" s="25"/>
      <c r="AL906" s="25"/>
      <c r="AM906" s="25"/>
      <c r="AN906" s="25"/>
      <c r="AO906" s="25"/>
      <c r="AP906" s="25"/>
      <c r="AQ906" s="25"/>
      <c r="AR906" s="25"/>
    </row>
    <row r="907" spans="1:44" ht="12.75" customHeight="1" x14ac:dyDescent="0.25">
      <c r="A907" s="26"/>
      <c r="B907" s="26"/>
      <c r="C907" s="63"/>
      <c r="D907" s="50"/>
      <c r="E907" s="50"/>
      <c r="F907" s="50"/>
      <c r="G907" s="50"/>
      <c r="H907" s="50"/>
      <c r="I907" s="26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  <c r="AA907" s="25"/>
      <c r="AB907" s="25"/>
      <c r="AC907" s="25"/>
      <c r="AD907" s="25"/>
      <c r="AE907" s="25"/>
      <c r="AF907" s="25"/>
      <c r="AG907" s="25"/>
      <c r="AH907" s="25"/>
      <c r="AI907" s="25"/>
      <c r="AJ907" s="25"/>
      <c r="AK907" s="25"/>
      <c r="AL907" s="25"/>
      <c r="AM907" s="25"/>
      <c r="AN907" s="25"/>
      <c r="AO907" s="25"/>
      <c r="AP907" s="25"/>
      <c r="AQ907" s="25"/>
      <c r="AR907" s="25"/>
    </row>
    <row r="908" spans="1:44" ht="12.75" customHeight="1" x14ac:dyDescent="0.25">
      <c r="A908" s="26"/>
      <c r="B908" s="26"/>
      <c r="C908" s="63"/>
      <c r="D908" s="50"/>
      <c r="E908" s="50"/>
      <c r="F908" s="50"/>
      <c r="G908" s="50"/>
      <c r="H908" s="50"/>
      <c r="I908" s="26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  <c r="AA908" s="25"/>
      <c r="AB908" s="25"/>
      <c r="AC908" s="25"/>
      <c r="AD908" s="25"/>
      <c r="AE908" s="25"/>
      <c r="AF908" s="25"/>
      <c r="AG908" s="25"/>
      <c r="AH908" s="25"/>
      <c r="AI908" s="25"/>
      <c r="AJ908" s="25"/>
      <c r="AK908" s="25"/>
      <c r="AL908" s="25"/>
      <c r="AM908" s="25"/>
      <c r="AN908" s="25"/>
      <c r="AO908" s="25"/>
      <c r="AP908" s="25"/>
      <c r="AQ908" s="25"/>
      <c r="AR908" s="25"/>
    </row>
    <row r="909" spans="1:44" ht="12.75" customHeight="1" x14ac:dyDescent="0.25">
      <c r="A909" s="26"/>
      <c r="B909" s="26"/>
      <c r="C909" s="63"/>
      <c r="D909" s="50"/>
      <c r="E909" s="50"/>
      <c r="F909" s="50"/>
      <c r="G909" s="50"/>
      <c r="H909" s="50"/>
      <c r="I909" s="26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  <c r="AA909" s="25"/>
      <c r="AB909" s="25"/>
      <c r="AC909" s="25"/>
      <c r="AD909" s="25"/>
      <c r="AE909" s="25"/>
      <c r="AF909" s="25"/>
      <c r="AG909" s="25"/>
      <c r="AH909" s="25"/>
      <c r="AI909" s="25"/>
      <c r="AJ909" s="25"/>
      <c r="AK909" s="25"/>
      <c r="AL909" s="25"/>
      <c r="AM909" s="25"/>
      <c r="AN909" s="25"/>
      <c r="AO909" s="25"/>
      <c r="AP909" s="25"/>
      <c r="AQ909" s="25"/>
      <c r="AR909" s="25"/>
    </row>
    <row r="910" spans="1:44" ht="12.75" customHeight="1" x14ac:dyDescent="0.25">
      <c r="A910" s="26"/>
      <c r="B910" s="26"/>
      <c r="C910" s="63"/>
      <c r="D910" s="50"/>
      <c r="E910" s="50"/>
      <c r="F910" s="50"/>
      <c r="G910" s="50"/>
      <c r="H910" s="50"/>
      <c r="I910" s="26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  <c r="AA910" s="25"/>
      <c r="AB910" s="25"/>
      <c r="AC910" s="25"/>
      <c r="AD910" s="25"/>
      <c r="AE910" s="25"/>
      <c r="AF910" s="25"/>
      <c r="AG910" s="25"/>
      <c r="AH910" s="25"/>
      <c r="AI910" s="25"/>
      <c r="AJ910" s="25"/>
      <c r="AK910" s="25"/>
      <c r="AL910" s="25"/>
      <c r="AM910" s="25"/>
      <c r="AN910" s="25"/>
      <c r="AO910" s="25"/>
      <c r="AP910" s="25"/>
      <c r="AQ910" s="25"/>
      <c r="AR910" s="25"/>
    </row>
    <row r="911" spans="1:44" ht="12.75" customHeight="1" x14ac:dyDescent="0.25">
      <c r="A911" s="26"/>
      <c r="B911" s="26"/>
      <c r="C911" s="63"/>
      <c r="D911" s="50"/>
      <c r="E911" s="50"/>
      <c r="F911" s="50"/>
      <c r="G911" s="50"/>
      <c r="H911" s="50"/>
      <c r="I911" s="26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  <c r="AA911" s="25"/>
      <c r="AB911" s="25"/>
      <c r="AC911" s="25"/>
      <c r="AD911" s="25"/>
      <c r="AE911" s="25"/>
      <c r="AF911" s="25"/>
      <c r="AG911" s="25"/>
      <c r="AH911" s="25"/>
      <c r="AI911" s="25"/>
      <c r="AJ911" s="25"/>
      <c r="AK911" s="25"/>
      <c r="AL911" s="25"/>
      <c r="AM911" s="25"/>
      <c r="AN911" s="25"/>
      <c r="AO911" s="25"/>
      <c r="AP911" s="25"/>
      <c r="AQ911" s="25"/>
      <c r="AR911" s="25"/>
    </row>
    <row r="912" spans="1:44" ht="12.75" customHeight="1" x14ac:dyDescent="0.25">
      <c r="A912" s="26"/>
      <c r="B912" s="26"/>
      <c r="C912" s="63"/>
      <c r="D912" s="50"/>
      <c r="E912" s="50"/>
      <c r="F912" s="50"/>
      <c r="G912" s="50"/>
      <c r="H912" s="50"/>
      <c r="I912" s="26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  <c r="AA912" s="25"/>
      <c r="AB912" s="25"/>
      <c r="AC912" s="25"/>
      <c r="AD912" s="25"/>
      <c r="AE912" s="25"/>
      <c r="AF912" s="25"/>
      <c r="AG912" s="25"/>
      <c r="AH912" s="25"/>
      <c r="AI912" s="25"/>
      <c r="AJ912" s="25"/>
      <c r="AK912" s="25"/>
      <c r="AL912" s="25"/>
      <c r="AM912" s="25"/>
      <c r="AN912" s="25"/>
      <c r="AO912" s="25"/>
      <c r="AP912" s="25"/>
      <c r="AQ912" s="25"/>
      <c r="AR912" s="25"/>
    </row>
    <row r="913" spans="1:44" ht="12.75" customHeight="1" x14ac:dyDescent="0.25">
      <c r="A913" s="26"/>
      <c r="B913" s="26"/>
      <c r="C913" s="63"/>
      <c r="D913" s="50"/>
      <c r="E913" s="50"/>
      <c r="F913" s="50"/>
      <c r="G913" s="50"/>
      <c r="H913" s="50"/>
      <c r="I913" s="26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  <c r="AA913" s="25"/>
      <c r="AB913" s="25"/>
      <c r="AC913" s="25"/>
      <c r="AD913" s="25"/>
      <c r="AE913" s="25"/>
      <c r="AF913" s="25"/>
      <c r="AG913" s="25"/>
      <c r="AH913" s="25"/>
      <c r="AI913" s="25"/>
      <c r="AJ913" s="25"/>
      <c r="AK913" s="25"/>
      <c r="AL913" s="25"/>
      <c r="AM913" s="25"/>
      <c r="AN913" s="25"/>
      <c r="AO913" s="25"/>
      <c r="AP913" s="25"/>
      <c r="AQ913" s="25"/>
      <c r="AR913" s="25"/>
    </row>
    <row r="914" spans="1:44" ht="12.75" customHeight="1" x14ac:dyDescent="0.25">
      <c r="A914" s="26"/>
      <c r="B914" s="26"/>
      <c r="C914" s="63"/>
      <c r="D914" s="50"/>
      <c r="E914" s="50"/>
      <c r="F914" s="50"/>
      <c r="G914" s="50"/>
      <c r="H914" s="50"/>
      <c r="I914" s="26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  <c r="AA914" s="25"/>
      <c r="AB914" s="25"/>
      <c r="AC914" s="25"/>
      <c r="AD914" s="25"/>
      <c r="AE914" s="25"/>
      <c r="AF914" s="25"/>
      <c r="AG914" s="25"/>
      <c r="AH914" s="25"/>
      <c r="AI914" s="25"/>
      <c r="AJ914" s="25"/>
      <c r="AK914" s="25"/>
      <c r="AL914" s="25"/>
      <c r="AM914" s="25"/>
      <c r="AN914" s="25"/>
      <c r="AO914" s="25"/>
      <c r="AP914" s="25"/>
      <c r="AQ914" s="25"/>
      <c r="AR914" s="25"/>
    </row>
    <row r="915" spans="1:44" ht="12.75" customHeight="1" x14ac:dyDescent="0.25">
      <c r="A915" s="26"/>
      <c r="B915" s="26"/>
      <c r="C915" s="63"/>
      <c r="D915" s="50"/>
      <c r="E915" s="50"/>
      <c r="F915" s="50"/>
      <c r="G915" s="50"/>
      <c r="H915" s="50"/>
      <c r="I915" s="26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  <c r="AA915" s="25"/>
      <c r="AB915" s="25"/>
      <c r="AC915" s="25"/>
      <c r="AD915" s="25"/>
      <c r="AE915" s="25"/>
      <c r="AF915" s="25"/>
      <c r="AG915" s="25"/>
      <c r="AH915" s="25"/>
      <c r="AI915" s="25"/>
      <c r="AJ915" s="25"/>
      <c r="AK915" s="25"/>
      <c r="AL915" s="25"/>
      <c r="AM915" s="25"/>
      <c r="AN915" s="25"/>
      <c r="AO915" s="25"/>
      <c r="AP915" s="25"/>
      <c r="AQ915" s="25"/>
      <c r="AR915" s="25"/>
    </row>
    <row r="916" spans="1:44" ht="12.75" customHeight="1" x14ac:dyDescent="0.25">
      <c r="A916" s="26"/>
      <c r="B916" s="26"/>
      <c r="C916" s="63"/>
      <c r="D916" s="50"/>
      <c r="E916" s="50"/>
      <c r="F916" s="50"/>
      <c r="G916" s="50"/>
      <c r="H916" s="50"/>
      <c r="I916" s="26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  <c r="AA916" s="25"/>
      <c r="AB916" s="25"/>
      <c r="AC916" s="25"/>
      <c r="AD916" s="25"/>
      <c r="AE916" s="25"/>
      <c r="AF916" s="25"/>
      <c r="AG916" s="25"/>
      <c r="AH916" s="25"/>
      <c r="AI916" s="25"/>
      <c r="AJ916" s="25"/>
      <c r="AK916" s="25"/>
      <c r="AL916" s="25"/>
      <c r="AM916" s="25"/>
      <c r="AN916" s="25"/>
      <c r="AO916" s="25"/>
      <c r="AP916" s="25"/>
      <c r="AQ916" s="25"/>
      <c r="AR916" s="25"/>
    </row>
    <row r="917" spans="1:44" ht="12.75" customHeight="1" x14ac:dyDescent="0.25">
      <c r="A917" s="26"/>
      <c r="B917" s="26"/>
      <c r="C917" s="63"/>
      <c r="D917" s="50"/>
      <c r="E917" s="50"/>
      <c r="F917" s="50"/>
      <c r="G917" s="50"/>
      <c r="H917" s="50"/>
      <c r="I917" s="26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  <c r="AA917" s="25"/>
      <c r="AB917" s="25"/>
      <c r="AC917" s="25"/>
      <c r="AD917" s="25"/>
      <c r="AE917" s="25"/>
      <c r="AF917" s="25"/>
      <c r="AG917" s="25"/>
      <c r="AH917" s="25"/>
      <c r="AI917" s="25"/>
      <c r="AJ917" s="25"/>
      <c r="AK917" s="25"/>
      <c r="AL917" s="25"/>
      <c r="AM917" s="25"/>
      <c r="AN917" s="25"/>
      <c r="AO917" s="25"/>
      <c r="AP917" s="25"/>
      <c r="AQ917" s="25"/>
      <c r="AR917" s="25"/>
    </row>
    <row r="918" spans="1:44" ht="12.75" customHeight="1" x14ac:dyDescent="0.25">
      <c r="A918" s="26"/>
      <c r="B918" s="26"/>
      <c r="C918" s="63"/>
      <c r="D918" s="50"/>
      <c r="E918" s="50"/>
      <c r="F918" s="50"/>
      <c r="G918" s="50"/>
      <c r="H918" s="50"/>
      <c r="I918" s="26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  <c r="AA918" s="25"/>
      <c r="AB918" s="25"/>
      <c r="AC918" s="25"/>
      <c r="AD918" s="25"/>
      <c r="AE918" s="25"/>
      <c r="AF918" s="25"/>
      <c r="AG918" s="25"/>
      <c r="AH918" s="25"/>
      <c r="AI918" s="25"/>
      <c r="AJ918" s="25"/>
      <c r="AK918" s="25"/>
      <c r="AL918" s="25"/>
      <c r="AM918" s="25"/>
      <c r="AN918" s="25"/>
      <c r="AO918" s="25"/>
      <c r="AP918" s="25"/>
      <c r="AQ918" s="25"/>
      <c r="AR918" s="25"/>
    </row>
    <row r="919" spans="1:44" ht="12.75" customHeight="1" x14ac:dyDescent="0.25">
      <c r="A919" s="26"/>
      <c r="B919" s="26"/>
      <c r="C919" s="63"/>
      <c r="D919" s="50"/>
      <c r="E919" s="50"/>
      <c r="F919" s="50"/>
      <c r="G919" s="50"/>
      <c r="H919" s="50"/>
      <c r="I919" s="26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  <c r="AA919" s="25"/>
      <c r="AB919" s="25"/>
      <c r="AC919" s="25"/>
      <c r="AD919" s="25"/>
      <c r="AE919" s="25"/>
      <c r="AF919" s="25"/>
      <c r="AG919" s="25"/>
      <c r="AH919" s="25"/>
      <c r="AI919" s="25"/>
      <c r="AJ919" s="25"/>
      <c r="AK919" s="25"/>
      <c r="AL919" s="25"/>
      <c r="AM919" s="25"/>
      <c r="AN919" s="25"/>
      <c r="AO919" s="25"/>
      <c r="AP919" s="25"/>
      <c r="AQ919" s="25"/>
      <c r="AR919" s="25"/>
    </row>
    <row r="920" spans="1:44" ht="12.75" customHeight="1" x14ac:dyDescent="0.25">
      <c r="A920" s="26"/>
      <c r="B920" s="26"/>
      <c r="C920" s="63"/>
      <c r="D920" s="50"/>
      <c r="E920" s="50"/>
      <c r="F920" s="50"/>
      <c r="G920" s="50"/>
      <c r="H920" s="50"/>
      <c r="I920" s="26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  <c r="AA920" s="25"/>
      <c r="AB920" s="25"/>
      <c r="AC920" s="25"/>
      <c r="AD920" s="25"/>
      <c r="AE920" s="25"/>
      <c r="AF920" s="25"/>
      <c r="AG920" s="25"/>
      <c r="AH920" s="25"/>
      <c r="AI920" s="25"/>
      <c r="AJ920" s="25"/>
      <c r="AK920" s="25"/>
      <c r="AL920" s="25"/>
      <c r="AM920" s="25"/>
      <c r="AN920" s="25"/>
      <c r="AO920" s="25"/>
      <c r="AP920" s="25"/>
      <c r="AQ920" s="25"/>
      <c r="AR920" s="25"/>
    </row>
    <row r="921" spans="1:44" ht="12.75" customHeight="1" x14ac:dyDescent="0.25">
      <c r="A921" s="26"/>
      <c r="B921" s="26"/>
      <c r="C921" s="63"/>
      <c r="D921" s="50"/>
      <c r="E921" s="50"/>
      <c r="F921" s="50"/>
      <c r="G921" s="50"/>
      <c r="H921" s="50"/>
      <c r="I921" s="26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  <c r="AA921" s="25"/>
      <c r="AB921" s="25"/>
      <c r="AC921" s="25"/>
      <c r="AD921" s="25"/>
      <c r="AE921" s="25"/>
      <c r="AF921" s="25"/>
      <c r="AG921" s="25"/>
      <c r="AH921" s="25"/>
      <c r="AI921" s="25"/>
      <c r="AJ921" s="25"/>
      <c r="AK921" s="25"/>
      <c r="AL921" s="25"/>
      <c r="AM921" s="25"/>
      <c r="AN921" s="25"/>
      <c r="AO921" s="25"/>
      <c r="AP921" s="25"/>
      <c r="AQ921" s="25"/>
      <c r="AR921" s="25"/>
    </row>
    <row r="922" spans="1:44" ht="12.75" customHeight="1" x14ac:dyDescent="0.25">
      <c r="A922" s="26"/>
      <c r="B922" s="26"/>
      <c r="C922" s="63"/>
      <c r="D922" s="50"/>
      <c r="E922" s="50"/>
      <c r="F922" s="50"/>
      <c r="G922" s="50"/>
      <c r="H922" s="50"/>
      <c r="I922" s="26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  <c r="AA922" s="25"/>
      <c r="AB922" s="25"/>
      <c r="AC922" s="25"/>
      <c r="AD922" s="25"/>
      <c r="AE922" s="25"/>
      <c r="AF922" s="25"/>
      <c r="AG922" s="25"/>
      <c r="AH922" s="25"/>
      <c r="AI922" s="25"/>
      <c r="AJ922" s="25"/>
      <c r="AK922" s="25"/>
      <c r="AL922" s="25"/>
      <c r="AM922" s="25"/>
      <c r="AN922" s="25"/>
      <c r="AO922" s="25"/>
      <c r="AP922" s="25"/>
      <c r="AQ922" s="25"/>
      <c r="AR922" s="25"/>
    </row>
    <row r="923" spans="1:44" ht="12.75" customHeight="1" x14ac:dyDescent="0.25">
      <c r="A923" s="26"/>
      <c r="B923" s="26"/>
      <c r="C923" s="63"/>
      <c r="D923" s="50"/>
      <c r="E923" s="50"/>
      <c r="F923" s="50"/>
      <c r="G923" s="50"/>
      <c r="H923" s="50"/>
      <c r="I923" s="26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  <c r="AA923" s="25"/>
      <c r="AB923" s="25"/>
      <c r="AC923" s="25"/>
      <c r="AD923" s="25"/>
      <c r="AE923" s="25"/>
      <c r="AF923" s="25"/>
      <c r="AG923" s="25"/>
      <c r="AH923" s="25"/>
      <c r="AI923" s="25"/>
      <c r="AJ923" s="25"/>
      <c r="AK923" s="25"/>
      <c r="AL923" s="25"/>
      <c r="AM923" s="25"/>
      <c r="AN923" s="25"/>
      <c r="AO923" s="25"/>
      <c r="AP923" s="25"/>
      <c r="AQ923" s="25"/>
      <c r="AR923" s="25"/>
    </row>
    <row r="924" spans="1:44" ht="12.75" customHeight="1" x14ac:dyDescent="0.25">
      <c r="A924" s="26"/>
      <c r="B924" s="26"/>
      <c r="C924" s="63"/>
      <c r="D924" s="50"/>
      <c r="E924" s="50"/>
      <c r="F924" s="50"/>
      <c r="G924" s="50"/>
      <c r="H924" s="50"/>
      <c r="I924" s="26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  <c r="AA924" s="25"/>
      <c r="AB924" s="25"/>
      <c r="AC924" s="25"/>
      <c r="AD924" s="25"/>
      <c r="AE924" s="25"/>
      <c r="AF924" s="25"/>
      <c r="AG924" s="25"/>
      <c r="AH924" s="25"/>
      <c r="AI924" s="25"/>
      <c r="AJ924" s="25"/>
      <c r="AK924" s="25"/>
      <c r="AL924" s="25"/>
      <c r="AM924" s="25"/>
      <c r="AN924" s="25"/>
      <c r="AO924" s="25"/>
      <c r="AP924" s="25"/>
      <c r="AQ924" s="25"/>
      <c r="AR924" s="25"/>
    </row>
    <row r="925" spans="1:44" ht="12.75" customHeight="1" x14ac:dyDescent="0.25">
      <c r="A925" s="26"/>
      <c r="B925" s="26"/>
      <c r="C925" s="63"/>
      <c r="D925" s="50"/>
      <c r="E925" s="50"/>
      <c r="F925" s="50"/>
      <c r="G925" s="50"/>
      <c r="H925" s="50"/>
      <c r="I925" s="26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  <c r="AA925" s="25"/>
      <c r="AB925" s="25"/>
      <c r="AC925" s="25"/>
      <c r="AD925" s="25"/>
      <c r="AE925" s="25"/>
      <c r="AF925" s="25"/>
      <c r="AG925" s="25"/>
      <c r="AH925" s="25"/>
      <c r="AI925" s="25"/>
      <c r="AJ925" s="25"/>
      <c r="AK925" s="25"/>
      <c r="AL925" s="25"/>
      <c r="AM925" s="25"/>
      <c r="AN925" s="25"/>
      <c r="AO925" s="25"/>
      <c r="AP925" s="25"/>
      <c r="AQ925" s="25"/>
      <c r="AR925" s="25"/>
    </row>
    <row r="926" spans="1:44" ht="12.75" customHeight="1" x14ac:dyDescent="0.25">
      <c r="A926" s="26"/>
      <c r="B926" s="26"/>
      <c r="C926" s="63"/>
      <c r="D926" s="50"/>
      <c r="E926" s="50"/>
      <c r="F926" s="50"/>
      <c r="G926" s="50"/>
      <c r="H926" s="50"/>
      <c r="I926" s="26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  <c r="AA926" s="25"/>
      <c r="AB926" s="25"/>
      <c r="AC926" s="25"/>
      <c r="AD926" s="25"/>
      <c r="AE926" s="25"/>
      <c r="AF926" s="25"/>
      <c r="AG926" s="25"/>
      <c r="AH926" s="25"/>
      <c r="AI926" s="25"/>
      <c r="AJ926" s="25"/>
      <c r="AK926" s="25"/>
      <c r="AL926" s="25"/>
      <c r="AM926" s="25"/>
      <c r="AN926" s="25"/>
      <c r="AO926" s="25"/>
      <c r="AP926" s="25"/>
      <c r="AQ926" s="25"/>
      <c r="AR926" s="25"/>
    </row>
    <row r="927" spans="1:44" ht="12.75" customHeight="1" x14ac:dyDescent="0.25">
      <c r="A927" s="26"/>
      <c r="B927" s="26"/>
      <c r="C927" s="63"/>
      <c r="D927" s="50"/>
      <c r="E927" s="50"/>
      <c r="F927" s="50"/>
      <c r="G927" s="50"/>
      <c r="H927" s="50"/>
      <c r="I927" s="26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  <c r="AA927" s="25"/>
      <c r="AB927" s="25"/>
      <c r="AC927" s="25"/>
      <c r="AD927" s="25"/>
      <c r="AE927" s="25"/>
      <c r="AF927" s="25"/>
      <c r="AG927" s="25"/>
      <c r="AH927" s="25"/>
      <c r="AI927" s="25"/>
      <c r="AJ927" s="25"/>
      <c r="AK927" s="25"/>
      <c r="AL927" s="25"/>
      <c r="AM927" s="25"/>
      <c r="AN927" s="25"/>
      <c r="AO927" s="25"/>
      <c r="AP927" s="25"/>
      <c r="AQ927" s="25"/>
      <c r="AR927" s="25"/>
    </row>
    <row r="928" spans="1:44" ht="12.75" customHeight="1" x14ac:dyDescent="0.25">
      <c r="A928" s="26"/>
      <c r="B928" s="26"/>
      <c r="C928" s="63"/>
      <c r="D928" s="50"/>
      <c r="E928" s="50"/>
      <c r="F928" s="50"/>
      <c r="G928" s="50"/>
      <c r="H928" s="50"/>
      <c r="I928" s="26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  <c r="AA928" s="25"/>
      <c r="AB928" s="25"/>
      <c r="AC928" s="25"/>
      <c r="AD928" s="25"/>
      <c r="AE928" s="25"/>
      <c r="AF928" s="25"/>
      <c r="AG928" s="25"/>
      <c r="AH928" s="25"/>
      <c r="AI928" s="25"/>
      <c r="AJ928" s="25"/>
      <c r="AK928" s="25"/>
      <c r="AL928" s="25"/>
      <c r="AM928" s="25"/>
      <c r="AN928" s="25"/>
      <c r="AO928" s="25"/>
      <c r="AP928" s="25"/>
      <c r="AQ928" s="25"/>
      <c r="AR928" s="25"/>
    </row>
    <row r="929" spans="1:44" ht="12.75" customHeight="1" x14ac:dyDescent="0.25">
      <c r="A929" s="26"/>
      <c r="B929" s="26"/>
      <c r="C929" s="63"/>
      <c r="D929" s="50"/>
      <c r="E929" s="50"/>
      <c r="F929" s="50"/>
      <c r="G929" s="50"/>
      <c r="H929" s="50"/>
      <c r="I929" s="26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  <c r="AA929" s="25"/>
      <c r="AB929" s="25"/>
      <c r="AC929" s="25"/>
      <c r="AD929" s="25"/>
      <c r="AE929" s="25"/>
      <c r="AF929" s="25"/>
      <c r="AG929" s="25"/>
      <c r="AH929" s="25"/>
      <c r="AI929" s="25"/>
      <c r="AJ929" s="25"/>
      <c r="AK929" s="25"/>
      <c r="AL929" s="25"/>
      <c r="AM929" s="25"/>
      <c r="AN929" s="25"/>
      <c r="AO929" s="25"/>
      <c r="AP929" s="25"/>
      <c r="AQ929" s="25"/>
      <c r="AR929" s="25"/>
    </row>
    <row r="930" spans="1:44" ht="12.75" customHeight="1" x14ac:dyDescent="0.25">
      <c r="A930" s="26"/>
      <c r="B930" s="26"/>
      <c r="C930" s="63"/>
      <c r="D930" s="50"/>
      <c r="E930" s="50"/>
      <c r="F930" s="50"/>
      <c r="G930" s="50"/>
      <c r="H930" s="50"/>
      <c r="I930" s="26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  <c r="AA930" s="25"/>
      <c r="AB930" s="25"/>
      <c r="AC930" s="25"/>
      <c r="AD930" s="25"/>
      <c r="AE930" s="25"/>
      <c r="AF930" s="25"/>
      <c r="AG930" s="25"/>
      <c r="AH930" s="25"/>
      <c r="AI930" s="25"/>
      <c r="AJ930" s="25"/>
      <c r="AK930" s="25"/>
      <c r="AL930" s="25"/>
      <c r="AM930" s="25"/>
      <c r="AN930" s="25"/>
      <c r="AO930" s="25"/>
      <c r="AP930" s="25"/>
      <c r="AQ930" s="25"/>
      <c r="AR930" s="25"/>
    </row>
    <row r="931" spans="1:44" ht="12.75" customHeight="1" x14ac:dyDescent="0.25">
      <c r="A931" s="26"/>
      <c r="B931" s="26"/>
      <c r="C931" s="63"/>
      <c r="D931" s="50"/>
      <c r="E931" s="50"/>
      <c r="F931" s="50"/>
      <c r="G931" s="50"/>
      <c r="H931" s="50"/>
      <c r="I931" s="26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  <c r="AA931" s="25"/>
      <c r="AB931" s="25"/>
      <c r="AC931" s="25"/>
      <c r="AD931" s="25"/>
      <c r="AE931" s="25"/>
      <c r="AF931" s="25"/>
      <c r="AG931" s="25"/>
      <c r="AH931" s="25"/>
      <c r="AI931" s="25"/>
      <c r="AJ931" s="25"/>
      <c r="AK931" s="25"/>
      <c r="AL931" s="25"/>
      <c r="AM931" s="25"/>
      <c r="AN931" s="25"/>
      <c r="AO931" s="25"/>
      <c r="AP931" s="25"/>
      <c r="AQ931" s="25"/>
      <c r="AR931" s="25"/>
    </row>
    <row r="932" spans="1:44" ht="12.75" customHeight="1" x14ac:dyDescent="0.25">
      <c r="A932" s="26"/>
      <c r="B932" s="26"/>
      <c r="C932" s="63"/>
      <c r="D932" s="50"/>
      <c r="E932" s="50"/>
      <c r="F932" s="50"/>
      <c r="G932" s="50"/>
      <c r="H932" s="50"/>
      <c r="I932" s="26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  <c r="AA932" s="25"/>
      <c r="AB932" s="25"/>
      <c r="AC932" s="25"/>
      <c r="AD932" s="25"/>
      <c r="AE932" s="25"/>
      <c r="AF932" s="25"/>
      <c r="AG932" s="25"/>
      <c r="AH932" s="25"/>
      <c r="AI932" s="25"/>
      <c r="AJ932" s="25"/>
      <c r="AK932" s="25"/>
      <c r="AL932" s="25"/>
      <c r="AM932" s="25"/>
      <c r="AN932" s="25"/>
      <c r="AO932" s="25"/>
      <c r="AP932" s="25"/>
      <c r="AQ932" s="25"/>
      <c r="AR932" s="25"/>
    </row>
    <row r="933" spans="1:44" ht="12.75" customHeight="1" x14ac:dyDescent="0.25">
      <c r="A933" s="26"/>
      <c r="B933" s="26"/>
      <c r="C933" s="63"/>
      <c r="D933" s="50"/>
      <c r="E933" s="50"/>
      <c r="F933" s="50"/>
      <c r="G933" s="50"/>
      <c r="H933" s="50"/>
      <c r="I933" s="26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  <c r="AA933" s="25"/>
      <c r="AB933" s="25"/>
      <c r="AC933" s="25"/>
      <c r="AD933" s="25"/>
      <c r="AE933" s="25"/>
      <c r="AF933" s="25"/>
      <c r="AG933" s="25"/>
      <c r="AH933" s="25"/>
      <c r="AI933" s="25"/>
      <c r="AJ933" s="25"/>
      <c r="AK933" s="25"/>
      <c r="AL933" s="25"/>
      <c r="AM933" s="25"/>
      <c r="AN933" s="25"/>
      <c r="AO933" s="25"/>
      <c r="AP933" s="25"/>
      <c r="AQ933" s="25"/>
      <c r="AR933" s="25"/>
    </row>
    <row r="934" spans="1:44" ht="12.75" customHeight="1" x14ac:dyDescent="0.25">
      <c r="A934" s="26"/>
      <c r="B934" s="26"/>
      <c r="C934" s="63"/>
      <c r="D934" s="50"/>
      <c r="E934" s="50"/>
      <c r="F934" s="50"/>
      <c r="G934" s="50"/>
      <c r="H934" s="50"/>
      <c r="I934" s="26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  <c r="AA934" s="25"/>
      <c r="AB934" s="25"/>
      <c r="AC934" s="25"/>
      <c r="AD934" s="25"/>
      <c r="AE934" s="25"/>
      <c r="AF934" s="25"/>
      <c r="AG934" s="25"/>
      <c r="AH934" s="25"/>
      <c r="AI934" s="25"/>
      <c r="AJ934" s="25"/>
      <c r="AK934" s="25"/>
      <c r="AL934" s="25"/>
      <c r="AM934" s="25"/>
      <c r="AN934" s="25"/>
      <c r="AO934" s="25"/>
      <c r="AP934" s="25"/>
      <c r="AQ934" s="25"/>
      <c r="AR934" s="25"/>
    </row>
    <row r="935" spans="1:44" ht="12.75" customHeight="1" x14ac:dyDescent="0.25">
      <c r="A935" s="26"/>
      <c r="B935" s="26"/>
      <c r="C935" s="63"/>
      <c r="D935" s="50"/>
      <c r="E935" s="50"/>
      <c r="F935" s="50"/>
      <c r="G935" s="50"/>
      <c r="H935" s="50"/>
      <c r="I935" s="26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  <c r="AA935" s="25"/>
      <c r="AB935" s="25"/>
      <c r="AC935" s="25"/>
      <c r="AD935" s="25"/>
      <c r="AE935" s="25"/>
      <c r="AF935" s="25"/>
      <c r="AG935" s="25"/>
      <c r="AH935" s="25"/>
      <c r="AI935" s="25"/>
      <c r="AJ935" s="25"/>
      <c r="AK935" s="25"/>
      <c r="AL935" s="25"/>
      <c r="AM935" s="25"/>
      <c r="AN935" s="25"/>
      <c r="AO935" s="25"/>
      <c r="AP935" s="25"/>
      <c r="AQ935" s="25"/>
      <c r="AR935" s="25"/>
    </row>
    <row r="936" spans="1:44" ht="12.75" customHeight="1" x14ac:dyDescent="0.25">
      <c r="A936" s="26"/>
      <c r="B936" s="26"/>
      <c r="C936" s="63"/>
      <c r="D936" s="50"/>
      <c r="E936" s="50"/>
      <c r="F936" s="50"/>
      <c r="G936" s="50"/>
      <c r="H936" s="50"/>
      <c r="I936" s="26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  <c r="AA936" s="25"/>
      <c r="AB936" s="25"/>
      <c r="AC936" s="25"/>
      <c r="AD936" s="25"/>
      <c r="AE936" s="25"/>
      <c r="AF936" s="25"/>
      <c r="AG936" s="25"/>
      <c r="AH936" s="25"/>
      <c r="AI936" s="25"/>
      <c r="AJ936" s="25"/>
      <c r="AK936" s="25"/>
      <c r="AL936" s="25"/>
      <c r="AM936" s="25"/>
      <c r="AN936" s="25"/>
      <c r="AO936" s="25"/>
      <c r="AP936" s="25"/>
      <c r="AQ936" s="25"/>
      <c r="AR936" s="25"/>
    </row>
    <row r="937" spans="1:44" ht="12.75" customHeight="1" x14ac:dyDescent="0.25">
      <c r="A937" s="26"/>
      <c r="B937" s="26"/>
      <c r="C937" s="63"/>
      <c r="D937" s="50"/>
      <c r="E937" s="50"/>
      <c r="F937" s="50"/>
      <c r="G937" s="50"/>
      <c r="H937" s="50"/>
      <c r="I937" s="26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  <c r="AA937" s="25"/>
      <c r="AB937" s="25"/>
      <c r="AC937" s="25"/>
      <c r="AD937" s="25"/>
      <c r="AE937" s="25"/>
      <c r="AF937" s="25"/>
      <c r="AG937" s="25"/>
      <c r="AH937" s="25"/>
      <c r="AI937" s="25"/>
      <c r="AJ937" s="25"/>
      <c r="AK937" s="25"/>
      <c r="AL937" s="25"/>
      <c r="AM937" s="25"/>
      <c r="AN937" s="25"/>
      <c r="AO937" s="25"/>
      <c r="AP937" s="25"/>
      <c r="AQ937" s="25"/>
      <c r="AR937" s="25"/>
    </row>
    <row r="938" spans="1:44" ht="12.75" customHeight="1" x14ac:dyDescent="0.25">
      <c r="A938" s="26"/>
      <c r="B938" s="26"/>
      <c r="C938" s="63"/>
      <c r="D938" s="50"/>
      <c r="E938" s="50"/>
      <c r="F938" s="50"/>
      <c r="G938" s="50"/>
      <c r="H938" s="50"/>
      <c r="I938" s="26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  <c r="AA938" s="25"/>
      <c r="AB938" s="25"/>
      <c r="AC938" s="25"/>
      <c r="AD938" s="25"/>
      <c r="AE938" s="25"/>
      <c r="AF938" s="25"/>
      <c r="AG938" s="25"/>
      <c r="AH938" s="25"/>
      <c r="AI938" s="25"/>
      <c r="AJ938" s="25"/>
      <c r="AK938" s="25"/>
      <c r="AL938" s="25"/>
      <c r="AM938" s="25"/>
      <c r="AN938" s="25"/>
      <c r="AO938" s="25"/>
      <c r="AP938" s="25"/>
      <c r="AQ938" s="25"/>
      <c r="AR938" s="25"/>
    </row>
    <row r="939" spans="1:44" ht="12.75" customHeight="1" x14ac:dyDescent="0.25">
      <c r="A939" s="26"/>
      <c r="B939" s="26"/>
      <c r="C939" s="63"/>
      <c r="D939" s="50"/>
      <c r="E939" s="50"/>
      <c r="F939" s="50"/>
      <c r="G939" s="50"/>
      <c r="H939" s="50"/>
      <c r="I939" s="26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  <c r="AA939" s="25"/>
      <c r="AB939" s="25"/>
      <c r="AC939" s="25"/>
      <c r="AD939" s="25"/>
      <c r="AE939" s="25"/>
      <c r="AF939" s="25"/>
      <c r="AG939" s="25"/>
      <c r="AH939" s="25"/>
      <c r="AI939" s="25"/>
      <c r="AJ939" s="25"/>
      <c r="AK939" s="25"/>
      <c r="AL939" s="25"/>
      <c r="AM939" s="25"/>
      <c r="AN939" s="25"/>
      <c r="AO939" s="25"/>
      <c r="AP939" s="25"/>
      <c r="AQ939" s="25"/>
      <c r="AR939" s="25"/>
    </row>
    <row r="940" spans="1:44" ht="12.75" customHeight="1" x14ac:dyDescent="0.25">
      <c r="A940" s="26"/>
      <c r="B940" s="26"/>
      <c r="C940" s="63"/>
      <c r="D940" s="50"/>
      <c r="E940" s="50"/>
      <c r="F940" s="50"/>
      <c r="G940" s="50"/>
      <c r="H940" s="50"/>
      <c r="I940" s="26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  <c r="AA940" s="25"/>
      <c r="AB940" s="25"/>
      <c r="AC940" s="25"/>
      <c r="AD940" s="25"/>
      <c r="AE940" s="25"/>
      <c r="AF940" s="25"/>
      <c r="AG940" s="25"/>
      <c r="AH940" s="25"/>
      <c r="AI940" s="25"/>
      <c r="AJ940" s="25"/>
      <c r="AK940" s="25"/>
      <c r="AL940" s="25"/>
      <c r="AM940" s="25"/>
      <c r="AN940" s="25"/>
      <c r="AO940" s="25"/>
      <c r="AP940" s="25"/>
      <c r="AQ940" s="25"/>
      <c r="AR940" s="25"/>
    </row>
    <row r="941" spans="1:44" ht="12.75" customHeight="1" x14ac:dyDescent="0.25">
      <c r="A941" s="26"/>
      <c r="B941" s="26"/>
      <c r="C941" s="63"/>
      <c r="D941" s="50"/>
      <c r="E941" s="50"/>
      <c r="F941" s="50"/>
      <c r="G941" s="50"/>
      <c r="H941" s="50"/>
      <c r="I941" s="26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  <c r="AA941" s="25"/>
      <c r="AB941" s="25"/>
      <c r="AC941" s="25"/>
      <c r="AD941" s="25"/>
      <c r="AE941" s="25"/>
      <c r="AF941" s="25"/>
      <c r="AG941" s="25"/>
      <c r="AH941" s="25"/>
      <c r="AI941" s="25"/>
      <c r="AJ941" s="25"/>
      <c r="AK941" s="25"/>
      <c r="AL941" s="25"/>
      <c r="AM941" s="25"/>
      <c r="AN941" s="25"/>
      <c r="AO941" s="25"/>
      <c r="AP941" s="25"/>
      <c r="AQ941" s="25"/>
      <c r="AR941" s="25"/>
    </row>
    <row r="942" spans="1:44" ht="12.75" customHeight="1" x14ac:dyDescent="0.25">
      <c r="A942" s="26"/>
      <c r="B942" s="26"/>
      <c r="C942" s="63"/>
      <c r="D942" s="50"/>
      <c r="E942" s="50"/>
      <c r="F942" s="50"/>
      <c r="G942" s="50"/>
      <c r="H942" s="50"/>
      <c r="I942" s="26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  <c r="AA942" s="25"/>
      <c r="AB942" s="25"/>
      <c r="AC942" s="25"/>
      <c r="AD942" s="25"/>
      <c r="AE942" s="25"/>
      <c r="AF942" s="25"/>
      <c r="AG942" s="25"/>
      <c r="AH942" s="25"/>
      <c r="AI942" s="25"/>
      <c r="AJ942" s="25"/>
      <c r="AK942" s="25"/>
      <c r="AL942" s="25"/>
      <c r="AM942" s="25"/>
      <c r="AN942" s="25"/>
      <c r="AO942" s="25"/>
      <c r="AP942" s="25"/>
      <c r="AQ942" s="25"/>
      <c r="AR942" s="25"/>
    </row>
    <row r="943" spans="1:44" ht="12.75" customHeight="1" x14ac:dyDescent="0.25">
      <c r="A943" s="26"/>
      <c r="B943" s="26"/>
      <c r="C943" s="63"/>
      <c r="D943" s="50"/>
      <c r="E943" s="50"/>
      <c r="F943" s="50"/>
      <c r="G943" s="50"/>
      <c r="H943" s="50"/>
      <c r="I943" s="26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  <c r="AA943" s="25"/>
      <c r="AB943" s="25"/>
      <c r="AC943" s="25"/>
      <c r="AD943" s="25"/>
      <c r="AE943" s="25"/>
      <c r="AF943" s="25"/>
      <c r="AG943" s="25"/>
      <c r="AH943" s="25"/>
      <c r="AI943" s="25"/>
      <c r="AJ943" s="25"/>
      <c r="AK943" s="25"/>
      <c r="AL943" s="25"/>
      <c r="AM943" s="25"/>
      <c r="AN943" s="25"/>
      <c r="AO943" s="25"/>
      <c r="AP943" s="25"/>
      <c r="AQ943" s="25"/>
      <c r="AR943" s="25"/>
    </row>
    <row r="944" spans="1:44" ht="12.75" customHeight="1" x14ac:dyDescent="0.25">
      <c r="A944" s="26"/>
      <c r="B944" s="26"/>
      <c r="C944" s="63"/>
      <c r="D944" s="50"/>
      <c r="E944" s="50"/>
      <c r="F944" s="50"/>
      <c r="G944" s="50"/>
      <c r="H944" s="50"/>
      <c r="I944" s="26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  <c r="AA944" s="25"/>
      <c r="AB944" s="25"/>
      <c r="AC944" s="25"/>
      <c r="AD944" s="25"/>
      <c r="AE944" s="25"/>
      <c r="AF944" s="25"/>
      <c r="AG944" s="25"/>
      <c r="AH944" s="25"/>
      <c r="AI944" s="25"/>
      <c r="AJ944" s="25"/>
      <c r="AK944" s="25"/>
      <c r="AL944" s="25"/>
      <c r="AM944" s="25"/>
      <c r="AN944" s="25"/>
      <c r="AO944" s="25"/>
      <c r="AP944" s="25"/>
      <c r="AQ944" s="25"/>
      <c r="AR944" s="25"/>
    </row>
    <row r="945" spans="1:44" ht="12.75" customHeight="1" x14ac:dyDescent="0.25">
      <c r="A945" s="26"/>
      <c r="B945" s="26"/>
      <c r="C945" s="63"/>
      <c r="D945" s="50"/>
      <c r="E945" s="50"/>
      <c r="F945" s="50"/>
      <c r="G945" s="50"/>
      <c r="H945" s="50"/>
      <c r="I945" s="26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  <c r="AA945" s="25"/>
      <c r="AB945" s="25"/>
      <c r="AC945" s="25"/>
      <c r="AD945" s="25"/>
      <c r="AE945" s="25"/>
      <c r="AF945" s="25"/>
      <c r="AG945" s="25"/>
      <c r="AH945" s="25"/>
      <c r="AI945" s="25"/>
      <c r="AJ945" s="25"/>
      <c r="AK945" s="25"/>
      <c r="AL945" s="25"/>
      <c r="AM945" s="25"/>
      <c r="AN945" s="25"/>
      <c r="AO945" s="25"/>
      <c r="AP945" s="25"/>
      <c r="AQ945" s="25"/>
      <c r="AR945" s="25"/>
    </row>
    <row r="946" spans="1:44" ht="12.75" customHeight="1" x14ac:dyDescent="0.25">
      <c r="A946" s="26"/>
      <c r="B946" s="26"/>
      <c r="C946" s="63"/>
      <c r="D946" s="50"/>
      <c r="E946" s="50"/>
      <c r="F946" s="50"/>
      <c r="G946" s="50"/>
      <c r="H946" s="50"/>
      <c r="I946" s="26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  <c r="AA946" s="25"/>
      <c r="AB946" s="25"/>
      <c r="AC946" s="25"/>
      <c r="AD946" s="25"/>
      <c r="AE946" s="25"/>
      <c r="AF946" s="25"/>
      <c r="AG946" s="25"/>
      <c r="AH946" s="25"/>
      <c r="AI946" s="25"/>
      <c r="AJ946" s="25"/>
      <c r="AK946" s="25"/>
      <c r="AL946" s="25"/>
      <c r="AM946" s="25"/>
      <c r="AN946" s="25"/>
      <c r="AO946" s="25"/>
      <c r="AP946" s="25"/>
      <c r="AQ946" s="25"/>
      <c r="AR946" s="25"/>
    </row>
    <row r="947" spans="1:44" ht="12.75" customHeight="1" x14ac:dyDescent="0.25">
      <c r="A947" s="26"/>
      <c r="B947" s="26"/>
      <c r="C947" s="63"/>
      <c r="D947" s="50"/>
      <c r="E947" s="50"/>
      <c r="F947" s="50"/>
      <c r="G947" s="50"/>
      <c r="H947" s="50"/>
      <c r="I947" s="26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  <c r="AA947" s="25"/>
      <c r="AB947" s="25"/>
      <c r="AC947" s="25"/>
      <c r="AD947" s="25"/>
      <c r="AE947" s="25"/>
      <c r="AF947" s="25"/>
      <c r="AG947" s="25"/>
      <c r="AH947" s="25"/>
      <c r="AI947" s="25"/>
      <c r="AJ947" s="25"/>
      <c r="AK947" s="25"/>
      <c r="AL947" s="25"/>
      <c r="AM947" s="25"/>
      <c r="AN947" s="25"/>
      <c r="AO947" s="25"/>
      <c r="AP947" s="25"/>
      <c r="AQ947" s="25"/>
      <c r="AR947" s="25"/>
    </row>
    <row r="948" spans="1:44" ht="12.75" customHeight="1" x14ac:dyDescent="0.25">
      <c r="A948" s="26"/>
      <c r="B948" s="26"/>
      <c r="C948" s="63"/>
      <c r="D948" s="50"/>
      <c r="E948" s="50"/>
      <c r="F948" s="50"/>
      <c r="G948" s="50"/>
      <c r="H948" s="50"/>
      <c r="I948" s="26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  <c r="AA948" s="25"/>
      <c r="AB948" s="25"/>
      <c r="AC948" s="25"/>
      <c r="AD948" s="25"/>
      <c r="AE948" s="25"/>
      <c r="AF948" s="25"/>
      <c r="AG948" s="25"/>
      <c r="AH948" s="25"/>
      <c r="AI948" s="25"/>
      <c r="AJ948" s="25"/>
      <c r="AK948" s="25"/>
      <c r="AL948" s="25"/>
      <c r="AM948" s="25"/>
      <c r="AN948" s="25"/>
      <c r="AO948" s="25"/>
      <c r="AP948" s="25"/>
      <c r="AQ948" s="25"/>
      <c r="AR948" s="25"/>
    </row>
    <row r="949" spans="1:44" ht="12.75" customHeight="1" x14ac:dyDescent="0.25">
      <c r="A949" s="26"/>
      <c r="B949" s="26"/>
      <c r="C949" s="63"/>
      <c r="D949" s="50"/>
      <c r="E949" s="50"/>
      <c r="F949" s="50"/>
      <c r="G949" s="50"/>
      <c r="H949" s="50"/>
      <c r="I949" s="26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  <c r="AA949" s="25"/>
      <c r="AB949" s="25"/>
      <c r="AC949" s="25"/>
      <c r="AD949" s="25"/>
      <c r="AE949" s="25"/>
      <c r="AF949" s="25"/>
      <c r="AG949" s="25"/>
      <c r="AH949" s="25"/>
      <c r="AI949" s="25"/>
      <c r="AJ949" s="25"/>
      <c r="AK949" s="25"/>
      <c r="AL949" s="25"/>
      <c r="AM949" s="25"/>
      <c r="AN949" s="25"/>
      <c r="AO949" s="25"/>
      <c r="AP949" s="25"/>
      <c r="AQ949" s="25"/>
      <c r="AR949" s="25"/>
    </row>
    <row r="950" spans="1:44" ht="15" customHeight="1" x14ac:dyDescent="0.25">
      <c r="J950" s="27"/>
      <c r="K950" s="27"/>
      <c r="L950" s="27"/>
      <c r="M950" s="27"/>
      <c r="N950" s="27"/>
      <c r="O950" s="27"/>
      <c r="P950" s="27"/>
      <c r="Q950" s="27"/>
    </row>
    <row r="951" spans="1:44" ht="15" customHeight="1" x14ac:dyDescent="0.25">
      <c r="J951" s="27"/>
      <c r="K951" s="27"/>
      <c r="L951" s="27"/>
      <c r="M951" s="27"/>
      <c r="N951" s="27"/>
      <c r="O951" s="27"/>
      <c r="P951" s="27"/>
      <c r="Q951" s="27"/>
    </row>
    <row r="952" spans="1:44" ht="15" customHeight="1" x14ac:dyDescent="0.25">
      <c r="J952" s="27"/>
      <c r="K952" s="27"/>
      <c r="L952" s="27"/>
      <c r="M952" s="27"/>
      <c r="N952" s="27"/>
      <c r="O952" s="27"/>
      <c r="P952" s="27"/>
      <c r="Q952" s="27"/>
    </row>
    <row r="953" spans="1:44" ht="15" customHeight="1" x14ac:dyDescent="0.25">
      <c r="J953" s="27"/>
      <c r="K953" s="27"/>
      <c r="L953" s="27"/>
      <c r="M953" s="27"/>
      <c r="N953" s="27"/>
      <c r="O953" s="27"/>
      <c r="P953" s="27"/>
      <c r="Q953" s="27"/>
    </row>
    <row r="954" spans="1:44" ht="15" customHeight="1" x14ac:dyDescent="0.25">
      <c r="J954" s="27"/>
      <c r="K954" s="27"/>
      <c r="L954" s="27"/>
      <c r="M954" s="27"/>
      <c r="N954" s="27"/>
      <c r="O954" s="27"/>
      <c r="P954" s="27"/>
      <c r="Q954" s="27"/>
    </row>
    <row r="955" spans="1:44" ht="15" customHeight="1" x14ac:dyDescent="0.25">
      <c r="J955" s="27"/>
      <c r="K955" s="27"/>
      <c r="L955" s="27"/>
      <c r="M955" s="27"/>
      <c r="N955" s="27"/>
      <c r="O955" s="27"/>
      <c r="P955" s="27"/>
      <c r="Q955" s="27"/>
    </row>
    <row r="956" spans="1:44" ht="15" customHeight="1" x14ac:dyDescent="0.25">
      <c r="J956" s="27"/>
      <c r="K956" s="27"/>
      <c r="L956" s="27"/>
      <c r="M956" s="27"/>
      <c r="N956" s="27"/>
      <c r="O956" s="27"/>
      <c r="P956" s="27"/>
      <c r="Q956" s="27"/>
    </row>
    <row r="957" spans="1:44" ht="15" customHeight="1" x14ac:dyDescent="0.25">
      <c r="J957" s="27"/>
      <c r="K957" s="27"/>
      <c r="L957" s="27"/>
      <c r="M957" s="27"/>
      <c r="N957" s="27"/>
      <c r="O957" s="27"/>
      <c r="P957" s="27"/>
      <c r="Q957" s="27"/>
    </row>
    <row r="958" spans="1:44" ht="15" customHeight="1" x14ac:dyDescent="0.25">
      <c r="J958" s="27"/>
      <c r="K958" s="27"/>
      <c r="L958" s="27"/>
      <c r="M958" s="27"/>
      <c r="N958" s="27"/>
      <c r="O958" s="27"/>
      <c r="P958" s="27"/>
      <c r="Q958" s="27"/>
    </row>
    <row r="959" spans="1:44" ht="15" customHeight="1" x14ac:dyDescent="0.25">
      <c r="J959" s="27"/>
      <c r="K959" s="27"/>
      <c r="L959" s="27"/>
      <c r="M959" s="27"/>
      <c r="N959" s="27"/>
      <c r="O959" s="27"/>
      <c r="P959" s="27"/>
      <c r="Q959" s="27"/>
    </row>
    <row r="960" spans="1:44" ht="15" customHeight="1" x14ac:dyDescent="0.25">
      <c r="J960" s="27"/>
      <c r="K960" s="27"/>
      <c r="L960" s="27"/>
      <c r="M960" s="27"/>
      <c r="N960" s="27"/>
      <c r="O960" s="27"/>
      <c r="P960" s="27"/>
      <c r="Q960" s="27"/>
    </row>
    <row r="961" spans="10:17" ht="15" customHeight="1" x14ac:dyDescent="0.25">
      <c r="J961" s="27"/>
      <c r="K961" s="27"/>
      <c r="L961" s="27"/>
      <c r="M961" s="27"/>
      <c r="N961" s="27"/>
      <c r="O961" s="27"/>
      <c r="P961" s="27"/>
      <c r="Q961" s="27"/>
    </row>
    <row r="962" spans="10:17" ht="15" customHeight="1" x14ac:dyDescent="0.25">
      <c r="J962" s="27"/>
      <c r="K962" s="27"/>
      <c r="L962" s="27"/>
      <c r="M962" s="27"/>
      <c r="N962" s="27"/>
      <c r="O962" s="27"/>
      <c r="P962" s="27"/>
      <c r="Q962" s="27"/>
    </row>
    <row r="963" spans="10:17" ht="15" customHeight="1" x14ac:dyDescent="0.25">
      <c r="J963" s="27"/>
      <c r="K963" s="27"/>
      <c r="L963" s="27"/>
      <c r="M963" s="27"/>
      <c r="N963" s="27"/>
      <c r="O963" s="27"/>
      <c r="P963" s="27"/>
      <c r="Q963" s="27"/>
    </row>
    <row r="964" spans="10:17" ht="15" customHeight="1" x14ac:dyDescent="0.25">
      <c r="J964" s="27"/>
      <c r="K964" s="27"/>
      <c r="L964" s="27"/>
      <c r="M964" s="27"/>
      <c r="N964" s="27"/>
      <c r="O964" s="27"/>
      <c r="P964" s="27"/>
      <c r="Q964" s="27"/>
    </row>
    <row r="965" spans="10:17" ht="15" customHeight="1" x14ac:dyDescent="0.25">
      <c r="J965" s="27"/>
      <c r="K965" s="27"/>
      <c r="L965" s="27"/>
      <c r="M965" s="27"/>
      <c r="N965" s="27"/>
      <c r="O965" s="27"/>
      <c r="P965" s="27"/>
      <c r="Q965" s="27"/>
    </row>
    <row r="966" spans="10:17" ht="15" customHeight="1" x14ac:dyDescent="0.25">
      <c r="J966" s="27"/>
      <c r="K966" s="27"/>
      <c r="L966" s="27"/>
      <c r="M966" s="27"/>
      <c r="N966" s="27"/>
      <c r="O966" s="27"/>
      <c r="P966" s="27"/>
      <c r="Q966" s="27"/>
    </row>
    <row r="967" spans="10:17" ht="15" customHeight="1" x14ac:dyDescent="0.25">
      <c r="J967" s="27"/>
      <c r="K967" s="27"/>
      <c r="L967" s="27"/>
      <c r="M967" s="27"/>
      <c r="N967" s="27"/>
      <c r="O967" s="27"/>
      <c r="P967" s="27"/>
      <c r="Q967" s="27"/>
    </row>
    <row r="968" spans="10:17" ht="15" customHeight="1" x14ac:dyDescent="0.25">
      <c r="J968" s="27"/>
      <c r="K968" s="27"/>
      <c r="L968" s="27"/>
      <c r="M968" s="27"/>
      <c r="N968" s="27"/>
      <c r="O968" s="27"/>
      <c r="P968" s="27"/>
      <c r="Q968" s="27"/>
    </row>
    <row r="969" spans="10:17" ht="15" customHeight="1" x14ac:dyDescent="0.25">
      <c r="J969" s="27"/>
      <c r="K969" s="27"/>
      <c r="L969" s="27"/>
      <c r="M969" s="27"/>
      <c r="N969" s="27"/>
      <c r="O969" s="27"/>
      <c r="P969" s="27"/>
      <c r="Q969" s="27"/>
    </row>
    <row r="970" spans="10:17" ht="15" customHeight="1" x14ac:dyDescent="0.25">
      <c r="J970" s="27"/>
      <c r="K970" s="27"/>
      <c r="L970" s="27"/>
      <c r="M970" s="27"/>
      <c r="N970" s="27"/>
      <c r="O970" s="27"/>
      <c r="P970" s="27"/>
      <c r="Q970" s="27"/>
    </row>
    <row r="971" spans="10:17" ht="15" customHeight="1" x14ac:dyDescent="0.25">
      <c r="J971" s="27"/>
      <c r="K971" s="27"/>
      <c r="L971" s="27"/>
      <c r="M971" s="27"/>
      <c r="N971" s="27"/>
      <c r="O971" s="27"/>
      <c r="P971" s="27"/>
      <c r="Q971" s="27"/>
    </row>
    <row r="972" spans="10:17" ht="15" customHeight="1" x14ac:dyDescent="0.25">
      <c r="J972" s="27"/>
      <c r="K972" s="27"/>
      <c r="L972" s="27"/>
      <c r="M972" s="27"/>
      <c r="N972" s="27"/>
      <c r="O972" s="27"/>
      <c r="P972" s="27"/>
      <c r="Q972" s="27"/>
    </row>
    <row r="973" spans="10:17" ht="15" customHeight="1" x14ac:dyDescent="0.25">
      <c r="J973" s="27"/>
      <c r="K973" s="27"/>
      <c r="L973" s="27"/>
      <c r="M973" s="27"/>
      <c r="N973" s="27"/>
      <c r="O973" s="27"/>
      <c r="P973" s="27"/>
      <c r="Q973" s="27"/>
    </row>
    <row r="974" spans="10:17" ht="15" customHeight="1" x14ac:dyDescent="0.25">
      <c r="J974" s="27"/>
      <c r="K974" s="27"/>
      <c r="L974" s="27"/>
      <c r="M974" s="27"/>
      <c r="N974" s="27"/>
      <c r="O974" s="27"/>
      <c r="P974" s="27"/>
      <c r="Q974" s="27"/>
    </row>
    <row r="975" spans="10:17" ht="15" customHeight="1" x14ac:dyDescent="0.25">
      <c r="J975" s="27"/>
      <c r="K975" s="27"/>
      <c r="L975" s="27"/>
      <c r="M975" s="27"/>
      <c r="N975" s="27"/>
      <c r="O975" s="27"/>
      <c r="P975" s="27"/>
      <c r="Q975" s="27"/>
    </row>
    <row r="976" spans="10:17" ht="15" customHeight="1" x14ac:dyDescent="0.25">
      <c r="J976" s="27"/>
      <c r="K976" s="27"/>
      <c r="L976" s="27"/>
      <c r="M976" s="27"/>
      <c r="N976" s="27"/>
      <c r="O976" s="27"/>
      <c r="P976" s="27"/>
      <c r="Q976" s="27"/>
    </row>
    <row r="977" spans="10:17" ht="15" customHeight="1" x14ac:dyDescent="0.25">
      <c r="J977" s="27"/>
      <c r="K977" s="27"/>
      <c r="L977" s="27"/>
      <c r="M977" s="27"/>
      <c r="N977" s="27"/>
      <c r="O977" s="27"/>
      <c r="P977" s="27"/>
      <c r="Q977" s="27"/>
    </row>
    <row r="978" spans="10:17" ht="15" customHeight="1" x14ac:dyDescent="0.25">
      <c r="J978" s="27"/>
      <c r="K978" s="27"/>
      <c r="L978" s="27"/>
      <c r="M978" s="27"/>
      <c r="N978" s="27"/>
      <c r="O978" s="27"/>
      <c r="P978" s="27"/>
      <c r="Q978" s="27"/>
    </row>
    <row r="979" spans="10:17" ht="15" customHeight="1" x14ac:dyDescent="0.25">
      <c r="J979" s="27"/>
      <c r="K979" s="27"/>
      <c r="L979" s="27"/>
      <c r="M979" s="27"/>
      <c r="N979" s="27"/>
      <c r="O979" s="27"/>
      <c r="P979" s="27"/>
      <c r="Q979" s="27"/>
    </row>
    <row r="980" spans="10:17" ht="15" customHeight="1" x14ac:dyDescent="0.25">
      <c r="J980" s="27"/>
      <c r="K980" s="27"/>
      <c r="L980" s="27"/>
      <c r="M980" s="27"/>
      <c r="N980" s="27"/>
      <c r="O980" s="27"/>
      <c r="P980" s="27"/>
      <c r="Q980" s="27"/>
    </row>
    <row r="981" spans="10:17" ht="15" customHeight="1" x14ac:dyDescent="0.25">
      <c r="J981" s="27"/>
      <c r="K981" s="27"/>
      <c r="L981" s="27"/>
      <c r="M981" s="27"/>
      <c r="N981" s="27"/>
      <c r="O981" s="27"/>
      <c r="P981" s="27"/>
      <c r="Q981" s="27"/>
    </row>
    <row r="982" spans="10:17" ht="15" customHeight="1" x14ac:dyDescent="0.25">
      <c r="J982" s="27"/>
      <c r="K982" s="27"/>
      <c r="L982" s="27"/>
      <c r="M982" s="27"/>
      <c r="N982" s="27"/>
      <c r="O982" s="27"/>
      <c r="P982" s="27"/>
      <c r="Q982" s="27"/>
    </row>
    <row r="983" spans="10:17" ht="15" customHeight="1" x14ac:dyDescent="0.25">
      <c r="J983" s="27"/>
      <c r="K983" s="27"/>
      <c r="L983" s="27"/>
      <c r="M983" s="27"/>
      <c r="N983" s="27"/>
      <c r="O983" s="27"/>
      <c r="P983" s="27"/>
      <c r="Q983" s="27"/>
    </row>
    <row r="984" spans="10:17" ht="15" customHeight="1" x14ac:dyDescent="0.25">
      <c r="J984" s="27"/>
      <c r="K984" s="27"/>
      <c r="L984" s="27"/>
      <c r="M984" s="27"/>
      <c r="N984" s="27"/>
      <c r="O984" s="27"/>
      <c r="P984" s="27"/>
      <c r="Q984" s="27"/>
    </row>
    <row r="985" spans="10:17" ht="15" customHeight="1" x14ac:dyDescent="0.25">
      <c r="J985" s="27"/>
      <c r="K985" s="27"/>
      <c r="L985" s="27"/>
      <c r="M985" s="27"/>
      <c r="N985" s="27"/>
      <c r="O985" s="27"/>
      <c r="P985" s="27"/>
      <c r="Q985" s="27"/>
    </row>
    <row r="986" spans="10:17" ht="15" customHeight="1" x14ac:dyDescent="0.25">
      <c r="J986" s="27"/>
      <c r="K986" s="27"/>
      <c r="L986" s="27"/>
      <c r="M986" s="27"/>
      <c r="N986" s="27"/>
      <c r="O986" s="27"/>
      <c r="P986" s="27"/>
      <c r="Q986" s="27"/>
    </row>
    <row r="987" spans="10:17" ht="15" customHeight="1" x14ac:dyDescent="0.25">
      <c r="J987" s="27"/>
      <c r="K987" s="27"/>
      <c r="L987" s="27"/>
      <c r="M987" s="27"/>
      <c r="N987" s="27"/>
      <c r="O987" s="27"/>
      <c r="P987" s="27"/>
      <c r="Q987" s="27"/>
    </row>
    <row r="988" spans="10:17" ht="15" customHeight="1" x14ac:dyDescent="0.25">
      <c r="J988" s="27"/>
      <c r="K988" s="27"/>
      <c r="L988" s="27"/>
      <c r="M988" s="27"/>
      <c r="N988" s="27"/>
      <c r="O988" s="27"/>
      <c r="P988" s="27"/>
      <c r="Q988" s="27"/>
    </row>
    <row r="989" spans="10:17" ht="15" customHeight="1" x14ac:dyDescent="0.25">
      <c r="J989" s="27"/>
      <c r="K989" s="27"/>
      <c r="L989" s="27"/>
      <c r="M989" s="27"/>
      <c r="N989" s="27"/>
      <c r="O989" s="27"/>
      <c r="P989" s="27"/>
      <c r="Q989" s="27"/>
    </row>
    <row r="990" spans="10:17" ht="15" customHeight="1" x14ac:dyDescent="0.25">
      <c r="J990" s="27"/>
      <c r="K990" s="27"/>
      <c r="L990" s="27"/>
      <c r="M990" s="27"/>
      <c r="N990" s="27"/>
      <c r="O990" s="27"/>
      <c r="P990" s="27"/>
      <c r="Q990" s="27"/>
    </row>
    <row r="991" spans="10:17" ht="15" customHeight="1" x14ac:dyDescent="0.25">
      <c r="J991" s="27"/>
      <c r="K991" s="27"/>
      <c r="L991" s="27"/>
      <c r="M991" s="27"/>
      <c r="N991" s="27"/>
      <c r="O991" s="27"/>
      <c r="P991" s="27"/>
      <c r="Q991" s="27"/>
    </row>
    <row r="992" spans="10:17" ht="15" customHeight="1" x14ac:dyDescent="0.25">
      <c r="J992" s="27"/>
      <c r="K992" s="27"/>
      <c r="L992" s="27"/>
      <c r="M992" s="27"/>
      <c r="N992" s="27"/>
      <c r="O992" s="27"/>
      <c r="P992" s="27"/>
      <c r="Q992" s="27"/>
    </row>
    <row r="993" spans="10:17" ht="15" customHeight="1" x14ac:dyDescent="0.25">
      <c r="J993" s="27"/>
      <c r="K993" s="27"/>
      <c r="L993" s="27"/>
      <c r="M993" s="27"/>
      <c r="N993" s="27"/>
      <c r="O993" s="27"/>
      <c r="P993" s="27"/>
      <c r="Q993" s="27"/>
    </row>
    <row r="994" spans="10:17" ht="15" customHeight="1" x14ac:dyDescent="0.25">
      <c r="J994" s="27"/>
      <c r="K994" s="27"/>
      <c r="L994" s="27"/>
      <c r="M994" s="27"/>
      <c r="N994" s="27"/>
      <c r="O994" s="27"/>
      <c r="P994" s="27"/>
      <c r="Q994" s="27"/>
    </row>
    <row r="995" spans="10:17" ht="15" customHeight="1" x14ac:dyDescent="0.25">
      <c r="J995" s="27"/>
      <c r="K995" s="27"/>
      <c r="L995" s="27"/>
      <c r="M995" s="27"/>
      <c r="N995" s="27"/>
      <c r="O995" s="27"/>
      <c r="P995" s="27"/>
      <c r="Q995" s="27"/>
    </row>
    <row r="996" spans="10:17" ht="15" customHeight="1" x14ac:dyDescent="0.25">
      <c r="J996" s="27"/>
      <c r="K996" s="27"/>
      <c r="L996" s="27"/>
      <c r="M996" s="27"/>
      <c r="N996" s="27"/>
      <c r="O996" s="27"/>
      <c r="P996" s="27"/>
      <c r="Q996" s="27"/>
    </row>
    <row r="997" spans="10:17" ht="15" customHeight="1" x14ac:dyDescent="0.25">
      <c r="J997" s="27"/>
      <c r="K997" s="27"/>
      <c r="L997" s="27"/>
      <c r="M997" s="27"/>
      <c r="N997" s="27"/>
      <c r="O997" s="27"/>
      <c r="P997" s="27"/>
      <c r="Q997" s="27"/>
    </row>
    <row r="998" spans="10:17" ht="15" customHeight="1" x14ac:dyDescent="0.25">
      <c r="J998" s="27"/>
      <c r="K998" s="27"/>
      <c r="L998" s="27"/>
      <c r="M998" s="27"/>
      <c r="N998" s="27"/>
      <c r="O998" s="27"/>
      <c r="P998" s="27"/>
      <c r="Q998" s="27"/>
    </row>
    <row r="999" spans="10:17" ht="15" customHeight="1" x14ac:dyDescent="0.25">
      <c r="J999" s="27"/>
      <c r="K999" s="27"/>
      <c r="L999" s="27"/>
      <c r="M999" s="27"/>
      <c r="N999" s="27"/>
      <c r="O999" s="27"/>
      <c r="P999" s="27"/>
      <c r="Q999" s="27"/>
    </row>
    <row r="1000" spans="10:17" ht="15" customHeight="1" x14ac:dyDescent="0.25">
      <c r="J1000" s="27"/>
      <c r="K1000" s="27"/>
      <c r="L1000" s="27"/>
      <c r="M1000" s="27"/>
      <c r="N1000" s="27"/>
      <c r="O1000" s="27"/>
      <c r="P1000" s="27"/>
      <c r="Q1000" s="27"/>
    </row>
    <row r="1001" spans="10:17" ht="15" customHeight="1" x14ac:dyDescent="0.25">
      <c r="J1001" s="27"/>
      <c r="K1001" s="27"/>
      <c r="L1001" s="27"/>
      <c r="M1001" s="27"/>
      <c r="N1001" s="27"/>
      <c r="O1001" s="27"/>
      <c r="P1001" s="27"/>
      <c r="Q1001" s="27"/>
    </row>
    <row r="1002" spans="10:17" ht="15" customHeight="1" x14ac:dyDescent="0.25">
      <c r="J1002" s="27"/>
      <c r="K1002" s="27"/>
      <c r="L1002" s="27"/>
      <c r="M1002" s="27"/>
      <c r="N1002" s="27"/>
      <c r="O1002" s="27"/>
      <c r="P1002" s="27"/>
      <c r="Q1002" s="27"/>
    </row>
    <row r="1003" spans="10:17" ht="15" customHeight="1" x14ac:dyDescent="0.25">
      <c r="J1003" s="27"/>
      <c r="K1003" s="27"/>
      <c r="L1003" s="27"/>
      <c r="M1003" s="27"/>
      <c r="N1003" s="27"/>
      <c r="O1003" s="27"/>
      <c r="P1003" s="27"/>
      <c r="Q1003" s="27"/>
    </row>
    <row r="1004" spans="10:17" ht="15" customHeight="1" x14ac:dyDescent="0.25">
      <c r="J1004" s="27"/>
      <c r="K1004" s="27"/>
      <c r="L1004" s="27"/>
      <c r="M1004" s="27"/>
      <c r="N1004" s="27"/>
      <c r="O1004" s="27"/>
      <c r="P1004" s="27"/>
      <c r="Q1004" s="27"/>
    </row>
    <row r="1005" spans="10:17" ht="15" customHeight="1" x14ac:dyDescent="0.25">
      <c r="J1005" s="27"/>
      <c r="K1005" s="27"/>
      <c r="L1005" s="27"/>
      <c r="M1005" s="27"/>
      <c r="N1005" s="27"/>
      <c r="O1005" s="27"/>
      <c r="P1005" s="27"/>
      <c r="Q1005" s="27"/>
    </row>
    <row r="1006" spans="10:17" ht="15" customHeight="1" x14ac:dyDescent="0.25">
      <c r="J1006" s="27"/>
      <c r="K1006" s="27"/>
      <c r="L1006" s="27"/>
      <c r="M1006" s="27"/>
      <c r="N1006" s="27"/>
      <c r="O1006" s="27"/>
      <c r="P1006" s="27"/>
      <c r="Q1006" s="27"/>
    </row>
    <row r="1007" spans="10:17" ht="15" customHeight="1" x14ac:dyDescent="0.25">
      <c r="J1007" s="27"/>
      <c r="K1007" s="27"/>
      <c r="L1007" s="27"/>
      <c r="M1007" s="27"/>
      <c r="N1007" s="27"/>
      <c r="O1007" s="27"/>
      <c r="P1007" s="27"/>
      <c r="Q1007" s="27"/>
    </row>
    <row r="1008" spans="10:17" ht="15" customHeight="1" x14ac:dyDescent="0.25">
      <c r="J1008" s="27"/>
      <c r="K1008" s="27"/>
      <c r="L1008" s="27"/>
      <c r="M1008" s="27"/>
      <c r="N1008" s="27"/>
      <c r="O1008" s="27"/>
      <c r="P1008" s="27"/>
      <c r="Q1008" s="27"/>
    </row>
    <row r="1009" spans="10:17" ht="15" customHeight="1" x14ac:dyDescent="0.25">
      <c r="J1009" s="27"/>
      <c r="K1009" s="27"/>
      <c r="L1009" s="27"/>
      <c r="M1009" s="27"/>
      <c r="N1009" s="27"/>
      <c r="O1009" s="27"/>
      <c r="P1009" s="27"/>
      <c r="Q1009" s="27"/>
    </row>
    <row r="1010" spans="10:17" ht="15" customHeight="1" x14ac:dyDescent="0.25">
      <c r="J1010" s="27"/>
      <c r="K1010" s="27"/>
      <c r="L1010" s="27"/>
      <c r="M1010" s="27"/>
      <c r="N1010" s="27"/>
      <c r="O1010" s="27"/>
      <c r="P1010" s="27"/>
      <c r="Q1010" s="27"/>
    </row>
    <row r="1011" spans="10:17" ht="15" customHeight="1" x14ac:dyDescent="0.25">
      <c r="J1011" s="27"/>
      <c r="K1011" s="27"/>
      <c r="L1011" s="27"/>
      <c r="M1011" s="27"/>
      <c r="N1011" s="27"/>
      <c r="O1011" s="27"/>
      <c r="P1011" s="27"/>
      <c r="Q1011" s="27"/>
    </row>
    <row r="1012" spans="10:17" ht="15" customHeight="1" x14ac:dyDescent="0.25">
      <c r="J1012" s="27"/>
      <c r="K1012" s="27"/>
      <c r="L1012" s="27"/>
      <c r="M1012" s="27"/>
      <c r="N1012" s="27"/>
      <c r="O1012" s="27"/>
      <c r="P1012" s="27"/>
      <c r="Q1012" s="27"/>
    </row>
    <row r="1013" spans="10:17" ht="15" customHeight="1" x14ac:dyDescent="0.25">
      <c r="J1013" s="27"/>
      <c r="K1013" s="27"/>
      <c r="L1013" s="27"/>
      <c r="M1013" s="27"/>
      <c r="N1013" s="27"/>
      <c r="O1013" s="27"/>
      <c r="P1013" s="27"/>
      <c r="Q1013" s="27"/>
    </row>
    <row r="1014" spans="10:17" ht="15" customHeight="1" x14ac:dyDescent="0.25">
      <c r="J1014" s="27"/>
      <c r="K1014" s="27"/>
      <c r="L1014" s="27"/>
      <c r="M1014" s="27"/>
      <c r="N1014" s="27"/>
      <c r="O1014" s="27"/>
      <c r="P1014" s="27"/>
      <c r="Q1014" s="27"/>
    </row>
    <row r="1015" spans="10:17" ht="15" customHeight="1" x14ac:dyDescent="0.25">
      <c r="J1015" s="27"/>
      <c r="K1015" s="27"/>
      <c r="L1015" s="27"/>
      <c r="M1015" s="27"/>
      <c r="N1015" s="27"/>
      <c r="O1015" s="27"/>
      <c r="P1015" s="27"/>
      <c r="Q1015" s="27"/>
    </row>
    <row r="1016" spans="10:17" ht="15" customHeight="1" x14ac:dyDescent="0.25">
      <c r="J1016" s="27"/>
      <c r="K1016" s="27"/>
      <c r="L1016" s="27"/>
      <c r="M1016" s="27"/>
      <c r="N1016" s="27"/>
      <c r="O1016" s="27"/>
      <c r="P1016" s="27"/>
      <c r="Q1016" s="27"/>
    </row>
    <row r="1017" spans="10:17" ht="15" customHeight="1" x14ac:dyDescent="0.25">
      <c r="J1017" s="27"/>
      <c r="K1017" s="27"/>
      <c r="L1017" s="27"/>
      <c r="M1017" s="27"/>
      <c r="N1017" s="27"/>
      <c r="O1017" s="27"/>
      <c r="P1017" s="27"/>
      <c r="Q1017" s="27"/>
    </row>
    <row r="1018" spans="10:17" ht="15" customHeight="1" x14ac:dyDescent="0.25">
      <c r="J1018" s="27"/>
      <c r="K1018" s="27"/>
      <c r="L1018" s="27"/>
      <c r="M1018" s="27"/>
      <c r="N1018" s="27"/>
      <c r="O1018" s="27"/>
      <c r="P1018" s="27"/>
      <c r="Q1018" s="27"/>
    </row>
    <row r="1019" spans="10:17" ht="15" customHeight="1" x14ac:dyDescent="0.25">
      <c r="J1019" s="27"/>
      <c r="K1019" s="27"/>
      <c r="L1019" s="27"/>
      <c r="M1019" s="27"/>
      <c r="N1019" s="27"/>
      <c r="O1019" s="27"/>
      <c r="P1019" s="27"/>
      <c r="Q1019" s="27"/>
    </row>
    <row r="1020" spans="10:17" ht="15" customHeight="1" x14ac:dyDescent="0.25">
      <c r="J1020" s="27"/>
      <c r="K1020" s="27"/>
      <c r="L1020" s="27"/>
      <c r="M1020" s="27"/>
      <c r="N1020" s="27"/>
      <c r="O1020" s="27"/>
      <c r="P1020" s="27"/>
      <c r="Q1020" s="27"/>
    </row>
    <row r="1021" spans="10:17" ht="15" customHeight="1" x14ac:dyDescent="0.25">
      <c r="J1021" s="27"/>
      <c r="K1021" s="27"/>
      <c r="L1021" s="27"/>
      <c r="M1021" s="27"/>
      <c r="N1021" s="27"/>
      <c r="O1021" s="27"/>
      <c r="P1021" s="27"/>
      <c r="Q1021" s="27"/>
    </row>
    <row r="1022" spans="10:17" ht="15" customHeight="1" x14ac:dyDescent="0.25">
      <c r="J1022" s="27"/>
      <c r="K1022" s="27"/>
      <c r="L1022" s="27"/>
      <c r="M1022" s="27"/>
      <c r="N1022" s="27"/>
      <c r="O1022" s="27"/>
      <c r="P1022" s="27"/>
      <c r="Q1022" s="27"/>
    </row>
    <row r="1023" spans="10:17" ht="15" customHeight="1" x14ac:dyDescent="0.25">
      <c r="J1023" s="27"/>
      <c r="K1023" s="27"/>
      <c r="L1023" s="27"/>
      <c r="M1023" s="27"/>
      <c r="N1023" s="27"/>
      <c r="O1023" s="27"/>
      <c r="P1023" s="27"/>
      <c r="Q1023" s="27"/>
    </row>
    <row r="1024" spans="10:17" ht="15" customHeight="1" x14ac:dyDescent="0.25">
      <c r="J1024" s="27"/>
      <c r="K1024" s="27"/>
      <c r="L1024" s="27"/>
      <c r="M1024" s="27"/>
      <c r="N1024" s="27"/>
      <c r="O1024" s="27"/>
      <c r="P1024" s="27"/>
      <c r="Q1024" s="27"/>
    </row>
    <row r="1025" spans="10:17" ht="15" customHeight="1" x14ac:dyDescent="0.25">
      <c r="J1025" s="27"/>
      <c r="K1025" s="27"/>
      <c r="L1025" s="27"/>
      <c r="M1025" s="27"/>
      <c r="N1025" s="27"/>
      <c r="O1025" s="27"/>
      <c r="P1025" s="27"/>
      <c r="Q1025" s="27"/>
    </row>
    <row r="1026" spans="10:17" ht="15" customHeight="1" x14ac:dyDescent="0.25">
      <c r="J1026" s="27"/>
      <c r="K1026" s="27"/>
      <c r="L1026" s="27"/>
      <c r="M1026" s="27"/>
      <c r="N1026" s="27"/>
      <c r="O1026" s="27"/>
      <c r="P1026" s="27"/>
      <c r="Q1026" s="27"/>
    </row>
    <row r="1027" spans="10:17" ht="15" customHeight="1" x14ac:dyDescent="0.25">
      <c r="J1027" s="27"/>
      <c r="K1027" s="27"/>
      <c r="L1027" s="27"/>
      <c r="M1027" s="27"/>
      <c r="N1027" s="27"/>
      <c r="O1027" s="27"/>
      <c r="P1027" s="27"/>
      <c r="Q1027" s="27"/>
    </row>
    <row r="1028" spans="10:17" ht="15" customHeight="1" x14ac:dyDescent="0.25">
      <c r="J1028" s="27"/>
      <c r="K1028" s="27"/>
      <c r="L1028" s="27"/>
      <c r="M1028" s="27"/>
      <c r="N1028" s="27"/>
      <c r="O1028" s="27"/>
      <c r="P1028" s="27"/>
      <c r="Q1028" s="27"/>
    </row>
    <row r="1029" spans="10:17" ht="15" customHeight="1" x14ac:dyDescent="0.25">
      <c r="J1029" s="27"/>
      <c r="K1029" s="27"/>
      <c r="L1029" s="27"/>
      <c r="M1029" s="27"/>
      <c r="N1029" s="27"/>
      <c r="O1029" s="27"/>
      <c r="P1029" s="27"/>
      <c r="Q1029" s="27"/>
    </row>
    <row r="1030" spans="10:17" ht="15" customHeight="1" x14ac:dyDescent="0.25">
      <c r="J1030" s="27"/>
      <c r="K1030" s="27"/>
      <c r="L1030" s="27"/>
      <c r="M1030" s="27"/>
      <c r="N1030" s="27"/>
      <c r="O1030" s="27"/>
      <c r="P1030" s="27"/>
      <c r="Q1030" s="27"/>
    </row>
    <row r="1031" spans="10:17" ht="15" customHeight="1" x14ac:dyDescent="0.25">
      <c r="J1031" s="27"/>
      <c r="K1031" s="27"/>
      <c r="L1031" s="27"/>
      <c r="M1031" s="27"/>
      <c r="N1031" s="27"/>
      <c r="O1031" s="27"/>
      <c r="P1031" s="27"/>
      <c r="Q1031" s="27"/>
    </row>
    <row r="1032" spans="10:17" ht="15" customHeight="1" x14ac:dyDescent="0.25">
      <c r="J1032" s="27"/>
      <c r="K1032" s="27"/>
      <c r="L1032" s="27"/>
      <c r="M1032" s="27"/>
      <c r="N1032" s="27"/>
      <c r="O1032" s="27"/>
      <c r="P1032" s="27"/>
      <c r="Q1032" s="27"/>
    </row>
    <row r="1033" spans="10:17" ht="15" customHeight="1" x14ac:dyDescent="0.25">
      <c r="J1033" s="27"/>
      <c r="K1033" s="27"/>
      <c r="L1033" s="27"/>
      <c r="M1033" s="27"/>
      <c r="N1033" s="27"/>
      <c r="O1033" s="27"/>
      <c r="P1033" s="27"/>
      <c r="Q1033" s="27"/>
    </row>
    <row r="1034" spans="10:17" ht="15" customHeight="1" x14ac:dyDescent="0.25">
      <c r="J1034" s="27"/>
      <c r="K1034" s="27"/>
      <c r="L1034" s="27"/>
      <c r="M1034" s="27"/>
      <c r="N1034" s="27"/>
      <c r="O1034" s="27"/>
      <c r="P1034" s="27"/>
      <c r="Q1034" s="27"/>
    </row>
    <row r="1035" spans="10:17" ht="15" customHeight="1" x14ac:dyDescent="0.25">
      <c r="J1035" s="27"/>
      <c r="K1035" s="27"/>
      <c r="L1035" s="27"/>
      <c r="M1035" s="27"/>
      <c r="N1035" s="27"/>
      <c r="O1035" s="27"/>
      <c r="P1035" s="27"/>
      <c r="Q1035" s="27"/>
    </row>
    <row r="1036" spans="10:17" ht="15" customHeight="1" x14ac:dyDescent="0.25">
      <c r="J1036" s="27"/>
      <c r="K1036" s="27"/>
      <c r="L1036" s="27"/>
      <c r="M1036" s="27"/>
      <c r="N1036" s="27"/>
      <c r="O1036" s="27"/>
      <c r="P1036" s="27"/>
      <c r="Q1036" s="27"/>
    </row>
    <row r="1037" spans="10:17" ht="15" customHeight="1" x14ac:dyDescent="0.25">
      <c r="J1037" s="27"/>
      <c r="K1037" s="27"/>
      <c r="L1037" s="27"/>
      <c r="M1037" s="27"/>
      <c r="N1037" s="27"/>
      <c r="O1037" s="27"/>
      <c r="P1037" s="27"/>
      <c r="Q1037" s="27"/>
    </row>
    <row r="1038" spans="10:17" ht="15" customHeight="1" x14ac:dyDescent="0.25">
      <c r="J1038" s="27"/>
      <c r="K1038" s="27"/>
      <c r="L1038" s="27"/>
      <c r="M1038" s="27"/>
      <c r="N1038" s="27"/>
      <c r="O1038" s="27"/>
      <c r="P1038" s="27"/>
      <c r="Q1038" s="27"/>
    </row>
    <row r="1039" spans="10:17" ht="15" customHeight="1" x14ac:dyDescent="0.25">
      <c r="J1039" s="27"/>
      <c r="K1039" s="27"/>
      <c r="L1039" s="27"/>
      <c r="M1039" s="27"/>
      <c r="N1039" s="27"/>
      <c r="O1039" s="27"/>
      <c r="P1039" s="27"/>
      <c r="Q1039" s="27"/>
    </row>
    <row r="1040" spans="10:17" ht="15" customHeight="1" x14ac:dyDescent="0.25">
      <c r="J1040" s="27"/>
      <c r="K1040" s="27"/>
      <c r="L1040" s="27"/>
      <c r="M1040" s="27"/>
      <c r="N1040" s="27"/>
      <c r="O1040" s="27"/>
      <c r="P1040" s="27"/>
      <c r="Q1040" s="27"/>
    </row>
    <row r="1041" spans="10:17" ht="15" customHeight="1" x14ac:dyDescent="0.25">
      <c r="J1041" s="27"/>
      <c r="K1041" s="27"/>
      <c r="L1041" s="27"/>
      <c r="M1041" s="27"/>
      <c r="N1041" s="27"/>
      <c r="O1041" s="27"/>
      <c r="P1041" s="27"/>
      <c r="Q1041" s="27"/>
    </row>
    <row r="1042" spans="10:17" ht="15" customHeight="1" x14ac:dyDescent="0.25">
      <c r="J1042" s="27"/>
      <c r="K1042" s="27"/>
      <c r="L1042" s="27"/>
      <c r="M1042" s="27"/>
      <c r="N1042" s="27"/>
      <c r="O1042" s="27"/>
      <c r="P1042" s="27"/>
      <c r="Q1042" s="27"/>
    </row>
    <row r="1043" spans="10:17" ht="15" customHeight="1" x14ac:dyDescent="0.25">
      <c r="J1043" s="27"/>
      <c r="K1043" s="27"/>
      <c r="L1043" s="27"/>
      <c r="M1043" s="27"/>
      <c r="N1043" s="27"/>
      <c r="O1043" s="27"/>
      <c r="P1043" s="27"/>
      <c r="Q1043" s="27"/>
    </row>
    <row r="1044" spans="10:17" ht="15" customHeight="1" x14ac:dyDescent="0.25">
      <c r="J1044" s="27"/>
      <c r="K1044" s="27"/>
      <c r="L1044" s="27"/>
      <c r="M1044" s="27"/>
      <c r="N1044" s="27"/>
      <c r="O1044" s="27"/>
      <c r="P1044" s="27"/>
      <c r="Q1044" s="27"/>
    </row>
    <row r="1045" spans="10:17" ht="15" customHeight="1" x14ac:dyDescent="0.25">
      <c r="J1045" s="27"/>
      <c r="K1045" s="27"/>
      <c r="L1045" s="27"/>
      <c r="M1045" s="27"/>
      <c r="N1045" s="27"/>
      <c r="O1045" s="27"/>
      <c r="P1045" s="27"/>
      <c r="Q1045" s="27"/>
    </row>
    <row r="1046" spans="10:17" ht="15" customHeight="1" x14ac:dyDescent="0.25">
      <c r="J1046" s="27"/>
      <c r="K1046" s="27"/>
      <c r="L1046" s="27"/>
      <c r="M1046" s="27"/>
      <c r="N1046" s="27"/>
      <c r="O1046" s="27"/>
      <c r="P1046" s="27"/>
      <c r="Q1046" s="27"/>
    </row>
    <row r="1047" spans="10:17" ht="15" customHeight="1" x14ac:dyDescent="0.25">
      <c r="J1047" s="27"/>
      <c r="K1047" s="27"/>
      <c r="L1047" s="27"/>
      <c r="M1047" s="27"/>
      <c r="N1047" s="27"/>
      <c r="O1047" s="27"/>
      <c r="P1047" s="27"/>
      <c r="Q1047" s="27"/>
    </row>
    <row r="1048" spans="10:17" ht="15" customHeight="1" x14ac:dyDescent="0.25">
      <c r="J1048" s="27"/>
      <c r="K1048" s="27"/>
      <c r="L1048" s="27"/>
      <c r="M1048" s="27"/>
      <c r="N1048" s="27"/>
      <c r="O1048" s="27"/>
      <c r="P1048" s="27"/>
      <c r="Q1048" s="27"/>
    </row>
    <row r="1049" spans="10:17" ht="15" customHeight="1" x14ac:dyDescent="0.25">
      <c r="J1049" s="27"/>
      <c r="K1049" s="27"/>
      <c r="L1049" s="27"/>
      <c r="M1049" s="27"/>
      <c r="N1049" s="27"/>
      <c r="O1049" s="27"/>
      <c r="P1049" s="27"/>
      <c r="Q1049" s="27"/>
    </row>
    <row r="1050" spans="10:17" ht="15" customHeight="1" x14ac:dyDescent="0.25">
      <c r="J1050" s="27"/>
      <c r="K1050" s="27"/>
      <c r="L1050" s="27"/>
      <c r="M1050" s="27"/>
      <c r="N1050" s="27"/>
      <c r="O1050" s="27"/>
      <c r="P1050" s="27"/>
      <c r="Q1050" s="27"/>
    </row>
    <row r="1051" spans="10:17" ht="15" customHeight="1" x14ac:dyDescent="0.25">
      <c r="J1051" s="27"/>
      <c r="K1051" s="27"/>
      <c r="L1051" s="27"/>
      <c r="M1051" s="27"/>
      <c r="N1051" s="27"/>
      <c r="O1051" s="27"/>
      <c r="P1051" s="27"/>
      <c r="Q1051" s="27"/>
    </row>
    <row r="1052" spans="10:17" ht="15" customHeight="1" x14ac:dyDescent="0.25">
      <c r="J1052" s="27"/>
      <c r="K1052" s="27"/>
      <c r="L1052" s="27"/>
      <c r="M1052" s="27"/>
      <c r="N1052" s="27"/>
      <c r="O1052" s="27"/>
      <c r="P1052" s="27"/>
      <c r="Q1052" s="27"/>
    </row>
    <row r="1053" spans="10:17" ht="15" customHeight="1" x14ac:dyDescent="0.25">
      <c r="J1053" s="27"/>
      <c r="K1053" s="27"/>
      <c r="L1053" s="27"/>
      <c r="M1053" s="27"/>
      <c r="N1053" s="27"/>
      <c r="O1053" s="27"/>
      <c r="P1053" s="27"/>
      <c r="Q1053" s="27"/>
    </row>
    <row r="1054" spans="10:17" ht="15" customHeight="1" x14ac:dyDescent="0.25">
      <c r="J1054" s="27"/>
      <c r="K1054" s="27"/>
      <c r="L1054" s="27"/>
      <c r="M1054" s="27"/>
      <c r="N1054" s="27"/>
      <c r="O1054" s="27"/>
      <c r="P1054" s="27"/>
      <c r="Q1054" s="27"/>
    </row>
    <row r="1055" spans="10:17" ht="15" customHeight="1" x14ac:dyDescent="0.25">
      <c r="J1055" s="27"/>
      <c r="K1055" s="27"/>
      <c r="L1055" s="27"/>
      <c r="M1055" s="27"/>
      <c r="N1055" s="27"/>
      <c r="O1055" s="27"/>
      <c r="P1055" s="27"/>
      <c r="Q1055" s="27"/>
    </row>
    <row r="1056" spans="10:17" ht="15" customHeight="1" x14ac:dyDescent="0.25">
      <c r="J1056" s="27"/>
      <c r="K1056" s="27"/>
      <c r="L1056" s="27"/>
      <c r="M1056" s="27"/>
      <c r="N1056" s="27"/>
      <c r="O1056" s="27"/>
      <c r="P1056" s="27"/>
      <c r="Q1056" s="27"/>
    </row>
    <row r="1057" spans="10:17" ht="15" customHeight="1" x14ac:dyDescent="0.25">
      <c r="J1057" s="27"/>
      <c r="K1057" s="27"/>
      <c r="L1057" s="27"/>
      <c r="M1057" s="27"/>
      <c r="N1057" s="27"/>
      <c r="O1057" s="27"/>
      <c r="P1057" s="27"/>
      <c r="Q1057" s="27"/>
    </row>
    <row r="1058" spans="10:17" ht="15" customHeight="1" x14ac:dyDescent="0.25">
      <c r="J1058" s="27"/>
      <c r="K1058" s="27"/>
      <c r="L1058" s="27"/>
      <c r="M1058" s="27"/>
      <c r="N1058" s="27"/>
      <c r="O1058" s="27"/>
      <c r="P1058" s="27"/>
      <c r="Q1058" s="27"/>
    </row>
    <row r="1059" spans="10:17" ht="15" customHeight="1" x14ac:dyDescent="0.25">
      <c r="J1059" s="27"/>
      <c r="K1059" s="27"/>
      <c r="L1059" s="27"/>
      <c r="M1059" s="27"/>
      <c r="N1059" s="27"/>
      <c r="O1059" s="27"/>
      <c r="P1059" s="27"/>
      <c r="Q1059" s="27"/>
    </row>
    <row r="1060" spans="10:17" ht="15" customHeight="1" x14ac:dyDescent="0.25">
      <c r="J1060" s="27"/>
      <c r="K1060" s="27"/>
      <c r="L1060" s="27"/>
      <c r="M1060" s="27"/>
      <c r="N1060" s="27"/>
      <c r="O1060" s="27"/>
      <c r="P1060" s="27"/>
      <c r="Q1060" s="27"/>
    </row>
    <row r="1061" spans="10:17" ht="15" customHeight="1" x14ac:dyDescent="0.25">
      <c r="J1061" s="27"/>
      <c r="K1061" s="27"/>
      <c r="L1061" s="27"/>
      <c r="M1061" s="27"/>
      <c r="N1061" s="27"/>
      <c r="O1061" s="27"/>
      <c r="P1061" s="27"/>
      <c r="Q1061" s="27"/>
    </row>
    <row r="1062" spans="10:17" ht="15" customHeight="1" x14ac:dyDescent="0.25">
      <c r="J1062" s="27"/>
      <c r="K1062" s="27"/>
      <c r="L1062" s="27"/>
      <c r="M1062" s="27"/>
      <c r="N1062" s="27"/>
      <c r="O1062" s="27"/>
      <c r="P1062" s="27"/>
      <c r="Q1062" s="27"/>
    </row>
    <row r="1063" spans="10:17" ht="15" customHeight="1" x14ac:dyDescent="0.25">
      <c r="J1063" s="27"/>
      <c r="K1063" s="27"/>
      <c r="L1063" s="27"/>
      <c r="M1063" s="27"/>
      <c r="N1063" s="27"/>
      <c r="O1063" s="27"/>
      <c r="P1063" s="27"/>
      <c r="Q1063" s="27"/>
    </row>
    <row r="1064" spans="10:17" ht="15" customHeight="1" x14ac:dyDescent="0.25">
      <c r="J1064" s="27"/>
      <c r="K1064" s="27"/>
      <c r="L1064" s="27"/>
      <c r="M1064" s="27"/>
      <c r="N1064" s="27"/>
      <c r="O1064" s="27"/>
      <c r="P1064" s="27"/>
      <c r="Q1064" s="27"/>
    </row>
    <row r="1065" spans="10:17" ht="15" customHeight="1" x14ac:dyDescent="0.25">
      <c r="J1065" s="27"/>
      <c r="K1065" s="27"/>
      <c r="L1065" s="27"/>
      <c r="M1065" s="27"/>
      <c r="N1065" s="27"/>
      <c r="O1065" s="27"/>
      <c r="P1065" s="27"/>
      <c r="Q1065" s="27"/>
    </row>
    <row r="1066" spans="10:17" ht="15" customHeight="1" x14ac:dyDescent="0.25">
      <c r="J1066" s="27"/>
      <c r="K1066" s="27"/>
      <c r="L1066" s="27"/>
      <c r="M1066" s="27"/>
      <c r="N1066" s="27"/>
      <c r="O1066" s="27"/>
      <c r="P1066" s="27"/>
      <c r="Q1066" s="27"/>
    </row>
    <row r="1067" spans="10:17" ht="15" customHeight="1" x14ac:dyDescent="0.25">
      <c r="J1067" s="27"/>
      <c r="K1067" s="27"/>
      <c r="L1067" s="27"/>
      <c r="M1067" s="27"/>
      <c r="N1067" s="27"/>
      <c r="O1067" s="27"/>
      <c r="P1067" s="27"/>
      <c r="Q1067" s="27"/>
    </row>
    <row r="1068" spans="10:17" ht="15" customHeight="1" x14ac:dyDescent="0.25">
      <c r="J1068" s="27"/>
      <c r="K1068" s="27"/>
      <c r="L1068" s="27"/>
      <c r="M1068" s="27"/>
      <c r="N1068" s="27"/>
      <c r="O1068" s="27"/>
      <c r="P1068" s="27"/>
      <c r="Q1068" s="27"/>
    </row>
    <row r="1069" spans="10:17" ht="15" customHeight="1" x14ac:dyDescent="0.25">
      <c r="J1069" s="27"/>
      <c r="K1069" s="27"/>
      <c r="L1069" s="27"/>
      <c r="M1069" s="27"/>
      <c r="N1069" s="27"/>
      <c r="O1069" s="27"/>
      <c r="P1069" s="27"/>
      <c r="Q1069" s="27"/>
    </row>
    <row r="1070" spans="10:17" ht="15" customHeight="1" x14ac:dyDescent="0.25">
      <c r="J1070" s="27"/>
      <c r="K1070" s="27"/>
      <c r="L1070" s="27"/>
      <c r="M1070" s="27"/>
      <c r="N1070" s="27"/>
      <c r="O1070" s="27"/>
      <c r="P1070" s="27"/>
      <c r="Q1070" s="27"/>
    </row>
    <row r="1071" spans="10:17" ht="15" customHeight="1" x14ac:dyDescent="0.25">
      <c r="J1071" s="27"/>
      <c r="K1071" s="27"/>
      <c r="L1071" s="27"/>
      <c r="M1071" s="27"/>
      <c r="N1071" s="27"/>
      <c r="O1071" s="27"/>
      <c r="P1071" s="27"/>
      <c r="Q1071" s="27"/>
    </row>
    <row r="1072" spans="10:17" ht="15" customHeight="1" x14ac:dyDescent="0.25">
      <c r="J1072" s="27"/>
      <c r="K1072" s="27"/>
      <c r="L1072" s="27"/>
      <c r="M1072" s="27"/>
      <c r="N1072" s="27"/>
      <c r="O1072" s="27"/>
      <c r="P1072" s="27"/>
      <c r="Q1072" s="27"/>
    </row>
    <row r="1073" spans="10:17" ht="15" customHeight="1" x14ac:dyDescent="0.25">
      <c r="J1073" s="27"/>
      <c r="K1073" s="27"/>
      <c r="L1073" s="27"/>
      <c r="M1073" s="27"/>
      <c r="N1073" s="27"/>
      <c r="O1073" s="27"/>
      <c r="P1073" s="27"/>
      <c r="Q1073" s="27"/>
    </row>
    <row r="1074" spans="10:17" ht="15" customHeight="1" x14ac:dyDescent="0.25">
      <c r="J1074" s="27"/>
      <c r="K1074" s="27"/>
      <c r="L1074" s="27"/>
      <c r="M1074" s="27"/>
      <c r="N1074" s="27"/>
      <c r="O1074" s="27"/>
      <c r="P1074" s="27"/>
      <c r="Q1074" s="27"/>
    </row>
    <row r="1075" spans="10:17" ht="15" customHeight="1" x14ac:dyDescent="0.25">
      <c r="J1075" s="27"/>
      <c r="K1075" s="27"/>
      <c r="L1075" s="27"/>
      <c r="M1075" s="27"/>
      <c r="N1075" s="27"/>
      <c r="O1075" s="27"/>
      <c r="P1075" s="27"/>
      <c r="Q1075" s="27"/>
    </row>
    <row r="1076" spans="10:17" ht="15" customHeight="1" x14ac:dyDescent="0.25">
      <c r="J1076" s="27"/>
      <c r="K1076" s="27"/>
      <c r="L1076" s="27"/>
      <c r="M1076" s="27"/>
      <c r="N1076" s="27"/>
      <c r="O1076" s="27"/>
      <c r="P1076" s="27"/>
      <c r="Q1076" s="27"/>
    </row>
    <row r="1077" spans="10:17" ht="15" customHeight="1" x14ac:dyDescent="0.25">
      <c r="J1077" s="27"/>
      <c r="K1077" s="27"/>
      <c r="L1077" s="27"/>
      <c r="M1077" s="27"/>
      <c r="N1077" s="27"/>
      <c r="O1077" s="27"/>
      <c r="P1077" s="27"/>
      <c r="Q1077" s="27"/>
    </row>
    <row r="1078" spans="10:17" ht="15" customHeight="1" x14ac:dyDescent="0.25">
      <c r="J1078" s="27"/>
      <c r="K1078" s="27"/>
      <c r="L1078" s="27"/>
      <c r="M1078" s="27"/>
      <c r="N1078" s="27"/>
      <c r="O1078" s="27"/>
      <c r="P1078" s="27"/>
      <c r="Q1078" s="27"/>
    </row>
    <row r="1079" spans="10:17" ht="15" customHeight="1" x14ac:dyDescent="0.25">
      <c r="J1079" s="27"/>
      <c r="K1079" s="27"/>
      <c r="L1079" s="27"/>
      <c r="M1079" s="27"/>
      <c r="N1079" s="27"/>
      <c r="O1079" s="27"/>
      <c r="P1079" s="27"/>
      <c r="Q1079" s="27"/>
    </row>
    <row r="1080" spans="10:17" ht="15" customHeight="1" x14ac:dyDescent="0.25">
      <c r="J1080" s="27"/>
      <c r="K1080" s="27"/>
      <c r="L1080" s="27"/>
      <c r="M1080" s="27"/>
      <c r="N1080" s="27"/>
      <c r="O1080" s="27"/>
      <c r="P1080" s="27"/>
      <c r="Q1080" s="27"/>
    </row>
    <row r="1081" spans="10:17" ht="15" customHeight="1" x14ac:dyDescent="0.25">
      <c r="J1081" s="27"/>
      <c r="K1081" s="27"/>
      <c r="L1081" s="27"/>
      <c r="M1081" s="27"/>
      <c r="N1081" s="27"/>
      <c r="O1081" s="27"/>
      <c r="P1081" s="27"/>
      <c r="Q1081" s="27"/>
    </row>
    <row r="1082" spans="10:17" ht="15" customHeight="1" x14ac:dyDescent="0.25">
      <c r="J1082" s="27"/>
      <c r="K1082" s="27"/>
      <c r="L1082" s="27"/>
      <c r="M1082" s="27"/>
      <c r="N1082" s="27"/>
      <c r="O1082" s="27"/>
      <c r="P1082" s="27"/>
      <c r="Q1082" s="27"/>
    </row>
    <row r="1083" spans="10:17" ht="15" customHeight="1" x14ac:dyDescent="0.25">
      <c r="J1083" s="27"/>
      <c r="K1083" s="27"/>
      <c r="L1083" s="27"/>
      <c r="M1083" s="27"/>
      <c r="N1083" s="27"/>
      <c r="O1083" s="27"/>
      <c r="P1083" s="27"/>
      <c r="Q1083" s="27"/>
    </row>
    <row r="1084" spans="10:17" ht="15" customHeight="1" x14ac:dyDescent="0.25">
      <c r="J1084" s="27"/>
      <c r="K1084" s="27"/>
      <c r="L1084" s="27"/>
      <c r="M1084" s="27"/>
      <c r="N1084" s="27"/>
      <c r="O1084" s="27"/>
      <c r="P1084" s="27"/>
      <c r="Q1084" s="27"/>
    </row>
    <row r="1085" spans="10:17" ht="15" customHeight="1" x14ac:dyDescent="0.25">
      <c r="J1085" s="27"/>
      <c r="K1085" s="27"/>
      <c r="L1085" s="27"/>
      <c r="M1085" s="27"/>
      <c r="N1085" s="27"/>
      <c r="O1085" s="27"/>
      <c r="P1085" s="27"/>
      <c r="Q1085" s="27"/>
    </row>
    <row r="1086" spans="10:17" ht="15" customHeight="1" x14ac:dyDescent="0.25">
      <c r="J1086" s="27"/>
      <c r="K1086" s="27"/>
      <c r="L1086" s="27"/>
      <c r="M1086" s="27"/>
      <c r="N1086" s="27"/>
      <c r="O1086" s="27"/>
      <c r="P1086" s="27"/>
      <c r="Q1086" s="27"/>
    </row>
    <row r="1087" spans="10:17" ht="15" customHeight="1" x14ac:dyDescent="0.25">
      <c r="J1087" s="27"/>
      <c r="K1087" s="27"/>
      <c r="L1087" s="27"/>
      <c r="M1087" s="27"/>
      <c r="N1087" s="27"/>
      <c r="O1087" s="27"/>
      <c r="P1087" s="27"/>
      <c r="Q1087" s="27"/>
    </row>
    <row r="1088" spans="10:17" ht="15" customHeight="1" x14ac:dyDescent="0.25">
      <c r="J1088" s="27"/>
      <c r="K1088" s="27"/>
      <c r="L1088" s="27"/>
      <c r="M1088" s="27"/>
      <c r="N1088" s="27"/>
      <c r="O1088" s="27"/>
      <c r="P1088" s="27"/>
      <c r="Q1088" s="27"/>
    </row>
    <row r="1089" spans="10:17" ht="15" customHeight="1" x14ac:dyDescent="0.25">
      <c r="J1089" s="27"/>
      <c r="K1089" s="27"/>
      <c r="L1089" s="27"/>
      <c r="M1089" s="27"/>
      <c r="N1089" s="27"/>
      <c r="O1089" s="27"/>
      <c r="P1089" s="27"/>
      <c r="Q1089" s="27"/>
    </row>
    <row r="1090" spans="10:17" ht="15" customHeight="1" x14ac:dyDescent="0.25">
      <c r="J1090" s="27"/>
      <c r="K1090" s="27"/>
      <c r="L1090" s="27"/>
      <c r="M1090" s="27"/>
      <c r="N1090" s="27"/>
      <c r="O1090" s="27"/>
      <c r="P1090" s="27"/>
      <c r="Q1090" s="27"/>
    </row>
    <row r="1091" spans="10:17" ht="15" customHeight="1" x14ac:dyDescent="0.25">
      <c r="J1091" s="27"/>
      <c r="K1091" s="27"/>
      <c r="L1091" s="27"/>
      <c r="M1091" s="27"/>
      <c r="N1091" s="27"/>
      <c r="O1091" s="27"/>
      <c r="P1091" s="27"/>
      <c r="Q1091" s="27"/>
    </row>
    <row r="1092" spans="10:17" ht="15" customHeight="1" x14ac:dyDescent="0.25">
      <c r="J1092" s="27"/>
      <c r="K1092" s="27"/>
      <c r="L1092" s="27"/>
      <c r="M1092" s="27"/>
      <c r="N1092" s="27"/>
      <c r="O1092" s="27"/>
      <c r="P1092" s="27"/>
      <c r="Q1092" s="27"/>
    </row>
    <row r="1093" spans="10:17" ht="15" customHeight="1" x14ac:dyDescent="0.25">
      <c r="J1093" s="27"/>
      <c r="K1093" s="27"/>
      <c r="L1093" s="27"/>
      <c r="M1093" s="27"/>
      <c r="N1093" s="27"/>
      <c r="O1093" s="27"/>
      <c r="P1093" s="27"/>
      <c r="Q1093" s="27"/>
    </row>
    <row r="1094" spans="10:17" ht="15" customHeight="1" x14ac:dyDescent="0.25">
      <c r="J1094" s="27"/>
      <c r="K1094" s="27"/>
      <c r="L1094" s="27"/>
      <c r="M1094" s="27"/>
      <c r="N1094" s="27"/>
      <c r="O1094" s="27"/>
      <c r="P1094" s="27"/>
      <c r="Q1094" s="27"/>
    </row>
    <row r="1095" spans="10:17" ht="15" customHeight="1" x14ac:dyDescent="0.25">
      <c r="J1095" s="27"/>
      <c r="K1095" s="27"/>
      <c r="L1095" s="27"/>
      <c r="M1095" s="27"/>
      <c r="N1095" s="27"/>
      <c r="O1095" s="27"/>
      <c r="P1095" s="27"/>
      <c r="Q1095" s="27"/>
    </row>
    <row r="1096" spans="10:17" ht="15" customHeight="1" x14ac:dyDescent="0.25">
      <c r="J1096" s="27"/>
      <c r="K1096" s="27"/>
      <c r="L1096" s="27"/>
      <c r="M1096" s="27"/>
      <c r="N1096" s="27"/>
      <c r="O1096" s="27"/>
      <c r="P1096" s="27"/>
      <c r="Q1096" s="27"/>
    </row>
    <row r="1097" spans="10:17" ht="15" customHeight="1" x14ac:dyDescent="0.25">
      <c r="J1097" s="27"/>
      <c r="K1097" s="27"/>
      <c r="L1097" s="27"/>
      <c r="M1097" s="27"/>
      <c r="N1097" s="27"/>
      <c r="O1097" s="27"/>
      <c r="P1097" s="27"/>
      <c r="Q1097" s="27"/>
    </row>
    <row r="1098" spans="10:17" ht="15" customHeight="1" x14ac:dyDescent="0.25">
      <c r="J1098" s="27"/>
      <c r="K1098" s="27"/>
      <c r="L1098" s="27"/>
      <c r="M1098" s="27"/>
      <c r="N1098" s="27"/>
      <c r="O1098" s="27"/>
      <c r="P1098" s="27"/>
      <c r="Q1098" s="27"/>
    </row>
    <row r="1099" spans="10:17" ht="15" customHeight="1" x14ac:dyDescent="0.25">
      <c r="J1099" s="27"/>
      <c r="K1099" s="27"/>
      <c r="L1099" s="27"/>
      <c r="M1099" s="27"/>
      <c r="N1099" s="27"/>
      <c r="O1099" s="27"/>
      <c r="P1099" s="27"/>
      <c r="Q1099" s="27"/>
    </row>
    <row r="1100" spans="10:17" ht="15" customHeight="1" x14ac:dyDescent="0.25">
      <c r="J1100" s="27"/>
      <c r="K1100" s="27"/>
      <c r="L1100" s="27"/>
      <c r="M1100" s="27"/>
      <c r="N1100" s="27"/>
      <c r="O1100" s="27"/>
      <c r="P1100" s="27"/>
      <c r="Q1100" s="27"/>
    </row>
    <row r="1101" spans="10:17" ht="15" customHeight="1" x14ac:dyDescent="0.25">
      <c r="J1101" s="27"/>
      <c r="K1101" s="27"/>
      <c r="L1101" s="27"/>
      <c r="M1101" s="27"/>
      <c r="N1101" s="27"/>
      <c r="O1101" s="27"/>
      <c r="P1101" s="27"/>
      <c r="Q1101" s="27"/>
    </row>
    <row r="1102" spans="10:17" ht="15" customHeight="1" x14ac:dyDescent="0.25">
      <c r="J1102" s="27"/>
      <c r="K1102" s="27"/>
      <c r="L1102" s="27"/>
      <c r="M1102" s="27"/>
      <c r="N1102" s="27"/>
      <c r="O1102" s="27"/>
      <c r="P1102" s="27"/>
      <c r="Q1102" s="27"/>
    </row>
    <row r="1103" spans="10:17" ht="15" customHeight="1" x14ac:dyDescent="0.25">
      <c r="J1103" s="27"/>
      <c r="K1103" s="27"/>
      <c r="L1103" s="27"/>
      <c r="M1103" s="27"/>
      <c r="N1103" s="27"/>
      <c r="O1103" s="27"/>
      <c r="P1103" s="27"/>
      <c r="Q1103" s="27"/>
    </row>
    <row r="1104" spans="10:17" ht="15" customHeight="1" x14ac:dyDescent="0.25">
      <c r="J1104" s="27"/>
      <c r="K1104" s="27"/>
      <c r="L1104" s="27"/>
      <c r="M1104" s="27"/>
      <c r="N1104" s="27"/>
      <c r="O1104" s="27"/>
      <c r="P1104" s="27"/>
      <c r="Q1104" s="27"/>
    </row>
    <row r="1105" spans="10:17" ht="15" customHeight="1" x14ac:dyDescent="0.25">
      <c r="J1105" s="27"/>
      <c r="K1105" s="27"/>
      <c r="L1105" s="27"/>
      <c r="M1105" s="27"/>
      <c r="N1105" s="27"/>
      <c r="O1105" s="27"/>
      <c r="P1105" s="27"/>
      <c r="Q1105" s="27"/>
    </row>
    <row r="1106" spans="10:17" ht="15" customHeight="1" x14ac:dyDescent="0.25">
      <c r="J1106" s="27"/>
      <c r="K1106" s="27"/>
      <c r="L1106" s="27"/>
      <c r="M1106" s="27"/>
      <c r="N1106" s="27"/>
      <c r="O1106" s="27"/>
      <c r="P1106" s="27"/>
      <c r="Q1106" s="27"/>
    </row>
    <row r="1107" spans="10:17" ht="15" customHeight="1" x14ac:dyDescent="0.25">
      <c r="J1107" s="27"/>
      <c r="K1107" s="27"/>
      <c r="L1107" s="27"/>
      <c r="M1107" s="27"/>
      <c r="N1107" s="27"/>
      <c r="O1107" s="27"/>
      <c r="P1107" s="27"/>
      <c r="Q1107" s="27"/>
    </row>
    <row r="1108" spans="10:17" ht="15" customHeight="1" x14ac:dyDescent="0.25">
      <c r="J1108" s="27"/>
      <c r="K1108" s="27"/>
      <c r="L1108" s="27"/>
      <c r="M1108" s="27"/>
      <c r="N1108" s="27"/>
      <c r="O1108" s="27"/>
      <c r="P1108" s="27"/>
      <c r="Q1108" s="27"/>
    </row>
    <row r="1109" spans="10:17" ht="15" customHeight="1" x14ac:dyDescent="0.25">
      <c r="J1109" s="27"/>
      <c r="K1109" s="27"/>
      <c r="L1109" s="27"/>
      <c r="M1109" s="27"/>
      <c r="N1109" s="27"/>
      <c r="O1109" s="27"/>
      <c r="P1109" s="27"/>
      <c r="Q1109" s="27"/>
    </row>
    <row r="1110" spans="10:17" ht="15" customHeight="1" x14ac:dyDescent="0.25">
      <c r="J1110" s="27"/>
      <c r="K1110" s="27"/>
      <c r="L1110" s="27"/>
      <c r="M1110" s="27"/>
      <c r="N1110" s="27"/>
      <c r="O1110" s="27"/>
      <c r="P1110" s="27"/>
      <c r="Q1110" s="27"/>
    </row>
    <row r="1111" spans="10:17" ht="15" customHeight="1" x14ac:dyDescent="0.25">
      <c r="J1111" s="27"/>
      <c r="K1111" s="27"/>
      <c r="L1111" s="27"/>
      <c r="M1111" s="27"/>
      <c r="N1111" s="27"/>
      <c r="O1111" s="27"/>
      <c r="P1111" s="27"/>
      <c r="Q1111" s="27"/>
    </row>
    <row r="1112" spans="10:17" ht="15" customHeight="1" x14ac:dyDescent="0.25">
      <c r="J1112" s="27"/>
      <c r="K1112" s="27"/>
      <c r="L1112" s="27"/>
      <c r="M1112" s="27"/>
      <c r="N1112" s="27"/>
      <c r="O1112" s="27"/>
      <c r="P1112" s="27"/>
      <c r="Q1112" s="27"/>
    </row>
    <row r="1113" spans="10:17" ht="15" customHeight="1" x14ac:dyDescent="0.25">
      <c r="J1113" s="27"/>
      <c r="K1113" s="27"/>
      <c r="L1113" s="27"/>
      <c r="M1113" s="27"/>
      <c r="N1113" s="27"/>
      <c r="O1113" s="27"/>
      <c r="P1113" s="27"/>
      <c r="Q1113" s="27"/>
    </row>
    <row r="1114" spans="10:17" ht="15" customHeight="1" x14ac:dyDescent="0.25">
      <c r="J1114" s="27"/>
      <c r="K1114" s="27"/>
      <c r="L1114" s="27"/>
      <c r="M1114" s="27"/>
      <c r="N1114" s="27"/>
      <c r="O1114" s="27"/>
      <c r="P1114" s="27"/>
      <c r="Q1114" s="27"/>
    </row>
    <row r="1115" spans="10:17" ht="15" customHeight="1" x14ac:dyDescent="0.25">
      <c r="J1115" s="27"/>
      <c r="K1115" s="27"/>
      <c r="L1115" s="27"/>
      <c r="M1115" s="27"/>
      <c r="N1115" s="27"/>
      <c r="O1115" s="27"/>
      <c r="P1115" s="27"/>
      <c r="Q1115" s="27"/>
    </row>
    <row r="1116" spans="10:17" ht="15" customHeight="1" x14ac:dyDescent="0.25">
      <c r="J1116" s="27"/>
      <c r="K1116" s="27"/>
      <c r="L1116" s="27"/>
      <c r="M1116" s="27"/>
      <c r="N1116" s="27"/>
      <c r="O1116" s="27"/>
      <c r="P1116" s="27"/>
      <c r="Q1116" s="27"/>
    </row>
    <row r="1117" spans="10:17" ht="15" customHeight="1" x14ac:dyDescent="0.25">
      <c r="J1117" s="27"/>
      <c r="K1117" s="27"/>
      <c r="L1117" s="27"/>
      <c r="M1117" s="27"/>
      <c r="N1117" s="27"/>
      <c r="O1117" s="27"/>
      <c r="P1117" s="27"/>
      <c r="Q1117" s="27"/>
    </row>
    <row r="1118" spans="10:17" ht="15" customHeight="1" x14ac:dyDescent="0.25">
      <c r="J1118" s="27"/>
      <c r="K1118" s="27"/>
      <c r="L1118" s="27"/>
      <c r="M1118" s="27"/>
      <c r="N1118" s="27"/>
      <c r="O1118" s="27"/>
      <c r="P1118" s="27"/>
      <c r="Q1118" s="27"/>
    </row>
    <row r="1119" spans="10:17" ht="15" customHeight="1" x14ac:dyDescent="0.25">
      <c r="J1119" s="27"/>
      <c r="K1119" s="27"/>
      <c r="L1119" s="27"/>
      <c r="M1119" s="27"/>
      <c r="N1119" s="27"/>
      <c r="O1119" s="27"/>
      <c r="P1119" s="27"/>
      <c r="Q1119" s="27"/>
    </row>
    <row r="1120" spans="10:17" ht="15" customHeight="1" x14ac:dyDescent="0.25">
      <c r="J1120" s="27"/>
      <c r="K1120" s="27"/>
      <c r="L1120" s="27"/>
      <c r="M1120" s="27"/>
      <c r="N1120" s="27"/>
      <c r="O1120" s="27"/>
      <c r="P1120" s="27"/>
      <c r="Q1120" s="27"/>
    </row>
    <row r="1121" spans="10:17" ht="15" customHeight="1" x14ac:dyDescent="0.25">
      <c r="J1121" s="27"/>
      <c r="K1121" s="27"/>
      <c r="L1121" s="27"/>
      <c r="M1121" s="27"/>
      <c r="N1121" s="27"/>
      <c r="O1121" s="27"/>
      <c r="P1121" s="27"/>
      <c r="Q1121" s="27"/>
    </row>
    <row r="1122" spans="10:17" ht="15" customHeight="1" x14ac:dyDescent="0.25">
      <c r="J1122" s="27"/>
      <c r="K1122" s="27"/>
      <c r="L1122" s="27"/>
      <c r="M1122" s="27"/>
      <c r="N1122" s="27"/>
      <c r="O1122" s="27"/>
      <c r="P1122" s="27"/>
      <c r="Q1122" s="27"/>
    </row>
    <row r="1123" spans="10:17" ht="15" customHeight="1" x14ac:dyDescent="0.25">
      <c r="J1123" s="27"/>
      <c r="K1123" s="27"/>
      <c r="L1123" s="27"/>
      <c r="M1123" s="27"/>
      <c r="N1123" s="27"/>
      <c r="O1123" s="27"/>
      <c r="P1123" s="27"/>
      <c r="Q1123" s="27"/>
    </row>
    <row r="1124" spans="10:17" ht="15" customHeight="1" x14ac:dyDescent="0.25">
      <c r="J1124" s="27"/>
      <c r="K1124" s="27"/>
      <c r="L1124" s="27"/>
      <c r="M1124" s="27"/>
      <c r="N1124" s="27"/>
      <c r="O1124" s="27"/>
      <c r="P1124" s="27"/>
      <c r="Q1124" s="27"/>
    </row>
    <row r="1125" spans="10:17" ht="15" customHeight="1" x14ac:dyDescent="0.25">
      <c r="J1125" s="27"/>
      <c r="K1125" s="27"/>
      <c r="L1125" s="27"/>
      <c r="M1125" s="27"/>
      <c r="N1125" s="27"/>
      <c r="O1125" s="27"/>
      <c r="P1125" s="27"/>
      <c r="Q1125" s="27"/>
    </row>
    <row r="1126" spans="10:17" ht="15" customHeight="1" x14ac:dyDescent="0.25">
      <c r="J1126" s="27"/>
      <c r="K1126" s="27"/>
      <c r="L1126" s="27"/>
      <c r="M1126" s="27"/>
      <c r="N1126" s="27"/>
      <c r="O1126" s="27"/>
      <c r="P1126" s="27"/>
      <c r="Q1126" s="27"/>
    </row>
    <row r="1127" spans="10:17" ht="15" customHeight="1" x14ac:dyDescent="0.25">
      <c r="J1127" s="27"/>
      <c r="K1127" s="27"/>
      <c r="L1127" s="27"/>
      <c r="M1127" s="27"/>
      <c r="N1127" s="27"/>
      <c r="O1127" s="27"/>
      <c r="P1127" s="27"/>
      <c r="Q1127" s="27"/>
    </row>
    <row r="1128" spans="10:17" ht="15" customHeight="1" x14ac:dyDescent="0.25">
      <c r="J1128" s="27"/>
      <c r="K1128" s="27"/>
      <c r="L1128" s="27"/>
      <c r="M1128" s="27"/>
      <c r="N1128" s="27"/>
      <c r="O1128" s="27"/>
      <c r="P1128" s="27"/>
      <c r="Q1128" s="27"/>
    </row>
    <row r="1129" spans="10:17" ht="15" customHeight="1" x14ac:dyDescent="0.25">
      <c r="J1129" s="27"/>
      <c r="K1129" s="27"/>
      <c r="L1129" s="27"/>
      <c r="M1129" s="27"/>
      <c r="N1129" s="27"/>
      <c r="O1129" s="27"/>
      <c r="P1129" s="27"/>
      <c r="Q1129" s="27"/>
    </row>
    <row r="1130" spans="10:17" ht="15" customHeight="1" x14ac:dyDescent="0.25">
      <c r="J1130" s="27"/>
      <c r="K1130" s="27"/>
      <c r="L1130" s="27"/>
      <c r="M1130" s="27"/>
      <c r="N1130" s="27"/>
      <c r="O1130" s="27"/>
      <c r="P1130" s="27"/>
      <c r="Q1130" s="27"/>
    </row>
    <row r="1131" spans="10:17" ht="15" customHeight="1" x14ac:dyDescent="0.25">
      <c r="J1131" s="27"/>
      <c r="K1131" s="27"/>
      <c r="L1131" s="27"/>
      <c r="M1131" s="27"/>
      <c r="N1131" s="27"/>
      <c r="O1131" s="27"/>
      <c r="P1131" s="27"/>
      <c r="Q1131" s="27"/>
    </row>
    <row r="1132" spans="10:17" ht="15" customHeight="1" x14ac:dyDescent="0.25">
      <c r="J1132" s="27"/>
      <c r="K1132" s="27"/>
      <c r="L1132" s="27"/>
      <c r="M1132" s="27"/>
      <c r="N1132" s="27"/>
      <c r="O1132" s="27"/>
      <c r="P1132" s="27"/>
      <c r="Q1132" s="27"/>
    </row>
    <row r="1133" spans="10:17" ht="15" customHeight="1" x14ac:dyDescent="0.25">
      <c r="J1133" s="27"/>
      <c r="K1133" s="27"/>
      <c r="L1133" s="27"/>
      <c r="M1133" s="27"/>
      <c r="N1133" s="27"/>
      <c r="O1133" s="27"/>
      <c r="P1133" s="27"/>
      <c r="Q1133" s="27"/>
    </row>
    <row r="1134" spans="10:17" ht="15" customHeight="1" x14ac:dyDescent="0.25">
      <c r="J1134" s="27"/>
      <c r="K1134" s="27"/>
      <c r="L1134" s="27"/>
      <c r="M1134" s="27"/>
      <c r="N1134" s="27"/>
      <c r="O1134" s="27"/>
      <c r="P1134" s="27"/>
      <c r="Q1134" s="27"/>
    </row>
    <row r="1135" spans="10:17" ht="15" customHeight="1" x14ac:dyDescent="0.25">
      <c r="J1135" s="27"/>
      <c r="K1135" s="27"/>
      <c r="L1135" s="27"/>
      <c r="M1135" s="27"/>
      <c r="N1135" s="27"/>
      <c r="O1135" s="27"/>
      <c r="P1135" s="27"/>
      <c r="Q1135" s="27"/>
    </row>
    <row r="1136" spans="10:17" ht="15" customHeight="1" x14ac:dyDescent="0.25">
      <c r="J1136" s="27"/>
      <c r="K1136" s="27"/>
      <c r="L1136" s="27"/>
      <c r="M1136" s="27"/>
      <c r="N1136" s="27"/>
      <c r="O1136" s="27"/>
      <c r="P1136" s="27"/>
      <c r="Q1136" s="27"/>
    </row>
    <row r="1137" spans="10:17" ht="15" customHeight="1" x14ac:dyDescent="0.25">
      <c r="J1137" s="27"/>
      <c r="K1137" s="27"/>
      <c r="L1137" s="27"/>
      <c r="M1137" s="27"/>
      <c r="N1137" s="27"/>
      <c r="O1137" s="27"/>
      <c r="P1137" s="27"/>
      <c r="Q1137" s="27"/>
    </row>
    <row r="1138" spans="10:17" ht="15" customHeight="1" x14ac:dyDescent="0.25">
      <c r="J1138" s="27"/>
      <c r="K1138" s="27"/>
      <c r="L1138" s="27"/>
      <c r="M1138" s="27"/>
      <c r="N1138" s="27"/>
      <c r="O1138" s="27"/>
      <c r="P1138" s="27"/>
      <c r="Q1138" s="27"/>
    </row>
    <row r="1139" spans="10:17" ht="15" customHeight="1" x14ac:dyDescent="0.25">
      <c r="J1139" s="27"/>
      <c r="K1139" s="27"/>
      <c r="L1139" s="27"/>
      <c r="M1139" s="27"/>
      <c r="N1139" s="27"/>
      <c r="O1139" s="27"/>
      <c r="P1139" s="27"/>
      <c r="Q1139" s="27"/>
    </row>
    <row r="1140" spans="10:17" ht="15" customHeight="1" x14ac:dyDescent="0.25">
      <c r="J1140" s="27"/>
      <c r="K1140" s="27"/>
      <c r="L1140" s="27"/>
      <c r="M1140" s="27"/>
      <c r="N1140" s="27"/>
      <c r="O1140" s="27"/>
      <c r="P1140" s="27"/>
      <c r="Q1140" s="27"/>
    </row>
    <row r="1141" spans="10:17" ht="15" customHeight="1" x14ac:dyDescent="0.25">
      <c r="J1141" s="27"/>
      <c r="K1141" s="27"/>
      <c r="L1141" s="27"/>
      <c r="M1141" s="27"/>
      <c r="N1141" s="27"/>
      <c r="O1141" s="27"/>
      <c r="P1141" s="27"/>
      <c r="Q1141" s="27"/>
    </row>
    <row r="1142" spans="10:17" ht="15" customHeight="1" x14ac:dyDescent="0.25">
      <c r="J1142" s="27"/>
      <c r="K1142" s="27"/>
      <c r="L1142" s="27"/>
      <c r="M1142" s="27"/>
      <c r="N1142" s="27"/>
      <c r="O1142" s="27"/>
      <c r="P1142" s="27"/>
      <c r="Q1142" s="27"/>
    </row>
    <row r="1143" spans="10:17" ht="15" customHeight="1" x14ac:dyDescent="0.25">
      <c r="J1143" s="27"/>
      <c r="K1143" s="27"/>
      <c r="L1143" s="27"/>
      <c r="M1143" s="27"/>
      <c r="N1143" s="27"/>
      <c r="O1143" s="27"/>
      <c r="P1143" s="27"/>
      <c r="Q1143" s="27"/>
    </row>
    <row r="1144" spans="10:17" ht="15" customHeight="1" x14ac:dyDescent="0.25">
      <c r="J1144" s="27"/>
      <c r="K1144" s="27"/>
      <c r="L1144" s="27"/>
      <c r="M1144" s="27"/>
      <c r="N1144" s="27"/>
      <c r="O1144" s="27"/>
      <c r="P1144" s="27"/>
      <c r="Q1144" s="27"/>
    </row>
    <row r="1145" spans="10:17" ht="15" customHeight="1" x14ac:dyDescent="0.25">
      <c r="J1145" s="27"/>
      <c r="K1145" s="27"/>
      <c r="L1145" s="27"/>
      <c r="M1145" s="27"/>
      <c r="N1145" s="27"/>
      <c r="O1145" s="27"/>
      <c r="P1145" s="27"/>
      <c r="Q1145" s="27"/>
    </row>
    <row r="1146" spans="10:17" ht="15" customHeight="1" x14ac:dyDescent="0.25">
      <c r="J1146" s="27"/>
      <c r="K1146" s="27"/>
      <c r="L1146" s="27"/>
      <c r="M1146" s="27"/>
      <c r="N1146" s="27"/>
      <c r="O1146" s="27"/>
      <c r="P1146" s="27"/>
      <c r="Q1146" s="27"/>
    </row>
    <row r="1147" spans="10:17" ht="15" customHeight="1" x14ac:dyDescent="0.25">
      <c r="J1147" s="27"/>
      <c r="K1147" s="27"/>
      <c r="L1147" s="27"/>
      <c r="M1147" s="27"/>
      <c r="N1147" s="27"/>
      <c r="O1147" s="27"/>
      <c r="P1147" s="27"/>
      <c r="Q1147" s="27"/>
    </row>
    <row r="1148" spans="10:17" ht="15" customHeight="1" x14ac:dyDescent="0.25">
      <c r="J1148" s="27"/>
      <c r="K1148" s="27"/>
      <c r="L1148" s="27"/>
      <c r="M1148" s="27"/>
      <c r="N1148" s="27"/>
      <c r="O1148" s="27"/>
      <c r="P1148" s="27"/>
      <c r="Q1148" s="27"/>
    </row>
    <row r="1149" spans="10:17" ht="15" customHeight="1" x14ac:dyDescent="0.25">
      <c r="J1149" s="27"/>
      <c r="K1149" s="27"/>
      <c r="L1149" s="27"/>
      <c r="M1149" s="27"/>
      <c r="N1149" s="27"/>
      <c r="O1149" s="27"/>
      <c r="P1149" s="27"/>
      <c r="Q1149" s="27"/>
    </row>
    <row r="1150" spans="10:17" ht="15" customHeight="1" x14ac:dyDescent="0.25">
      <c r="J1150" s="27"/>
      <c r="K1150" s="27"/>
      <c r="L1150" s="27"/>
      <c r="M1150" s="27"/>
      <c r="N1150" s="27"/>
      <c r="O1150" s="27"/>
      <c r="P1150" s="27"/>
      <c r="Q1150" s="27"/>
    </row>
    <row r="1151" spans="10:17" ht="15" customHeight="1" x14ac:dyDescent="0.25">
      <c r="J1151" s="27"/>
      <c r="K1151" s="27"/>
      <c r="L1151" s="27"/>
      <c r="M1151" s="27"/>
      <c r="N1151" s="27"/>
      <c r="O1151" s="27"/>
      <c r="P1151" s="27"/>
      <c r="Q1151" s="27"/>
    </row>
    <row r="1152" spans="10:17" ht="15" customHeight="1" x14ac:dyDescent="0.25">
      <c r="J1152" s="27"/>
      <c r="K1152" s="27"/>
      <c r="L1152" s="27"/>
      <c r="M1152" s="27"/>
      <c r="N1152" s="27"/>
      <c r="O1152" s="27"/>
      <c r="P1152" s="27"/>
      <c r="Q1152" s="27"/>
    </row>
    <row r="1153" spans="10:17" ht="15" customHeight="1" x14ac:dyDescent="0.25">
      <c r="J1153" s="27"/>
      <c r="K1153" s="27"/>
      <c r="L1153" s="27"/>
      <c r="M1153" s="27"/>
      <c r="N1153" s="27"/>
      <c r="O1153" s="27"/>
      <c r="P1153" s="27"/>
      <c r="Q1153" s="27"/>
    </row>
    <row r="1154" spans="10:17" ht="15" customHeight="1" x14ac:dyDescent="0.25">
      <c r="J1154" s="27"/>
      <c r="K1154" s="27"/>
      <c r="L1154" s="27"/>
      <c r="M1154" s="27"/>
      <c r="N1154" s="27"/>
      <c r="O1154" s="27"/>
      <c r="P1154" s="27"/>
      <c r="Q1154" s="27"/>
    </row>
    <row r="1155" spans="10:17" ht="15" customHeight="1" x14ac:dyDescent="0.25">
      <c r="J1155" s="27"/>
      <c r="K1155" s="27"/>
      <c r="L1155" s="27"/>
      <c r="M1155" s="27"/>
      <c r="N1155" s="27"/>
      <c r="O1155" s="27"/>
      <c r="P1155" s="27"/>
      <c r="Q1155" s="27"/>
    </row>
    <row r="1156" spans="10:17" ht="15" customHeight="1" x14ac:dyDescent="0.25">
      <c r="J1156" s="27"/>
      <c r="K1156" s="27"/>
      <c r="L1156" s="27"/>
      <c r="M1156" s="27"/>
      <c r="N1156" s="27"/>
      <c r="O1156" s="27"/>
      <c r="P1156" s="27"/>
      <c r="Q1156" s="27"/>
    </row>
    <row r="1157" spans="10:17" ht="15" customHeight="1" x14ac:dyDescent="0.25">
      <c r="J1157" s="27"/>
      <c r="K1157" s="27"/>
      <c r="L1157" s="27"/>
      <c r="M1157" s="27"/>
      <c r="N1157" s="27"/>
      <c r="O1157" s="27"/>
      <c r="P1157" s="27"/>
      <c r="Q1157" s="27"/>
    </row>
    <row r="1158" spans="10:17" ht="15" customHeight="1" x14ac:dyDescent="0.25">
      <c r="J1158" s="27"/>
      <c r="K1158" s="27"/>
      <c r="L1158" s="27"/>
      <c r="M1158" s="27"/>
      <c r="N1158" s="27"/>
      <c r="O1158" s="27"/>
      <c r="P1158" s="27"/>
      <c r="Q1158" s="27"/>
    </row>
    <row r="1159" spans="10:17" ht="15" customHeight="1" x14ac:dyDescent="0.25">
      <c r="J1159" s="27"/>
      <c r="K1159" s="27"/>
      <c r="L1159" s="27"/>
      <c r="M1159" s="27"/>
      <c r="N1159" s="27"/>
      <c r="O1159" s="27"/>
      <c r="P1159" s="27"/>
      <c r="Q1159" s="27"/>
    </row>
    <row r="1160" spans="10:17" ht="15" customHeight="1" x14ac:dyDescent="0.25">
      <c r="J1160" s="27"/>
      <c r="K1160" s="27"/>
      <c r="L1160" s="27"/>
      <c r="M1160" s="27"/>
      <c r="N1160" s="27"/>
      <c r="O1160" s="27"/>
      <c r="P1160" s="27"/>
      <c r="Q1160" s="27"/>
    </row>
    <row r="1161" spans="10:17" ht="15" customHeight="1" x14ac:dyDescent="0.25">
      <c r="J1161" s="27"/>
      <c r="K1161" s="27"/>
      <c r="L1161" s="27"/>
      <c r="M1161" s="27"/>
      <c r="N1161" s="27"/>
      <c r="O1161" s="27"/>
      <c r="P1161" s="27"/>
      <c r="Q1161" s="27"/>
    </row>
    <row r="1162" spans="10:17" ht="15" customHeight="1" x14ac:dyDescent="0.25">
      <c r="J1162" s="27"/>
      <c r="K1162" s="27"/>
      <c r="L1162" s="27"/>
      <c r="M1162" s="27"/>
      <c r="N1162" s="27"/>
      <c r="O1162" s="27"/>
      <c r="P1162" s="27"/>
      <c r="Q1162" s="27"/>
    </row>
    <row r="1163" spans="10:17" ht="15" customHeight="1" x14ac:dyDescent="0.25">
      <c r="J1163" s="27"/>
      <c r="K1163" s="27"/>
      <c r="L1163" s="27"/>
      <c r="M1163" s="27"/>
      <c r="N1163" s="27"/>
      <c r="O1163" s="27"/>
      <c r="P1163" s="27"/>
      <c r="Q1163" s="27"/>
    </row>
    <row r="1164" spans="10:17" ht="15" customHeight="1" x14ac:dyDescent="0.25">
      <c r="J1164" s="27"/>
      <c r="K1164" s="27"/>
      <c r="L1164" s="27"/>
      <c r="M1164" s="27"/>
      <c r="N1164" s="27"/>
      <c r="O1164" s="27"/>
      <c r="P1164" s="27"/>
      <c r="Q1164" s="27"/>
    </row>
    <row r="1165" spans="10:17" ht="15" customHeight="1" x14ac:dyDescent="0.25">
      <c r="J1165" s="27"/>
      <c r="K1165" s="27"/>
      <c r="L1165" s="27"/>
      <c r="M1165" s="27"/>
      <c r="N1165" s="27"/>
      <c r="O1165" s="27"/>
      <c r="P1165" s="27"/>
      <c r="Q1165" s="27"/>
    </row>
    <row r="1166" spans="10:17" ht="15" customHeight="1" x14ac:dyDescent="0.25">
      <c r="J1166" s="27"/>
      <c r="K1166" s="27"/>
      <c r="L1166" s="27"/>
      <c r="M1166" s="27"/>
      <c r="N1166" s="27"/>
      <c r="O1166" s="27"/>
      <c r="P1166" s="27"/>
      <c r="Q1166" s="27"/>
    </row>
    <row r="1167" spans="10:17" ht="15" customHeight="1" x14ac:dyDescent="0.25">
      <c r="J1167" s="27"/>
      <c r="K1167" s="27"/>
      <c r="L1167" s="27"/>
      <c r="M1167" s="27"/>
      <c r="N1167" s="27"/>
      <c r="O1167" s="27"/>
      <c r="P1167" s="27"/>
      <c r="Q1167" s="27"/>
    </row>
    <row r="1168" spans="10:17" ht="15" customHeight="1" x14ac:dyDescent="0.25">
      <c r="J1168" s="27"/>
      <c r="K1168" s="27"/>
      <c r="L1168" s="27"/>
      <c r="M1168" s="27"/>
      <c r="N1168" s="27"/>
      <c r="O1168" s="27"/>
      <c r="P1168" s="27"/>
      <c r="Q1168" s="27"/>
    </row>
    <row r="1169" spans="10:17" ht="15" customHeight="1" x14ac:dyDescent="0.25">
      <c r="J1169" s="27"/>
      <c r="K1169" s="27"/>
      <c r="L1169" s="27"/>
      <c r="M1169" s="27"/>
      <c r="N1169" s="27"/>
      <c r="O1169" s="27"/>
      <c r="P1169" s="27"/>
      <c r="Q1169" s="27"/>
    </row>
    <row r="1170" spans="10:17" ht="15" customHeight="1" x14ac:dyDescent="0.25">
      <c r="J1170" s="27"/>
      <c r="K1170" s="27"/>
      <c r="L1170" s="27"/>
      <c r="M1170" s="27"/>
      <c r="N1170" s="27"/>
      <c r="O1170" s="27"/>
      <c r="P1170" s="27"/>
      <c r="Q1170" s="27"/>
    </row>
    <row r="1171" spans="10:17" ht="15" customHeight="1" x14ac:dyDescent="0.25">
      <c r="J1171" s="27"/>
      <c r="K1171" s="27"/>
      <c r="L1171" s="27"/>
      <c r="M1171" s="27"/>
      <c r="N1171" s="27"/>
      <c r="O1171" s="27"/>
      <c r="P1171" s="27"/>
      <c r="Q1171" s="27"/>
    </row>
    <row r="1172" spans="10:17" ht="15" customHeight="1" x14ac:dyDescent="0.25">
      <c r="J1172" s="27"/>
      <c r="K1172" s="27"/>
      <c r="L1172" s="27"/>
      <c r="M1172" s="27"/>
      <c r="N1172" s="27"/>
      <c r="O1172" s="27"/>
      <c r="P1172" s="27"/>
      <c r="Q1172" s="27"/>
    </row>
    <row r="1173" spans="10:17" ht="15" customHeight="1" x14ac:dyDescent="0.25">
      <c r="J1173" s="27"/>
      <c r="K1173" s="27"/>
      <c r="L1173" s="27"/>
      <c r="M1173" s="27"/>
      <c r="N1173" s="27"/>
      <c r="O1173" s="27"/>
      <c r="P1173" s="27"/>
      <c r="Q1173" s="27"/>
    </row>
    <row r="1174" spans="10:17" ht="15" customHeight="1" x14ac:dyDescent="0.25">
      <c r="J1174" s="27"/>
      <c r="K1174" s="27"/>
      <c r="L1174" s="27"/>
      <c r="M1174" s="27"/>
      <c r="N1174" s="27"/>
      <c r="O1174" s="27"/>
      <c r="P1174" s="27"/>
      <c r="Q1174" s="27"/>
    </row>
    <row r="1175" spans="10:17" ht="15" customHeight="1" x14ac:dyDescent="0.25">
      <c r="J1175" s="27"/>
      <c r="K1175" s="27"/>
      <c r="L1175" s="27"/>
      <c r="M1175" s="27"/>
      <c r="N1175" s="27"/>
      <c r="O1175" s="27"/>
      <c r="P1175" s="27"/>
      <c r="Q1175" s="27"/>
    </row>
    <row r="1176" spans="10:17" ht="15" customHeight="1" x14ac:dyDescent="0.25">
      <c r="J1176" s="27"/>
      <c r="K1176" s="27"/>
      <c r="L1176" s="27"/>
      <c r="M1176" s="27"/>
      <c r="N1176" s="27"/>
      <c r="O1176" s="27"/>
      <c r="P1176" s="27"/>
      <c r="Q1176" s="27"/>
    </row>
    <row r="1177" spans="10:17" ht="15" customHeight="1" x14ac:dyDescent="0.25">
      <c r="J1177" s="27"/>
      <c r="K1177" s="27"/>
      <c r="L1177" s="27"/>
      <c r="M1177" s="27"/>
      <c r="N1177" s="27"/>
      <c r="O1177" s="27"/>
      <c r="P1177" s="27"/>
      <c r="Q1177" s="27"/>
    </row>
    <row r="1178" spans="10:17" ht="15" customHeight="1" x14ac:dyDescent="0.25">
      <c r="J1178" s="27"/>
      <c r="K1178" s="27"/>
      <c r="L1178" s="27"/>
      <c r="M1178" s="27"/>
      <c r="N1178" s="27"/>
      <c r="O1178" s="27"/>
      <c r="P1178" s="27"/>
      <c r="Q1178" s="27"/>
    </row>
    <row r="1179" spans="10:17" ht="15" customHeight="1" x14ac:dyDescent="0.25">
      <c r="J1179" s="27"/>
      <c r="K1179" s="27"/>
      <c r="L1179" s="27"/>
      <c r="M1179" s="27"/>
      <c r="N1179" s="27"/>
      <c r="O1179" s="27"/>
      <c r="P1179" s="27"/>
      <c r="Q1179" s="27"/>
    </row>
    <row r="1180" spans="10:17" ht="15" customHeight="1" x14ac:dyDescent="0.25">
      <c r="J1180" s="27"/>
      <c r="K1180" s="27"/>
      <c r="L1180" s="27"/>
      <c r="M1180" s="27"/>
      <c r="N1180" s="27"/>
      <c r="O1180" s="27"/>
      <c r="P1180" s="27"/>
      <c r="Q1180" s="27"/>
    </row>
    <row r="1181" spans="10:17" ht="15" customHeight="1" x14ac:dyDescent="0.25">
      <c r="J1181" s="27"/>
      <c r="K1181" s="27"/>
      <c r="L1181" s="27"/>
      <c r="M1181" s="27"/>
      <c r="N1181" s="27"/>
      <c r="O1181" s="27"/>
      <c r="P1181" s="27"/>
      <c r="Q1181" s="27"/>
    </row>
    <row r="1182" spans="10:17" ht="15" customHeight="1" x14ac:dyDescent="0.25">
      <c r="J1182" s="27"/>
      <c r="K1182" s="27"/>
      <c r="L1182" s="27"/>
      <c r="M1182" s="27"/>
      <c r="N1182" s="27"/>
      <c r="O1182" s="27"/>
      <c r="P1182" s="27"/>
      <c r="Q1182" s="27"/>
    </row>
    <row r="1183" spans="10:17" ht="15" customHeight="1" x14ac:dyDescent="0.25">
      <c r="J1183" s="27"/>
      <c r="K1183" s="27"/>
      <c r="L1183" s="27"/>
      <c r="M1183" s="27"/>
      <c r="N1183" s="27"/>
      <c r="O1183" s="27"/>
      <c r="P1183" s="27"/>
      <c r="Q1183" s="27"/>
    </row>
    <row r="1184" spans="10:17" ht="15" customHeight="1" x14ac:dyDescent="0.25">
      <c r="J1184" s="27"/>
      <c r="K1184" s="27"/>
      <c r="L1184" s="27"/>
      <c r="M1184" s="27"/>
      <c r="N1184" s="27"/>
      <c r="O1184" s="27"/>
      <c r="P1184" s="27"/>
      <c r="Q1184" s="27"/>
    </row>
    <row r="1185" spans="10:17" ht="15" customHeight="1" x14ac:dyDescent="0.25">
      <c r="J1185" s="27"/>
      <c r="K1185" s="27"/>
      <c r="L1185" s="27"/>
      <c r="M1185" s="27"/>
      <c r="N1185" s="27"/>
      <c r="O1185" s="27"/>
      <c r="P1185" s="27"/>
      <c r="Q1185" s="27"/>
    </row>
    <row r="1186" spans="10:17" ht="15" customHeight="1" x14ac:dyDescent="0.25">
      <c r="J1186" s="27"/>
      <c r="K1186" s="27"/>
      <c r="L1186" s="27"/>
      <c r="M1186" s="27"/>
      <c r="N1186" s="27"/>
      <c r="O1186" s="27"/>
      <c r="P1186" s="27"/>
      <c r="Q1186" s="27"/>
    </row>
    <row r="1187" spans="10:17" ht="15" customHeight="1" x14ac:dyDescent="0.25">
      <c r="J1187" s="27"/>
      <c r="K1187" s="27"/>
      <c r="L1187" s="27"/>
      <c r="M1187" s="27"/>
      <c r="N1187" s="27"/>
      <c r="O1187" s="27"/>
      <c r="P1187" s="27"/>
      <c r="Q1187" s="27"/>
    </row>
    <row r="1188" spans="10:17" ht="15" customHeight="1" x14ac:dyDescent="0.25">
      <c r="J1188" s="27"/>
      <c r="K1188" s="27"/>
      <c r="L1188" s="27"/>
      <c r="M1188" s="27"/>
      <c r="N1188" s="27"/>
      <c r="O1188" s="27"/>
      <c r="P1188" s="27"/>
      <c r="Q1188" s="27"/>
    </row>
    <row r="1189" spans="10:17" ht="15" customHeight="1" x14ac:dyDescent="0.25">
      <c r="J1189" s="27"/>
      <c r="K1189" s="27"/>
      <c r="L1189" s="27"/>
      <c r="M1189" s="27"/>
      <c r="N1189" s="27"/>
      <c r="O1189" s="27"/>
      <c r="P1189" s="27"/>
      <c r="Q1189" s="27"/>
    </row>
    <row r="1190" spans="10:17" ht="15" customHeight="1" x14ac:dyDescent="0.25">
      <c r="J1190" s="27"/>
      <c r="K1190" s="27"/>
      <c r="L1190" s="27"/>
      <c r="M1190" s="27"/>
      <c r="N1190" s="27"/>
      <c r="O1190" s="27"/>
      <c r="P1190" s="27"/>
      <c r="Q1190" s="27"/>
    </row>
    <row r="1191" spans="10:17" ht="15" customHeight="1" x14ac:dyDescent="0.25">
      <c r="J1191" s="27"/>
      <c r="K1191" s="27"/>
      <c r="L1191" s="27"/>
      <c r="M1191" s="27"/>
      <c r="N1191" s="27"/>
      <c r="O1191" s="27"/>
      <c r="P1191" s="27"/>
      <c r="Q1191" s="27"/>
    </row>
    <row r="1192" spans="10:17" ht="15" customHeight="1" x14ac:dyDescent="0.25">
      <c r="J1192" s="27"/>
      <c r="K1192" s="27"/>
      <c r="L1192" s="27"/>
      <c r="M1192" s="27"/>
      <c r="N1192" s="27"/>
      <c r="O1192" s="27"/>
      <c r="P1192" s="27"/>
      <c r="Q1192" s="27"/>
    </row>
    <row r="1193" spans="10:17" ht="15" customHeight="1" x14ac:dyDescent="0.25">
      <c r="J1193" s="27"/>
      <c r="K1193" s="27"/>
      <c r="L1193" s="27"/>
      <c r="M1193" s="27"/>
      <c r="N1193" s="27"/>
      <c r="O1193" s="27"/>
      <c r="P1193" s="27"/>
      <c r="Q1193" s="27"/>
    </row>
    <row r="1194" spans="10:17" ht="15" customHeight="1" x14ac:dyDescent="0.25">
      <c r="J1194" s="27"/>
      <c r="K1194" s="27"/>
      <c r="L1194" s="27"/>
      <c r="M1194" s="27"/>
      <c r="N1194" s="27"/>
      <c r="O1194" s="27"/>
      <c r="P1194" s="27"/>
      <c r="Q1194" s="27"/>
    </row>
    <row r="1195" spans="10:17" ht="15" customHeight="1" x14ac:dyDescent="0.25">
      <c r="J1195" s="27"/>
      <c r="K1195" s="27"/>
      <c r="L1195" s="27"/>
      <c r="M1195" s="27"/>
      <c r="N1195" s="27"/>
      <c r="O1195" s="27"/>
      <c r="P1195" s="27"/>
      <c r="Q1195" s="27"/>
    </row>
    <row r="1196" spans="10:17" ht="15" customHeight="1" x14ac:dyDescent="0.25">
      <c r="J1196" s="27"/>
      <c r="K1196" s="27"/>
      <c r="L1196" s="27"/>
      <c r="M1196" s="27"/>
      <c r="N1196" s="27"/>
      <c r="O1196" s="27"/>
      <c r="P1196" s="27"/>
      <c r="Q1196" s="27"/>
    </row>
    <row r="1197" spans="10:17" ht="15" customHeight="1" x14ac:dyDescent="0.25">
      <c r="J1197" s="27"/>
      <c r="K1197" s="27"/>
      <c r="L1197" s="27"/>
      <c r="M1197" s="27"/>
      <c r="N1197" s="27"/>
      <c r="O1197" s="27"/>
      <c r="P1197" s="27"/>
      <c r="Q1197" s="27"/>
    </row>
    <row r="1198" spans="10:17" ht="15" customHeight="1" x14ac:dyDescent="0.25">
      <c r="J1198" s="27"/>
      <c r="K1198" s="27"/>
      <c r="L1198" s="27"/>
      <c r="M1198" s="27"/>
      <c r="N1198" s="27"/>
      <c r="O1198" s="27"/>
      <c r="P1198" s="27"/>
      <c r="Q1198" s="27"/>
    </row>
    <row r="1199" spans="10:17" ht="15" customHeight="1" x14ac:dyDescent="0.25">
      <c r="J1199" s="27"/>
      <c r="K1199" s="27"/>
      <c r="L1199" s="27"/>
      <c r="M1199" s="27"/>
      <c r="N1199" s="27"/>
      <c r="O1199" s="27"/>
      <c r="P1199" s="27"/>
      <c r="Q1199" s="27"/>
    </row>
    <row r="1200" spans="10:17" ht="15" customHeight="1" x14ac:dyDescent="0.25">
      <c r="J1200" s="27"/>
      <c r="K1200" s="27"/>
      <c r="L1200" s="27"/>
      <c r="M1200" s="27"/>
      <c r="N1200" s="27"/>
      <c r="O1200" s="27"/>
      <c r="P1200" s="27"/>
      <c r="Q1200" s="27"/>
    </row>
    <row r="1201" spans="10:17" ht="15" customHeight="1" x14ac:dyDescent="0.25">
      <c r="J1201" s="27"/>
      <c r="K1201" s="27"/>
      <c r="L1201" s="27"/>
      <c r="M1201" s="27"/>
      <c r="N1201" s="27"/>
      <c r="O1201" s="27"/>
      <c r="P1201" s="27"/>
      <c r="Q1201" s="27"/>
    </row>
    <row r="1202" spans="10:17" ht="15" customHeight="1" x14ac:dyDescent="0.25">
      <c r="J1202" s="27"/>
      <c r="K1202" s="27"/>
      <c r="L1202" s="27"/>
      <c r="M1202" s="27"/>
      <c r="N1202" s="27"/>
      <c r="O1202" s="27"/>
      <c r="P1202" s="27"/>
      <c r="Q1202" s="27"/>
    </row>
    <row r="1203" spans="10:17" ht="15" customHeight="1" x14ac:dyDescent="0.25">
      <c r="J1203" s="27"/>
      <c r="K1203" s="27"/>
      <c r="L1203" s="27"/>
      <c r="M1203" s="27"/>
      <c r="N1203" s="27"/>
      <c r="O1203" s="27"/>
      <c r="P1203" s="27"/>
      <c r="Q1203" s="27"/>
    </row>
    <row r="1204" spans="10:17" ht="15" customHeight="1" x14ac:dyDescent="0.25">
      <c r="J1204" s="27"/>
      <c r="K1204" s="27"/>
      <c r="L1204" s="27"/>
      <c r="M1204" s="27"/>
      <c r="N1204" s="27"/>
      <c r="O1204" s="27"/>
      <c r="P1204" s="27"/>
      <c r="Q1204" s="27"/>
    </row>
    <row r="1205" spans="10:17" ht="15" customHeight="1" x14ac:dyDescent="0.25">
      <c r="J1205" s="27"/>
      <c r="K1205" s="27"/>
      <c r="L1205" s="27"/>
      <c r="M1205" s="27"/>
      <c r="N1205" s="27"/>
      <c r="O1205" s="27"/>
      <c r="P1205" s="27"/>
      <c r="Q1205" s="27"/>
    </row>
    <row r="1206" spans="10:17" ht="15" customHeight="1" x14ac:dyDescent="0.25">
      <c r="J1206" s="27"/>
      <c r="K1206" s="27"/>
      <c r="L1206" s="27"/>
      <c r="M1206" s="27"/>
      <c r="N1206" s="27"/>
      <c r="O1206" s="27"/>
      <c r="P1206" s="27"/>
      <c r="Q1206" s="27"/>
    </row>
    <row r="1207" spans="10:17" ht="15" customHeight="1" x14ac:dyDescent="0.25">
      <c r="J1207" s="27"/>
      <c r="K1207" s="27"/>
      <c r="L1207" s="27"/>
      <c r="M1207" s="27"/>
      <c r="N1207" s="27"/>
      <c r="O1207" s="27"/>
      <c r="P1207" s="27"/>
      <c r="Q1207" s="27"/>
    </row>
    <row r="1208" spans="10:17" ht="15" customHeight="1" x14ac:dyDescent="0.25">
      <c r="J1208" s="27"/>
      <c r="K1208" s="27"/>
      <c r="L1208" s="27"/>
      <c r="M1208" s="27"/>
      <c r="N1208" s="27"/>
      <c r="O1208" s="27"/>
      <c r="P1208" s="27"/>
      <c r="Q1208" s="27"/>
    </row>
    <row r="1209" spans="10:17" ht="15" customHeight="1" x14ac:dyDescent="0.25">
      <c r="J1209" s="27"/>
      <c r="K1209" s="27"/>
      <c r="L1209" s="27"/>
      <c r="M1209" s="27"/>
      <c r="N1209" s="27"/>
      <c r="O1209" s="27"/>
      <c r="P1209" s="27"/>
      <c r="Q1209" s="27"/>
    </row>
    <row r="1210" spans="10:17" ht="15" customHeight="1" x14ac:dyDescent="0.25">
      <c r="J1210" s="27"/>
      <c r="K1210" s="27"/>
      <c r="L1210" s="27"/>
      <c r="M1210" s="27"/>
      <c r="N1210" s="27"/>
      <c r="O1210" s="27"/>
      <c r="P1210" s="27"/>
      <c r="Q1210" s="27"/>
    </row>
    <row r="1211" spans="10:17" ht="15" customHeight="1" x14ac:dyDescent="0.25">
      <c r="J1211" s="27"/>
      <c r="K1211" s="27"/>
      <c r="L1211" s="27"/>
      <c r="M1211" s="27"/>
      <c r="N1211" s="27"/>
      <c r="O1211" s="27"/>
      <c r="P1211" s="27"/>
      <c r="Q1211" s="27"/>
    </row>
    <row r="1212" spans="10:17" ht="15" customHeight="1" x14ac:dyDescent="0.25">
      <c r="J1212" s="27"/>
      <c r="K1212" s="27"/>
      <c r="L1212" s="27"/>
      <c r="M1212" s="27"/>
      <c r="N1212" s="27"/>
      <c r="O1212" s="27"/>
      <c r="P1212" s="27"/>
      <c r="Q1212" s="27"/>
    </row>
    <row r="1213" spans="10:17" ht="15" customHeight="1" x14ac:dyDescent="0.25">
      <c r="J1213" s="27"/>
      <c r="K1213" s="27"/>
      <c r="L1213" s="27"/>
      <c r="M1213" s="27"/>
      <c r="N1213" s="27"/>
      <c r="O1213" s="27"/>
      <c r="P1213" s="27"/>
      <c r="Q1213" s="27"/>
    </row>
    <row r="1214" spans="10:17" ht="15" customHeight="1" x14ac:dyDescent="0.25">
      <c r="J1214" s="27"/>
      <c r="K1214" s="27"/>
      <c r="L1214" s="27"/>
      <c r="M1214" s="27"/>
      <c r="N1214" s="27"/>
      <c r="O1214" s="27"/>
      <c r="P1214" s="27"/>
      <c r="Q1214" s="27"/>
    </row>
    <row r="1215" spans="10:17" ht="15" customHeight="1" x14ac:dyDescent="0.25">
      <c r="J1215" s="27"/>
      <c r="K1215" s="27"/>
      <c r="L1215" s="27"/>
      <c r="M1215" s="27"/>
      <c r="N1215" s="27"/>
      <c r="O1215" s="27"/>
      <c r="P1215" s="27"/>
      <c r="Q1215" s="27"/>
    </row>
    <row r="1216" spans="10:17" ht="15" customHeight="1" x14ac:dyDescent="0.25">
      <c r="J1216" s="27"/>
      <c r="K1216" s="27"/>
      <c r="L1216" s="27"/>
      <c r="M1216" s="27"/>
      <c r="N1216" s="27"/>
      <c r="O1216" s="27"/>
      <c r="P1216" s="27"/>
      <c r="Q1216" s="27"/>
    </row>
    <row r="1217" spans="10:17" ht="15" customHeight="1" x14ac:dyDescent="0.25">
      <c r="J1217" s="27"/>
      <c r="K1217" s="27"/>
      <c r="L1217" s="27"/>
      <c r="M1217" s="27"/>
      <c r="N1217" s="27"/>
      <c r="O1217" s="27"/>
      <c r="P1217" s="27"/>
      <c r="Q1217" s="27"/>
    </row>
    <row r="1218" spans="10:17" ht="15" customHeight="1" x14ac:dyDescent="0.25">
      <c r="J1218" s="27"/>
      <c r="K1218" s="27"/>
      <c r="L1218" s="27"/>
      <c r="M1218" s="27"/>
      <c r="N1218" s="27"/>
      <c r="O1218" s="27"/>
      <c r="P1218" s="27"/>
      <c r="Q1218" s="27"/>
    </row>
    <row r="1219" spans="10:17" ht="15" customHeight="1" x14ac:dyDescent="0.25">
      <c r="J1219" s="27"/>
      <c r="K1219" s="27"/>
      <c r="L1219" s="27"/>
      <c r="M1219" s="27"/>
      <c r="N1219" s="27"/>
      <c r="O1219" s="27"/>
      <c r="P1219" s="27"/>
      <c r="Q1219" s="27"/>
    </row>
    <row r="1220" spans="10:17" ht="15" customHeight="1" x14ac:dyDescent="0.25">
      <c r="J1220" s="27"/>
      <c r="K1220" s="27"/>
      <c r="L1220" s="27"/>
      <c r="M1220" s="27"/>
      <c r="N1220" s="27"/>
      <c r="O1220" s="27"/>
      <c r="P1220" s="27"/>
      <c r="Q1220" s="27"/>
    </row>
    <row r="1221" spans="10:17" ht="15" customHeight="1" x14ac:dyDescent="0.25">
      <c r="J1221" s="27"/>
      <c r="K1221" s="27"/>
      <c r="L1221" s="27"/>
      <c r="M1221" s="27"/>
      <c r="N1221" s="27"/>
      <c r="O1221" s="27"/>
      <c r="P1221" s="27"/>
      <c r="Q1221" s="27"/>
    </row>
    <row r="1222" spans="10:17" ht="15" customHeight="1" x14ac:dyDescent="0.25">
      <c r="J1222" s="27"/>
      <c r="K1222" s="27"/>
      <c r="L1222" s="27"/>
      <c r="M1222" s="27"/>
      <c r="N1222" s="27"/>
      <c r="O1222" s="27"/>
      <c r="P1222" s="27"/>
      <c r="Q1222" s="27"/>
    </row>
    <row r="1223" spans="10:17" ht="15" customHeight="1" x14ac:dyDescent="0.25">
      <c r="J1223" s="27"/>
      <c r="K1223" s="27"/>
      <c r="L1223" s="27"/>
      <c r="M1223" s="27"/>
      <c r="N1223" s="27"/>
      <c r="O1223" s="27"/>
      <c r="P1223" s="27"/>
      <c r="Q1223" s="27"/>
    </row>
    <row r="1224" spans="10:17" ht="15" customHeight="1" x14ac:dyDescent="0.25">
      <c r="J1224" s="27"/>
      <c r="K1224" s="27"/>
      <c r="L1224" s="27"/>
      <c r="M1224" s="27"/>
      <c r="N1224" s="27"/>
      <c r="O1224" s="27"/>
      <c r="P1224" s="27"/>
      <c r="Q1224" s="27"/>
    </row>
    <row r="1225" spans="10:17" ht="15" customHeight="1" x14ac:dyDescent="0.25">
      <c r="J1225" s="27"/>
      <c r="K1225" s="27"/>
      <c r="L1225" s="27"/>
      <c r="M1225" s="27"/>
      <c r="N1225" s="27"/>
      <c r="O1225" s="27"/>
      <c r="P1225" s="27"/>
      <c r="Q1225" s="27"/>
    </row>
    <row r="1226" spans="10:17" ht="15" customHeight="1" x14ac:dyDescent="0.25">
      <c r="J1226" s="27"/>
      <c r="K1226" s="27"/>
      <c r="L1226" s="27"/>
      <c r="M1226" s="27"/>
      <c r="N1226" s="27"/>
      <c r="O1226" s="27"/>
      <c r="P1226" s="27"/>
      <c r="Q1226" s="27"/>
    </row>
    <row r="1227" spans="10:17" ht="15" customHeight="1" x14ac:dyDescent="0.25">
      <c r="J1227" s="27"/>
      <c r="K1227" s="27"/>
      <c r="L1227" s="27"/>
      <c r="M1227" s="27"/>
      <c r="N1227" s="27"/>
      <c r="O1227" s="27"/>
      <c r="P1227" s="27"/>
      <c r="Q1227" s="27"/>
    </row>
    <row r="1228" spans="10:17" ht="15" customHeight="1" x14ac:dyDescent="0.25">
      <c r="J1228" s="27"/>
      <c r="K1228" s="27"/>
      <c r="L1228" s="27"/>
      <c r="M1228" s="27"/>
      <c r="N1228" s="27"/>
      <c r="O1228" s="27"/>
      <c r="P1228" s="27"/>
      <c r="Q1228" s="27"/>
    </row>
    <row r="1229" spans="10:17" ht="15" customHeight="1" x14ac:dyDescent="0.25">
      <c r="J1229" s="27"/>
      <c r="K1229" s="27"/>
      <c r="L1229" s="27"/>
      <c r="M1229" s="27"/>
      <c r="N1229" s="27"/>
      <c r="O1229" s="27"/>
      <c r="P1229" s="27"/>
      <c r="Q1229" s="27"/>
    </row>
    <row r="1230" spans="10:17" ht="15" customHeight="1" x14ac:dyDescent="0.25">
      <c r="J1230" s="27"/>
      <c r="K1230" s="27"/>
      <c r="L1230" s="27"/>
      <c r="M1230" s="27"/>
      <c r="N1230" s="27"/>
      <c r="O1230" s="27"/>
      <c r="P1230" s="27"/>
      <c r="Q1230" s="27"/>
    </row>
    <row r="1231" spans="10:17" ht="15" customHeight="1" x14ac:dyDescent="0.25">
      <c r="J1231" s="27"/>
      <c r="K1231" s="27"/>
      <c r="L1231" s="27"/>
      <c r="M1231" s="27"/>
      <c r="N1231" s="27"/>
      <c r="O1231" s="27"/>
      <c r="P1231" s="27"/>
      <c r="Q1231" s="27"/>
    </row>
    <row r="1232" spans="10:17" ht="15" customHeight="1" x14ac:dyDescent="0.25">
      <c r="J1232" s="27"/>
      <c r="K1232" s="27"/>
      <c r="L1232" s="27"/>
      <c r="M1232" s="27"/>
      <c r="N1232" s="27"/>
      <c r="O1232" s="27"/>
      <c r="P1232" s="27"/>
      <c r="Q1232" s="27"/>
    </row>
    <row r="1233" spans="10:17" ht="15" customHeight="1" x14ac:dyDescent="0.25">
      <c r="J1233" s="27"/>
      <c r="K1233" s="27"/>
      <c r="L1233" s="27"/>
      <c r="M1233" s="27"/>
      <c r="N1233" s="27"/>
      <c r="O1233" s="27"/>
      <c r="P1233" s="27"/>
      <c r="Q1233" s="27"/>
    </row>
    <row r="1234" spans="10:17" ht="15" customHeight="1" x14ac:dyDescent="0.25">
      <c r="J1234" s="27"/>
      <c r="K1234" s="27"/>
      <c r="L1234" s="27"/>
      <c r="M1234" s="27"/>
      <c r="N1234" s="27"/>
      <c r="O1234" s="27"/>
      <c r="P1234" s="27"/>
      <c r="Q1234" s="27"/>
    </row>
    <row r="1235" spans="10:17" ht="15" customHeight="1" x14ac:dyDescent="0.25">
      <c r="J1235" s="27"/>
      <c r="K1235" s="27"/>
      <c r="L1235" s="27"/>
      <c r="M1235" s="27"/>
      <c r="N1235" s="27"/>
      <c r="O1235" s="27"/>
      <c r="P1235" s="27"/>
      <c r="Q1235" s="27"/>
    </row>
    <row r="1236" spans="10:17" ht="15" customHeight="1" x14ac:dyDescent="0.25">
      <c r="J1236" s="27"/>
      <c r="K1236" s="27"/>
      <c r="L1236" s="27"/>
      <c r="M1236" s="27"/>
      <c r="N1236" s="27"/>
      <c r="O1236" s="27"/>
      <c r="P1236" s="27"/>
      <c r="Q1236" s="27"/>
    </row>
    <row r="1237" spans="10:17" ht="15" customHeight="1" x14ac:dyDescent="0.25">
      <c r="J1237" s="27"/>
      <c r="K1237" s="27"/>
      <c r="L1237" s="27"/>
      <c r="M1237" s="27"/>
      <c r="N1237" s="27"/>
      <c r="O1237" s="27"/>
      <c r="P1237" s="27"/>
      <c r="Q1237" s="27"/>
    </row>
    <row r="1238" spans="10:17" ht="15" customHeight="1" x14ac:dyDescent="0.25">
      <c r="J1238" s="27"/>
      <c r="K1238" s="27"/>
      <c r="L1238" s="27"/>
      <c r="M1238" s="27"/>
      <c r="N1238" s="27"/>
      <c r="O1238" s="27"/>
      <c r="P1238" s="27"/>
      <c r="Q1238" s="27"/>
    </row>
    <row r="1239" spans="10:17" ht="15" customHeight="1" x14ac:dyDescent="0.25">
      <c r="J1239" s="27"/>
      <c r="K1239" s="27"/>
      <c r="L1239" s="27"/>
      <c r="M1239" s="27"/>
      <c r="N1239" s="27"/>
      <c r="O1239" s="27"/>
      <c r="P1239" s="27"/>
      <c r="Q1239" s="27"/>
    </row>
    <row r="1240" spans="10:17" ht="15" customHeight="1" x14ac:dyDescent="0.25">
      <c r="J1240" s="27"/>
      <c r="K1240" s="27"/>
      <c r="L1240" s="27"/>
      <c r="M1240" s="27"/>
      <c r="N1240" s="27"/>
      <c r="O1240" s="27"/>
      <c r="P1240" s="27"/>
      <c r="Q1240" s="27"/>
    </row>
    <row r="1241" spans="10:17" ht="15" customHeight="1" x14ac:dyDescent="0.25">
      <c r="J1241" s="27"/>
      <c r="K1241" s="27"/>
      <c r="L1241" s="27"/>
      <c r="M1241" s="27"/>
      <c r="N1241" s="27"/>
      <c r="O1241" s="27"/>
      <c r="P1241" s="27"/>
      <c r="Q1241" s="27"/>
    </row>
    <row r="1242" spans="10:17" ht="15" customHeight="1" x14ac:dyDescent="0.25">
      <c r="J1242" s="27"/>
      <c r="K1242" s="27"/>
      <c r="L1242" s="27"/>
      <c r="M1242" s="27"/>
      <c r="N1242" s="27"/>
      <c r="O1242" s="27"/>
      <c r="P1242" s="27"/>
      <c r="Q1242" s="27"/>
    </row>
    <row r="1243" spans="10:17" ht="15" customHeight="1" x14ac:dyDescent="0.25">
      <c r="J1243" s="27"/>
      <c r="K1243" s="27"/>
      <c r="L1243" s="27"/>
      <c r="M1243" s="27"/>
      <c r="N1243" s="27"/>
      <c r="O1243" s="27"/>
      <c r="P1243" s="27"/>
      <c r="Q1243" s="27"/>
    </row>
    <row r="1244" spans="10:17" ht="15" customHeight="1" x14ac:dyDescent="0.25">
      <c r="J1244" s="27"/>
      <c r="K1244" s="27"/>
      <c r="L1244" s="27"/>
      <c r="M1244" s="27"/>
      <c r="N1244" s="27"/>
      <c r="O1244" s="27"/>
      <c r="P1244" s="27"/>
      <c r="Q1244" s="27"/>
    </row>
    <row r="1245" spans="10:17" ht="15" customHeight="1" x14ac:dyDescent="0.25">
      <c r="J1245" s="27"/>
      <c r="K1245" s="27"/>
      <c r="L1245" s="27"/>
      <c r="M1245" s="27"/>
      <c r="N1245" s="27"/>
      <c r="O1245" s="27"/>
      <c r="P1245" s="27"/>
      <c r="Q1245" s="27"/>
    </row>
    <row r="1246" spans="10:17" ht="15" customHeight="1" x14ac:dyDescent="0.25">
      <c r="J1246" s="27"/>
      <c r="K1246" s="27"/>
      <c r="L1246" s="27"/>
      <c r="M1246" s="27"/>
      <c r="N1246" s="27"/>
      <c r="O1246" s="27"/>
      <c r="P1246" s="27"/>
      <c r="Q1246" s="27"/>
    </row>
    <row r="1247" spans="10:17" ht="15" customHeight="1" x14ac:dyDescent="0.25">
      <c r="J1247" s="27"/>
      <c r="K1247" s="27"/>
      <c r="L1247" s="27"/>
      <c r="M1247" s="27"/>
      <c r="N1247" s="27"/>
      <c r="O1247" s="27"/>
      <c r="P1247" s="27"/>
      <c r="Q1247" s="27"/>
    </row>
    <row r="1248" spans="10:17" ht="15" customHeight="1" x14ac:dyDescent="0.25">
      <c r="J1248" s="27"/>
      <c r="K1248" s="27"/>
      <c r="L1248" s="27"/>
      <c r="M1248" s="27"/>
      <c r="N1248" s="27"/>
      <c r="O1248" s="27"/>
      <c r="P1248" s="27"/>
      <c r="Q1248" s="27"/>
    </row>
    <row r="1249" spans="10:17" ht="15" customHeight="1" x14ac:dyDescent="0.25">
      <c r="J1249" s="27"/>
      <c r="K1249" s="27"/>
      <c r="L1249" s="27"/>
      <c r="M1249" s="27"/>
      <c r="N1249" s="27"/>
      <c r="O1249" s="27"/>
      <c r="P1249" s="27"/>
      <c r="Q1249" s="27"/>
    </row>
    <row r="1250" spans="10:17" ht="15" customHeight="1" x14ac:dyDescent="0.25">
      <c r="J1250" s="27"/>
      <c r="K1250" s="27"/>
      <c r="L1250" s="27"/>
      <c r="M1250" s="27"/>
      <c r="N1250" s="27"/>
      <c r="O1250" s="27"/>
      <c r="P1250" s="27"/>
      <c r="Q1250" s="27"/>
    </row>
    <row r="1251" spans="10:17" ht="15" customHeight="1" x14ac:dyDescent="0.25">
      <c r="J1251" s="27"/>
      <c r="K1251" s="27"/>
      <c r="L1251" s="27"/>
      <c r="M1251" s="27"/>
      <c r="N1251" s="27"/>
      <c r="O1251" s="27"/>
      <c r="P1251" s="27"/>
      <c r="Q1251" s="27"/>
    </row>
    <row r="1252" spans="10:17" ht="15" customHeight="1" x14ac:dyDescent="0.25">
      <c r="J1252" s="27"/>
      <c r="K1252" s="27"/>
      <c r="L1252" s="27"/>
      <c r="M1252" s="27"/>
      <c r="N1252" s="27"/>
      <c r="O1252" s="27"/>
      <c r="P1252" s="27"/>
      <c r="Q1252" s="27"/>
    </row>
    <row r="1253" spans="10:17" ht="15" customHeight="1" x14ac:dyDescent="0.25">
      <c r="J1253" s="27"/>
      <c r="K1253" s="27"/>
      <c r="L1253" s="27"/>
      <c r="M1253" s="27"/>
      <c r="N1253" s="27"/>
      <c r="O1253" s="27"/>
      <c r="P1253" s="27"/>
      <c r="Q1253" s="27"/>
    </row>
    <row r="1254" spans="10:17" ht="15" customHeight="1" x14ac:dyDescent="0.25">
      <c r="J1254" s="27"/>
      <c r="K1254" s="27"/>
      <c r="L1254" s="27"/>
      <c r="M1254" s="27"/>
      <c r="N1254" s="27"/>
      <c r="O1254" s="27"/>
      <c r="P1254" s="27"/>
      <c r="Q1254" s="27"/>
    </row>
    <row r="1255" spans="10:17" ht="15" customHeight="1" x14ac:dyDescent="0.25">
      <c r="J1255" s="27"/>
      <c r="K1255" s="27"/>
      <c r="L1255" s="27"/>
      <c r="M1255" s="27"/>
      <c r="N1255" s="27"/>
      <c r="O1255" s="27"/>
      <c r="P1255" s="27"/>
      <c r="Q1255" s="27"/>
    </row>
    <row r="1256" spans="10:17" ht="15" customHeight="1" x14ac:dyDescent="0.25">
      <c r="J1256" s="27"/>
      <c r="K1256" s="27"/>
      <c r="L1256" s="27"/>
      <c r="M1256" s="27"/>
      <c r="N1256" s="27"/>
      <c r="O1256" s="27"/>
      <c r="P1256" s="27"/>
      <c r="Q1256" s="27"/>
    </row>
    <row r="1257" spans="10:17" ht="15" customHeight="1" x14ac:dyDescent="0.25">
      <c r="J1257" s="27"/>
      <c r="K1257" s="27"/>
      <c r="L1257" s="27"/>
      <c r="M1257" s="27"/>
      <c r="N1257" s="27"/>
      <c r="O1257" s="27"/>
      <c r="P1257" s="27"/>
      <c r="Q1257" s="27"/>
    </row>
    <row r="1258" spans="10:17" ht="15" customHeight="1" x14ac:dyDescent="0.25">
      <c r="J1258" s="27"/>
      <c r="K1258" s="27"/>
      <c r="L1258" s="27"/>
      <c r="M1258" s="27"/>
      <c r="N1258" s="27"/>
      <c r="O1258" s="27"/>
      <c r="P1258" s="27"/>
      <c r="Q1258" s="27"/>
    </row>
    <row r="1259" spans="10:17" ht="15" customHeight="1" x14ac:dyDescent="0.25">
      <c r="J1259" s="27"/>
      <c r="K1259" s="27"/>
      <c r="L1259" s="27"/>
      <c r="M1259" s="27"/>
      <c r="N1259" s="27"/>
      <c r="O1259" s="27"/>
      <c r="P1259" s="27"/>
      <c r="Q1259" s="27"/>
    </row>
    <row r="1260" spans="10:17" ht="15" customHeight="1" x14ac:dyDescent="0.25">
      <c r="J1260" s="27"/>
      <c r="K1260" s="27"/>
      <c r="L1260" s="27"/>
      <c r="M1260" s="27"/>
      <c r="N1260" s="27"/>
      <c r="O1260" s="27"/>
      <c r="P1260" s="27"/>
      <c r="Q1260" s="27"/>
    </row>
    <row r="1261" spans="10:17" ht="15" customHeight="1" x14ac:dyDescent="0.25">
      <c r="J1261" s="27"/>
      <c r="K1261" s="27"/>
      <c r="L1261" s="27"/>
      <c r="M1261" s="27"/>
      <c r="N1261" s="27"/>
      <c r="O1261" s="27"/>
      <c r="P1261" s="27"/>
      <c r="Q1261" s="27"/>
    </row>
    <row r="1262" spans="10:17" ht="15" customHeight="1" x14ac:dyDescent="0.25">
      <c r="J1262" s="27"/>
      <c r="K1262" s="27"/>
      <c r="L1262" s="27"/>
      <c r="M1262" s="27"/>
      <c r="N1262" s="27"/>
      <c r="O1262" s="27"/>
      <c r="P1262" s="27"/>
      <c r="Q1262" s="27"/>
    </row>
    <row r="1263" spans="10:17" ht="15" customHeight="1" x14ac:dyDescent="0.25">
      <c r="J1263" s="27"/>
      <c r="K1263" s="27"/>
      <c r="L1263" s="27"/>
      <c r="M1263" s="27"/>
      <c r="N1263" s="27"/>
      <c r="O1263" s="27"/>
      <c r="P1263" s="27"/>
      <c r="Q1263" s="27"/>
    </row>
    <row r="1264" spans="10:17" ht="15" customHeight="1" x14ac:dyDescent="0.25">
      <c r="J1264" s="27"/>
      <c r="K1264" s="27"/>
      <c r="L1264" s="27"/>
      <c r="M1264" s="27"/>
      <c r="N1264" s="27"/>
      <c r="O1264" s="27"/>
      <c r="P1264" s="27"/>
      <c r="Q1264" s="27"/>
    </row>
    <row r="1265" spans="10:17" ht="15" customHeight="1" x14ac:dyDescent="0.25">
      <c r="J1265" s="27"/>
      <c r="K1265" s="27"/>
      <c r="L1265" s="27"/>
      <c r="M1265" s="27"/>
      <c r="N1265" s="27"/>
      <c r="O1265" s="27"/>
      <c r="P1265" s="27"/>
      <c r="Q1265" s="27"/>
    </row>
    <row r="1266" spans="10:17" ht="15" customHeight="1" x14ac:dyDescent="0.25">
      <c r="J1266" s="27"/>
      <c r="K1266" s="27"/>
      <c r="L1266" s="27"/>
      <c r="M1266" s="27"/>
      <c r="N1266" s="27"/>
      <c r="O1266" s="27"/>
      <c r="P1266" s="27"/>
      <c r="Q1266" s="27"/>
    </row>
    <row r="1267" spans="10:17" ht="15" customHeight="1" x14ac:dyDescent="0.25">
      <c r="J1267" s="27"/>
      <c r="K1267" s="27"/>
      <c r="L1267" s="27"/>
      <c r="M1267" s="27"/>
      <c r="N1267" s="27"/>
      <c r="O1267" s="27"/>
      <c r="P1267" s="27"/>
      <c r="Q1267" s="27"/>
    </row>
    <row r="1268" spans="10:17" ht="15" customHeight="1" x14ac:dyDescent="0.25">
      <c r="J1268" s="27"/>
      <c r="K1268" s="27"/>
      <c r="L1268" s="27"/>
      <c r="M1268" s="27"/>
      <c r="N1268" s="27"/>
      <c r="O1268" s="27"/>
      <c r="P1268" s="27"/>
      <c r="Q1268" s="27"/>
    </row>
    <row r="1269" spans="10:17" ht="15" customHeight="1" x14ac:dyDescent="0.25">
      <c r="J1269" s="27"/>
      <c r="K1269" s="27"/>
      <c r="L1269" s="27"/>
      <c r="M1269" s="27"/>
      <c r="N1269" s="27"/>
      <c r="O1269" s="27"/>
      <c r="P1269" s="27"/>
      <c r="Q1269" s="27"/>
    </row>
    <row r="1270" spans="10:17" ht="15" customHeight="1" x14ac:dyDescent="0.25">
      <c r="J1270" s="27"/>
      <c r="K1270" s="27"/>
      <c r="L1270" s="27"/>
      <c r="M1270" s="27"/>
      <c r="N1270" s="27"/>
      <c r="O1270" s="27"/>
      <c r="P1270" s="27"/>
      <c r="Q1270" s="27"/>
    </row>
    <row r="1271" spans="10:17" ht="15" customHeight="1" x14ac:dyDescent="0.25">
      <c r="J1271" s="27"/>
      <c r="K1271" s="27"/>
      <c r="L1271" s="27"/>
      <c r="M1271" s="27"/>
      <c r="N1271" s="27"/>
      <c r="O1271" s="27"/>
      <c r="P1271" s="27"/>
      <c r="Q1271" s="27"/>
    </row>
    <row r="1272" spans="10:17" ht="15" customHeight="1" x14ac:dyDescent="0.25">
      <c r="J1272" s="27"/>
      <c r="K1272" s="27"/>
      <c r="L1272" s="27"/>
      <c r="M1272" s="27"/>
      <c r="N1272" s="27"/>
      <c r="O1272" s="27"/>
      <c r="P1272" s="27"/>
      <c r="Q1272" s="27"/>
    </row>
    <row r="1273" spans="10:17" ht="15" customHeight="1" x14ac:dyDescent="0.25">
      <c r="J1273" s="27"/>
      <c r="K1273" s="27"/>
      <c r="L1273" s="27"/>
      <c r="M1273" s="27"/>
      <c r="N1273" s="27"/>
      <c r="O1273" s="27"/>
      <c r="P1273" s="27"/>
      <c r="Q1273" s="27"/>
    </row>
    <row r="1274" spans="10:17" ht="15" customHeight="1" x14ac:dyDescent="0.25">
      <c r="J1274" s="27"/>
      <c r="K1274" s="27"/>
      <c r="L1274" s="27"/>
      <c r="M1274" s="27"/>
      <c r="N1274" s="27"/>
      <c r="O1274" s="27"/>
      <c r="P1274" s="27"/>
      <c r="Q1274" s="27"/>
    </row>
    <row r="1275" spans="10:17" ht="15" customHeight="1" x14ac:dyDescent="0.25">
      <c r="J1275" s="27"/>
      <c r="K1275" s="27"/>
      <c r="L1275" s="27"/>
      <c r="M1275" s="27"/>
      <c r="N1275" s="27"/>
      <c r="O1275" s="27"/>
      <c r="P1275" s="27"/>
      <c r="Q1275" s="27"/>
    </row>
    <row r="1276" spans="10:17" ht="15" customHeight="1" x14ac:dyDescent="0.25">
      <c r="J1276" s="27"/>
      <c r="K1276" s="27"/>
      <c r="L1276" s="27"/>
      <c r="M1276" s="27"/>
      <c r="N1276" s="27"/>
      <c r="O1276" s="27"/>
      <c r="P1276" s="27"/>
      <c r="Q1276" s="27"/>
    </row>
    <row r="1277" spans="10:17" ht="15" customHeight="1" x14ac:dyDescent="0.25">
      <c r="J1277" s="27"/>
      <c r="K1277" s="27"/>
      <c r="L1277" s="27"/>
      <c r="M1277" s="27"/>
      <c r="N1277" s="27"/>
      <c r="O1277" s="27"/>
      <c r="P1277" s="27"/>
      <c r="Q1277" s="27"/>
    </row>
    <row r="1278" spans="10:17" ht="15" customHeight="1" x14ac:dyDescent="0.25">
      <c r="J1278" s="27"/>
      <c r="K1278" s="27"/>
      <c r="L1278" s="27"/>
      <c r="M1278" s="27"/>
      <c r="N1278" s="27"/>
      <c r="O1278" s="27"/>
      <c r="P1278" s="27"/>
      <c r="Q1278" s="27"/>
    </row>
    <row r="1279" spans="10:17" ht="15" customHeight="1" x14ac:dyDescent="0.25">
      <c r="J1279" s="27"/>
      <c r="K1279" s="27"/>
      <c r="L1279" s="27"/>
      <c r="M1279" s="27"/>
      <c r="N1279" s="27"/>
      <c r="O1279" s="27"/>
      <c r="P1279" s="27"/>
      <c r="Q1279" s="27"/>
    </row>
    <row r="1280" spans="10:17" ht="15" customHeight="1" x14ac:dyDescent="0.25">
      <c r="J1280" s="27"/>
      <c r="K1280" s="27"/>
      <c r="L1280" s="27"/>
      <c r="M1280" s="27"/>
      <c r="N1280" s="27"/>
      <c r="O1280" s="27"/>
      <c r="P1280" s="27"/>
      <c r="Q1280" s="27"/>
    </row>
    <row r="1281" spans="10:17" ht="15" customHeight="1" x14ac:dyDescent="0.25">
      <c r="J1281" s="27"/>
      <c r="K1281" s="27"/>
      <c r="L1281" s="27"/>
      <c r="M1281" s="27"/>
      <c r="N1281" s="27"/>
      <c r="O1281" s="27"/>
      <c r="P1281" s="27"/>
      <c r="Q1281" s="27"/>
    </row>
    <row r="1282" spans="10:17" ht="15" customHeight="1" x14ac:dyDescent="0.25">
      <c r="J1282" s="27"/>
      <c r="K1282" s="27"/>
      <c r="L1282" s="27"/>
      <c r="M1282" s="27"/>
      <c r="N1282" s="27"/>
      <c r="O1282" s="27"/>
      <c r="P1282" s="27"/>
      <c r="Q1282" s="27"/>
    </row>
    <row r="1283" spans="10:17" ht="15" customHeight="1" x14ac:dyDescent="0.25">
      <c r="J1283" s="27"/>
      <c r="K1283" s="27"/>
      <c r="L1283" s="27"/>
      <c r="M1283" s="27"/>
      <c r="N1283" s="27"/>
      <c r="O1283" s="27"/>
      <c r="P1283" s="27"/>
      <c r="Q1283" s="27"/>
    </row>
    <row r="1284" spans="10:17" ht="15" customHeight="1" x14ac:dyDescent="0.25">
      <c r="J1284" s="27"/>
      <c r="K1284" s="27"/>
      <c r="L1284" s="27"/>
      <c r="M1284" s="27"/>
      <c r="N1284" s="27"/>
      <c r="O1284" s="27"/>
      <c r="P1284" s="27"/>
      <c r="Q1284" s="27"/>
    </row>
    <row r="1285" spans="10:17" ht="15" customHeight="1" x14ac:dyDescent="0.25">
      <c r="J1285" s="27"/>
      <c r="K1285" s="27"/>
      <c r="L1285" s="27"/>
      <c r="M1285" s="27"/>
      <c r="N1285" s="27"/>
      <c r="O1285" s="27"/>
      <c r="P1285" s="27"/>
      <c r="Q1285" s="27"/>
    </row>
    <row r="1286" spans="10:17" ht="15" customHeight="1" x14ac:dyDescent="0.25">
      <c r="J1286" s="27"/>
      <c r="K1286" s="27"/>
      <c r="L1286" s="27"/>
      <c r="M1286" s="27"/>
      <c r="N1286" s="27"/>
      <c r="O1286" s="27"/>
      <c r="P1286" s="27"/>
      <c r="Q1286" s="27"/>
    </row>
    <row r="1287" spans="10:17" ht="15" customHeight="1" x14ac:dyDescent="0.25">
      <c r="J1287" s="27"/>
      <c r="K1287" s="27"/>
      <c r="L1287" s="27"/>
      <c r="M1287" s="27"/>
      <c r="N1287" s="27"/>
      <c r="O1287" s="27"/>
      <c r="P1287" s="27"/>
      <c r="Q1287" s="27"/>
    </row>
    <row r="1288" spans="10:17" ht="15" customHeight="1" x14ac:dyDescent="0.25">
      <c r="J1288" s="27"/>
      <c r="K1288" s="27"/>
      <c r="L1288" s="27"/>
      <c r="M1288" s="27"/>
      <c r="N1288" s="27"/>
      <c r="O1288" s="27"/>
      <c r="P1288" s="27"/>
      <c r="Q1288" s="27"/>
    </row>
    <row r="1289" spans="10:17" ht="15" customHeight="1" x14ac:dyDescent="0.25">
      <c r="J1289" s="27"/>
      <c r="K1289" s="27"/>
      <c r="L1289" s="27"/>
      <c r="M1289" s="27"/>
      <c r="N1289" s="27"/>
      <c r="O1289" s="27"/>
      <c r="P1289" s="27"/>
      <c r="Q1289" s="27"/>
    </row>
    <row r="1290" spans="10:17" ht="15" customHeight="1" x14ac:dyDescent="0.25">
      <c r="J1290" s="27"/>
      <c r="K1290" s="27"/>
      <c r="L1290" s="27"/>
      <c r="M1290" s="27"/>
      <c r="N1290" s="27"/>
      <c r="O1290" s="27"/>
      <c r="P1290" s="27"/>
      <c r="Q1290" s="27"/>
    </row>
    <row r="1291" spans="10:17" ht="15" customHeight="1" x14ac:dyDescent="0.25">
      <c r="J1291" s="27"/>
      <c r="K1291" s="27"/>
      <c r="L1291" s="27"/>
      <c r="M1291" s="27"/>
      <c r="N1291" s="27"/>
      <c r="O1291" s="27"/>
      <c r="P1291" s="27"/>
      <c r="Q1291" s="27"/>
    </row>
    <row r="1292" spans="10:17" ht="15" customHeight="1" x14ac:dyDescent="0.25">
      <c r="J1292" s="27"/>
      <c r="K1292" s="27"/>
      <c r="L1292" s="27"/>
      <c r="M1292" s="27"/>
      <c r="N1292" s="27"/>
      <c r="O1292" s="27"/>
      <c r="P1292" s="27"/>
      <c r="Q1292" s="27"/>
    </row>
    <row r="1293" spans="10:17" ht="15" customHeight="1" x14ac:dyDescent="0.25">
      <c r="J1293" s="27"/>
      <c r="K1293" s="27"/>
      <c r="L1293" s="27"/>
      <c r="M1293" s="27"/>
      <c r="N1293" s="27"/>
      <c r="O1293" s="27"/>
      <c r="P1293" s="27"/>
      <c r="Q1293" s="27"/>
    </row>
    <row r="1294" spans="10:17" ht="15" customHeight="1" x14ac:dyDescent="0.25">
      <c r="J1294" s="27"/>
      <c r="K1294" s="27"/>
      <c r="L1294" s="27"/>
      <c r="M1294" s="27"/>
      <c r="N1294" s="27"/>
      <c r="O1294" s="27"/>
      <c r="P1294" s="27"/>
      <c r="Q1294" s="27"/>
    </row>
    <row r="1295" spans="10:17" ht="15" customHeight="1" x14ac:dyDescent="0.25">
      <c r="J1295" s="27"/>
      <c r="K1295" s="27"/>
      <c r="L1295" s="27"/>
      <c r="M1295" s="27"/>
      <c r="N1295" s="27"/>
      <c r="O1295" s="27"/>
      <c r="P1295" s="27"/>
      <c r="Q1295" s="27"/>
    </row>
    <row r="1296" spans="10:17" ht="15" customHeight="1" x14ac:dyDescent="0.25">
      <c r="J1296" s="27"/>
      <c r="K1296" s="27"/>
      <c r="L1296" s="27"/>
      <c r="M1296" s="27"/>
      <c r="N1296" s="27"/>
      <c r="O1296" s="27"/>
      <c r="P1296" s="27"/>
      <c r="Q1296" s="27"/>
    </row>
    <row r="1297" spans="10:17" ht="15" customHeight="1" x14ac:dyDescent="0.25">
      <c r="J1297" s="27"/>
      <c r="K1297" s="27"/>
      <c r="L1297" s="27"/>
      <c r="M1297" s="27"/>
      <c r="N1297" s="27"/>
      <c r="O1297" s="27"/>
      <c r="P1297" s="27"/>
      <c r="Q1297" s="27"/>
    </row>
    <row r="1298" spans="10:17" ht="15" customHeight="1" x14ac:dyDescent="0.25">
      <c r="J1298" s="27"/>
      <c r="K1298" s="27"/>
      <c r="L1298" s="27"/>
      <c r="M1298" s="27"/>
      <c r="N1298" s="27"/>
      <c r="O1298" s="27"/>
      <c r="P1298" s="27"/>
      <c r="Q1298" s="27"/>
    </row>
    <row r="1299" spans="10:17" ht="15" customHeight="1" x14ac:dyDescent="0.25">
      <c r="J1299" s="27"/>
      <c r="K1299" s="27"/>
      <c r="L1299" s="27"/>
      <c r="M1299" s="27"/>
      <c r="N1299" s="27"/>
      <c r="O1299" s="27"/>
      <c r="P1299" s="27"/>
      <c r="Q1299" s="27"/>
    </row>
    <row r="1300" spans="10:17" ht="15" customHeight="1" x14ac:dyDescent="0.25">
      <c r="J1300" s="27"/>
      <c r="K1300" s="27"/>
      <c r="L1300" s="27"/>
      <c r="M1300" s="27"/>
      <c r="N1300" s="27"/>
      <c r="O1300" s="27"/>
      <c r="P1300" s="27"/>
      <c r="Q1300" s="27"/>
    </row>
    <row r="1301" spans="10:17" ht="15" customHeight="1" x14ac:dyDescent="0.25">
      <c r="J1301" s="27"/>
      <c r="K1301" s="27"/>
      <c r="L1301" s="27"/>
      <c r="M1301" s="27"/>
      <c r="N1301" s="27"/>
      <c r="O1301" s="27"/>
      <c r="P1301" s="27"/>
      <c r="Q1301" s="27"/>
    </row>
    <row r="1302" spans="10:17" ht="15" customHeight="1" x14ac:dyDescent="0.25">
      <c r="J1302" s="27"/>
      <c r="K1302" s="27"/>
      <c r="L1302" s="27"/>
      <c r="M1302" s="27"/>
      <c r="N1302" s="27"/>
      <c r="O1302" s="27"/>
      <c r="P1302" s="27"/>
      <c r="Q1302" s="27"/>
    </row>
    <row r="1303" spans="10:17" ht="15" customHeight="1" x14ac:dyDescent="0.25">
      <c r="J1303" s="27"/>
      <c r="K1303" s="27"/>
      <c r="L1303" s="27"/>
      <c r="M1303" s="27"/>
      <c r="N1303" s="27"/>
      <c r="O1303" s="27"/>
      <c r="P1303" s="27"/>
      <c r="Q1303" s="27"/>
    </row>
    <row r="1304" spans="10:17" ht="15" customHeight="1" x14ac:dyDescent="0.25">
      <c r="J1304" s="27"/>
      <c r="K1304" s="27"/>
      <c r="L1304" s="27"/>
      <c r="M1304" s="27"/>
      <c r="N1304" s="27"/>
      <c r="O1304" s="27"/>
      <c r="P1304" s="27"/>
      <c r="Q1304" s="27"/>
    </row>
    <row r="1305" spans="10:17" ht="15" customHeight="1" x14ac:dyDescent="0.25">
      <c r="J1305" s="27"/>
      <c r="K1305" s="27"/>
      <c r="L1305" s="27"/>
      <c r="M1305" s="27"/>
      <c r="N1305" s="27"/>
      <c r="O1305" s="27"/>
      <c r="P1305" s="27"/>
      <c r="Q1305" s="27"/>
    </row>
    <row r="1306" spans="10:17" ht="15" customHeight="1" x14ac:dyDescent="0.25">
      <c r="J1306" s="27"/>
      <c r="K1306" s="27"/>
      <c r="L1306" s="27"/>
      <c r="M1306" s="27"/>
      <c r="N1306" s="27"/>
      <c r="O1306" s="27"/>
      <c r="P1306" s="27"/>
      <c r="Q1306" s="27"/>
    </row>
    <row r="1307" spans="10:17" ht="15" customHeight="1" x14ac:dyDescent="0.25">
      <c r="J1307" s="27"/>
      <c r="K1307" s="27"/>
      <c r="L1307" s="27"/>
      <c r="M1307" s="27"/>
      <c r="N1307" s="27"/>
      <c r="O1307" s="27"/>
      <c r="P1307" s="27"/>
      <c r="Q1307" s="27"/>
    </row>
    <row r="1308" spans="10:17" ht="15" customHeight="1" x14ac:dyDescent="0.25">
      <c r="J1308" s="27"/>
      <c r="K1308" s="27"/>
      <c r="L1308" s="27"/>
      <c r="M1308" s="27"/>
      <c r="N1308" s="27"/>
      <c r="O1308" s="27"/>
      <c r="P1308" s="27"/>
      <c r="Q1308" s="27"/>
    </row>
    <row r="1309" spans="10:17" ht="15" customHeight="1" x14ac:dyDescent="0.25">
      <c r="J1309" s="27"/>
      <c r="K1309" s="27"/>
      <c r="L1309" s="27"/>
      <c r="M1309" s="27"/>
      <c r="N1309" s="27"/>
      <c r="O1309" s="27"/>
      <c r="P1309" s="27"/>
      <c r="Q1309" s="27"/>
    </row>
    <row r="1310" spans="10:17" ht="15" customHeight="1" x14ac:dyDescent="0.25">
      <c r="J1310" s="27"/>
      <c r="K1310" s="27"/>
      <c r="L1310" s="27"/>
      <c r="M1310" s="27"/>
      <c r="N1310" s="27"/>
      <c r="O1310" s="27"/>
      <c r="P1310" s="27"/>
      <c r="Q1310" s="27"/>
    </row>
    <row r="1311" spans="10:17" ht="15" customHeight="1" x14ac:dyDescent="0.25">
      <c r="J1311" s="27"/>
      <c r="K1311" s="27"/>
      <c r="L1311" s="27"/>
      <c r="M1311" s="27"/>
      <c r="N1311" s="27"/>
      <c r="O1311" s="27"/>
      <c r="P1311" s="27"/>
      <c r="Q1311" s="27"/>
    </row>
    <row r="1312" spans="10:17" ht="15" customHeight="1" x14ac:dyDescent="0.25">
      <c r="J1312" s="27"/>
      <c r="K1312" s="27"/>
      <c r="L1312" s="27"/>
      <c r="M1312" s="27"/>
      <c r="N1312" s="27"/>
      <c r="O1312" s="27"/>
      <c r="P1312" s="27"/>
      <c r="Q1312" s="27"/>
    </row>
    <row r="1313" spans="10:17" ht="15" customHeight="1" x14ac:dyDescent="0.25">
      <c r="J1313" s="27"/>
      <c r="K1313" s="27"/>
      <c r="L1313" s="27"/>
      <c r="M1313" s="27"/>
      <c r="N1313" s="27"/>
      <c r="O1313" s="27"/>
      <c r="P1313" s="27"/>
      <c r="Q1313" s="27"/>
    </row>
    <row r="1314" spans="10:17" ht="15" customHeight="1" x14ac:dyDescent="0.25">
      <c r="J1314" s="27"/>
      <c r="K1314" s="27"/>
      <c r="L1314" s="27"/>
      <c r="M1314" s="27"/>
      <c r="N1314" s="27"/>
      <c r="O1314" s="27"/>
      <c r="P1314" s="27"/>
      <c r="Q1314" s="27"/>
    </row>
    <row r="1315" spans="10:17" ht="15" customHeight="1" x14ac:dyDescent="0.25">
      <c r="J1315" s="27"/>
      <c r="K1315" s="27"/>
      <c r="L1315" s="27"/>
      <c r="M1315" s="27"/>
      <c r="N1315" s="27"/>
      <c r="O1315" s="27"/>
      <c r="P1315" s="27"/>
      <c r="Q1315" s="27"/>
    </row>
    <row r="1316" spans="10:17" ht="15" customHeight="1" x14ac:dyDescent="0.25">
      <c r="J1316" s="27"/>
      <c r="K1316" s="27"/>
      <c r="L1316" s="27"/>
      <c r="M1316" s="27"/>
      <c r="N1316" s="27"/>
      <c r="O1316" s="27"/>
      <c r="P1316" s="27"/>
      <c r="Q1316" s="27"/>
    </row>
    <row r="1317" spans="10:17" ht="15" customHeight="1" x14ac:dyDescent="0.25">
      <c r="J1317" s="27"/>
      <c r="K1317" s="27"/>
      <c r="L1317" s="27"/>
      <c r="M1317" s="27"/>
      <c r="N1317" s="27"/>
      <c r="O1317" s="27"/>
      <c r="P1317" s="27"/>
      <c r="Q1317" s="27"/>
    </row>
    <row r="1318" spans="10:17" ht="15" customHeight="1" x14ac:dyDescent="0.25">
      <c r="J1318" s="27"/>
      <c r="K1318" s="27"/>
      <c r="L1318" s="27"/>
      <c r="M1318" s="27"/>
      <c r="N1318" s="27"/>
      <c r="O1318" s="27"/>
      <c r="P1318" s="27"/>
      <c r="Q1318" s="27"/>
    </row>
    <row r="1319" spans="10:17" ht="15" customHeight="1" x14ac:dyDescent="0.25">
      <c r="J1319" s="27"/>
      <c r="K1319" s="27"/>
      <c r="L1319" s="27"/>
      <c r="M1319" s="27"/>
      <c r="N1319" s="27"/>
      <c r="O1319" s="27"/>
      <c r="P1319" s="27"/>
      <c r="Q1319" s="27"/>
    </row>
    <row r="1320" spans="10:17" ht="15" customHeight="1" x14ac:dyDescent="0.25">
      <c r="J1320" s="27"/>
      <c r="K1320" s="27"/>
      <c r="L1320" s="27"/>
      <c r="M1320" s="27"/>
      <c r="N1320" s="27"/>
      <c r="O1320" s="27"/>
      <c r="P1320" s="27"/>
      <c r="Q1320" s="27"/>
    </row>
    <row r="1321" spans="10:17" ht="15" customHeight="1" x14ac:dyDescent="0.25">
      <c r="J1321" s="27"/>
      <c r="K1321" s="27"/>
      <c r="L1321" s="27"/>
      <c r="M1321" s="27"/>
      <c r="N1321" s="27"/>
      <c r="O1321" s="27"/>
      <c r="P1321" s="27"/>
      <c r="Q1321" s="27"/>
    </row>
    <row r="1322" spans="10:17" ht="15" customHeight="1" x14ac:dyDescent="0.25">
      <c r="J1322" s="27"/>
      <c r="K1322" s="27"/>
      <c r="L1322" s="27"/>
      <c r="M1322" s="27"/>
      <c r="N1322" s="27"/>
      <c r="O1322" s="27"/>
      <c r="P1322" s="27"/>
      <c r="Q1322" s="27"/>
    </row>
    <row r="1323" spans="10:17" ht="15" customHeight="1" x14ac:dyDescent="0.25">
      <c r="J1323" s="27"/>
      <c r="K1323" s="27"/>
      <c r="L1323" s="27"/>
      <c r="M1323" s="27"/>
      <c r="N1323" s="27"/>
      <c r="O1323" s="27"/>
      <c r="P1323" s="27"/>
      <c r="Q1323" s="27"/>
    </row>
    <row r="1324" spans="10:17" ht="15" customHeight="1" x14ac:dyDescent="0.25">
      <c r="J1324" s="27"/>
      <c r="K1324" s="27"/>
      <c r="L1324" s="27"/>
      <c r="M1324" s="27"/>
      <c r="N1324" s="27"/>
      <c r="O1324" s="27"/>
      <c r="P1324" s="27"/>
      <c r="Q1324" s="27"/>
    </row>
    <row r="1325" spans="10:17" ht="15" customHeight="1" x14ac:dyDescent="0.25">
      <c r="J1325" s="27"/>
      <c r="K1325" s="27"/>
      <c r="L1325" s="27"/>
      <c r="M1325" s="27"/>
      <c r="N1325" s="27"/>
      <c r="O1325" s="27"/>
      <c r="P1325" s="27"/>
      <c r="Q1325" s="27"/>
    </row>
    <row r="1326" spans="10:17" ht="15" customHeight="1" x14ac:dyDescent="0.25">
      <c r="J1326" s="27"/>
      <c r="K1326" s="27"/>
      <c r="L1326" s="27"/>
      <c r="M1326" s="27"/>
      <c r="N1326" s="27"/>
      <c r="O1326" s="27"/>
      <c r="P1326" s="27"/>
      <c r="Q1326" s="27"/>
    </row>
    <row r="1327" spans="10:17" ht="15" customHeight="1" x14ac:dyDescent="0.25">
      <c r="J1327" s="27"/>
      <c r="K1327" s="27"/>
      <c r="L1327" s="27"/>
      <c r="M1327" s="27"/>
      <c r="N1327" s="27"/>
      <c r="O1327" s="27"/>
      <c r="P1327" s="27"/>
      <c r="Q1327" s="27"/>
    </row>
    <row r="1328" spans="10:17" ht="15" customHeight="1" x14ac:dyDescent="0.25">
      <c r="J1328" s="27"/>
      <c r="K1328" s="27"/>
      <c r="L1328" s="27"/>
      <c r="M1328" s="27"/>
      <c r="N1328" s="27"/>
      <c r="O1328" s="27"/>
      <c r="P1328" s="27"/>
      <c r="Q1328" s="27"/>
    </row>
    <row r="1329" spans="10:17" ht="15" customHeight="1" x14ac:dyDescent="0.25">
      <c r="J1329" s="27"/>
      <c r="K1329" s="27"/>
      <c r="L1329" s="27"/>
      <c r="M1329" s="27"/>
      <c r="N1329" s="27"/>
      <c r="O1329" s="27"/>
      <c r="P1329" s="27"/>
      <c r="Q1329" s="27"/>
    </row>
    <row r="1330" spans="10:17" ht="15" customHeight="1" x14ac:dyDescent="0.25">
      <c r="J1330" s="27"/>
      <c r="K1330" s="27"/>
      <c r="L1330" s="27"/>
      <c r="M1330" s="27"/>
      <c r="N1330" s="27"/>
      <c r="O1330" s="27"/>
      <c r="P1330" s="27"/>
      <c r="Q1330" s="27"/>
    </row>
    <row r="1331" spans="10:17" ht="15" customHeight="1" x14ac:dyDescent="0.25">
      <c r="J1331" s="27"/>
      <c r="K1331" s="27"/>
      <c r="L1331" s="27"/>
      <c r="M1331" s="27"/>
      <c r="N1331" s="27"/>
      <c r="O1331" s="27"/>
      <c r="P1331" s="27"/>
      <c r="Q1331" s="27"/>
    </row>
    <row r="1332" spans="10:17" ht="15" customHeight="1" x14ac:dyDescent="0.25">
      <c r="J1332" s="27"/>
      <c r="K1332" s="27"/>
      <c r="L1332" s="27"/>
      <c r="M1332" s="27"/>
      <c r="N1332" s="27"/>
      <c r="O1332" s="27"/>
      <c r="P1332" s="27"/>
      <c r="Q1332" s="27"/>
    </row>
    <row r="1333" spans="10:17" ht="15" customHeight="1" x14ac:dyDescent="0.25">
      <c r="J1333" s="27"/>
      <c r="K1333" s="27"/>
      <c r="L1333" s="27"/>
      <c r="M1333" s="27"/>
      <c r="N1333" s="27"/>
      <c r="O1333" s="27"/>
      <c r="P1333" s="27"/>
      <c r="Q1333" s="27"/>
    </row>
    <row r="1334" spans="10:17" ht="15" customHeight="1" x14ac:dyDescent="0.25">
      <c r="J1334" s="27"/>
      <c r="K1334" s="27"/>
      <c r="L1334" s="27"/>
      <c r="M1334" s="27"/>
      <c r="N1334" s="27"/>
      <c r="O1334" s="27"/>
      <c r="P1334" s="27"/>
      <c r="Q1334" s="27"/>
    </row>
    <row r="1335" spans="10:17" ht="15" customHeight="1" x14ac:dyDescent="0.25">
      <c r="J1335" s="27"/>
      <c r="K1335" s="27"/>
      <c r="L1335" s="27"/>
      <c r="M1335" s="27"/>
      <c r="N1335" s="27"/>
      <c r="O1335" s="27"/>
      <c r="P1335" s="27"/>
      <c r="Q1335" s="27"/>
    </row>
    <row r="1336" spans="10:17" ht="15" customHeight="1" x14ac:dyDescent="0.25">
      <c r="J1336" s="27"/>
      <c r="K1336" s="27"/>
      <c r="L1336" s="27"/>
      <c r="M1336" s="27"/>
      <c r="N1336" s="27"/>
      <c r="O1336" s="27"/>
      <c r="P1336" s="27"/>
      <c r="Q1336" s="27"/>
    </row>
    <row r="1337" spans="10:17" ht="15" customHeight="1" x14ac:dyDescent="0.25">
      <c r="J1337" s="27"/>
      <c r="K1337" s="27"/>
      <c r="L1337" s="27"/>
      <c r="M1337" s="27"/>
      <c r="N1337" s="27"/>
      <c r="O1337" s="27"/>
      <c r="P1337" s="27"/>
      <c r="Q1337" s="27"/>
    </row>
    <row r="1338" spans="10:17" ht="15" customHeight="1" x14ac:dyDescent="0.25">
      <c r="J1338" s="27"/>
      <c r="K1338" s="27"/>
      <c r="L1338" s="27"/>
      <c r="M1338" s="27"/>
      <c r="N1338" s="27"/>
      <c r="O1338" s="27"/>
      <c r="P1338" s="27"/>
      <c r="Q1338" s="27"/>
    </row>
    <row r="1339" spans="10:17" ht="15" customHeight="1" x14ac:dyDescent="0.25">
      <c r="J1339" s="27"/>
      <c r="K1339" s="27"/>
      <c r="L1339" s="27"/>
      <c r="M1339" s="27"/>
      <c r="N1339" s="27"/>
      <c r="O1339" s="27"/>
      <c r="P1339" s="27"/>
      <c r="Q1339" s="27"/>
    </row>
    <row r="1340" spans="10:17" ht="15" customHeight="1" x14ac:dyDescent="0.25">
      <c r="J1340" s="27"/>
      <c r="K1340" s="27"/>
      <c r="L1340" s="27"/>
      <c r="M1340" s="27"/>
      <c r="N1340" s="27"/>
      <c r="O1340" s="27"/>
      <c r="P1340" s="27"/>
      <c r="Q1340" s="27"/>
    </row>
    <row r="1341" spans="10:17" ht="15" customHeight="1" x14ac:dyDescent="0.25">
      <c r="J1341" s="27"/>
      <c r="K1341" s="27"/>
      <c r="L1341" s="27"/>
      <c r="M1341" s="27"/>
      <c r="N1341" s="27"/>
      <c r="O1341" s="27"/>
      <c r="P1341" s="27"/>
      <c r="Q1341" s="27"/>
    </row>
    <row r="1342" spans="10:17" ht="15" customHeight="1" x14ac:dyDescent="0.25">
      <c r="J1342" s="27"/>
      <c r="K1342" s="27"/>
      <c r="L1342" s="27"/>
      <c r="M1342" s="27"/>
      <c r="N1342" s="27"/>
      <c r="O1342" s="27"/>
      <c r="P1342" s="27"/>
      <c r="Q1342" s="27"/>
    </row>
    <row r="1343" spans="10:17" ht="15" customHeight="1" x14ac:dyDescent="0.25">
      <c r="J1343" s="27"/>
      <c r="K1343" s="27"/>
      <c r="L1343" s="27"/>
      <c r="M1343" s="27"/>
      <c r="N1343" s="27"/>
      <c r="O1343" s="27"/>
      <c r="P1343" s="27"/>
      <c r="Q1343" s="27"/>
    </row>
    <row r="1344" spans="10:17" ht="15" customHeight="1" x14ac:dyDescent="0.25">
      <c r="J1344" s="27"/>
      <c r="K1344" s="27"/>
      <c r="L1344" s="27"/>
      <c r="M1344" s="27"/>
      <c r="N1344" s="27"/>
      <c r="O1344" s="27"/>
      <c r="P1344" s="27"/>
      <c r="Q1344" s="27"/>
    </row>
    <row r="1345" spans="10:17" ht="15" customHeight="1" x14ac:dyDescent="0.25">
      <c r="J1345" s="27"/>
      <c r="K1345" s="27"/>
      <c r="L1345" s="27"/>
      <c r="M1345" s="27"/>
      <c r="N1345" s="27"/>
      <c r="O1345" s="27"/>
      <c r="P1345" s="27"/>
      <c r="Q1345" s="27"/>
    </row>
    <row r="1346" spans="10:17" ht="15" customHeight="1" x14ac:dyDescent="0.25">
      <c r="J1346" s="27"/>
      <c r="K1346" s="27"/>
      <c r="L1346" s="27"/>
      <c r="M1346" s="27"/>
      <c r="N1346" s="27"/>
      <c r="O1346" s="27"/>
      <c r="P1346" s="27"/>
      <c r="Q1346" s="27"/>
    </row>
    <row r="1347" spans="10:17" ht="15" customHeight="1" x14ac:dyDescent="0.25">
      <c r="J1347" s="27"/>
      <c r="K1347" s="27"/>
      <c r="L1347" s="27"/>
      <c r="M1347" s="27"/>
      <c r="N1347" s="27"/>
      <c r="O1347" s="27"/>
      <c r="P1347" s="27"/>
      <c r="Q1347" s="27"/>
    </row>
    <row r="1348" spans="10:17" ht="15" customHeight="1" x14ac:dyDescent="0.25">
      <c r="J1348" s="27"/>
      <c r="K1348" s="27"/>
      <c r="L1348" s="27"/>
      <c r="M1348" s="27"/>
      <c r="N1348" s="27"/>
      <c r="O1348" s="27"/>
      <c r="P1348" s="27"/>
      <c r="Q1348" s="27"/>
    </row>
    <row r="1349" spans="10:17" ht="15" customHeight="1" x14ac:dyDescent="0.25">
      <c r="J1349" s="27"/>
      <c r="K1349" s="27"/>
      <c r="L1349" s="27"/>
      <c r="M1349" s="27"/>
      <c r="N1349" s="27"/>
      <c r="O1349" s="27"/>
      <c r="P1349" s="27"/>
      <c r="Q1349" s="27"/>
    </row>
    <row r="1350" spans="10:17" ht="15" customHeight="1" x14ac:dyDescent="0.25">
      <c r="J1350" s="27"/>
      <c r="K1350" s="27"/>
      <c r="L1350" s="27"/>
      <c r="M1350" s="27"/>
      <c r="N1350" s="27"/>
      <c r="O1350" s="27"/>
      <c r="P1350" s="27"/>
      <c r="Q1350" s="27"/>
    </row>
    <row r="1351" spans="10:17" ht="15" customHeight="1" x14ac:dyDescent="0.25">
      <c r="J1351" s="27"/>
      <c r="K1351" s="27"/>
      <c r="L1351" s="27"/>
      <c r="M1351" s="27"/>
      <c r="N1351" s="27"/>
      <c r="O1351" s="27"/>
      <c r="P1351" s="27"/>
      <c r="Q1351" s="27"/>
    </row>
    <row r="1352" spans="10:17" ht="15" customHeight="1" x14ac:dyDescent="0.25">
      <c r="J1352" s="27"/>
      <c r="K1352" s="27"/>
      <c r="L1352" s="27"/>
      <c r="M1352" s="27"/>
      <c r="N1352" s="27"/>
      <c r="O1352" s="27"/>
      <c r="P1352" s="27"/>
      <c r="Q1352" s="27"/>
    </row>
    <row r="1353" spans="10:17" ht="15" customHeight="1" x14ac:dyDescent="0.25">
      <c r="J1353" s="27"/>
      <c r="K1353" s="27"/>
      <c r="L1353" s="27"/>
      <c r="M1353" s="27"/>
      <c r="N1353" s="27"/>
      <c r="O1353" s="27"/>
      <c r="P1353" s="27"/>
      <c r="Q1353" s="27"/>
    </row>
    <row r="1354" spans="10:17" ht="15" customHeight="1" x14ac:dyDescent="0.25">
      <c r="J1354" s="27"/>
      <c r="K1354" s="27"/>
      <c r="L1354" s="27"/>
      <c r="M1354" s="27"/>
      <c r="N1354" s="27"/>
      <c r="O1354" s="27"/>
      <c r="P1354" s="27"/>
      <c r="Q1354" s="27"/>
    </row>
    <row r="1355" spans="10:17" ht="15" customHeight="1" x14ac:dyDescent="0.25">
      <c r="J1355" s="27"/>
      <c r="K1355" s="27"/>
      <c r="L1355" s="27"/>
      <c r="M1355" s="27"/>
      <c r="N1355" s="27"/>
      <c r="O1355" s="27"/>
      <c r="P1355" s="27"/>
      <c r="Q1355" s="27"/>
    </row>
    <row r="1356" spans="10:17" ht="15" customHeight="1" x14ac:dyDescent="0.25">
      <c r="J1356" s="27"/>
      <c r="K1356" s="27"/>
      <c r="L1356" s="27"/>
      <c r="M1356" s="27"/>
      <c r="N1356" s="27"/>
      <c r="O1356" s="27"/>
      <c r="P1356" s="27"/>
      <c r="Q1356" s="27"/>
    </row>
    <row r="1357" spans="10:17" ht="15" customHeight="1" x14ac:dyDescent="0.25">
      <c r="J1357" s="27"/>
      <c r="K1357" s="27"/>
      <c r="L1357" s="27"/>
      <c r="M1357" s="27"/>
      <c r="N1357" s="27"/>
      <c r="O1357" s="27"/>
      <c r="P1357" s="27"/>
      <c r="Q1357" s="27"/>
    </row>
    <row r="1358" spans="10:17" ht="15" customHeight="1" x14ac:dyDescent="0.25">
      <c r="J1358" s="27"/>
      <c r="K1358" s="27"/>
      <c r="L1358" s="27"/>
      <c r="M1358" s="27"/>
      <c r="N1358" s="27"/>
      <c r="O1358" s="27"/>
      <c r="P1358" s="27"/>
      <c r="Q1358" s="27"/>
    </row>
    <row r="1359" spans="10:17" ht="15" customHeight="1" x14ac:dyDescent="0.25">
      <c r="J1359" s="27"/>
      <c r="K1359" s="27"/>
      <c r="L1359" s="27"/>
      <c r="M1359" s="27"/>
      <c r="N1359" s="27"/>
      <c r="O1359" s="27"/>
      <c r="P1359" s="27"/>
      <c r="Q1359" s="27"/>
    </row>
    <row r="1360" spans="10:17" ht="15" customHeight="1" x14ac:dyDescent="0.25">
      <c r="J1360" s="27"/>
      <c r="K1360" s="27"/>
      <c r="L1360" s="27"/>
      <c r="M1360" s="27"/>
      <c r="N1360" s="27"/>
      <c r="O1360" s="27"/>
      <c r="P1360" s="27"/>
      <c r="Q1360" s="27"/>
    </row>
    <row r="1361" spans="10:17" ht="15" customHeight="1" x14ac:dyDescent="0.25">
      <c r="J1361" s="27"/>
      <c r="K1361" s="27"/>
      <c r="L1361" s="27"/>
      <c r="M1361" s="27"/>
      <c r="N1361" s="27"/>
      <c r="O1361" s="27"/>
      <c r="P1361" s="27"/>
      <c r="Q1361" s="27"/>
    </row>
    <row r="1362" spans="10:17" ht="15" customHeight="1" x14ac:dyDescent="0.25">
      <c r="J1362" s="27"/>
      <c r="K1362" s="27"/>
      <c r="L1362" s="27"/>
      <c r="M1362" s="27"/>
      <c r="N1362" s="27"/>
      <c r="O1362" s="27"/>
      <c r="P1362" s="27"/>
      <c r="Q1362" s="27"/>
    </row>
    <row r="1363" spans="10:17" ht="15" customHeight="1" x14ac:dyDescent="0.25">
      <c r="J1363" s="27"/>
      <c r="K1363" s="27"/>
      <c r="L1363" s="27"/>
      <c r="M1363" s="27"/>
      <c r="N1363" s="27"/>
      <c r="O1363" s="27"/>
      <c r="P1363" s="27"/>
      <c r="Q1363" s="27"/>
    </row>
    <row r="1364" spans="10:17" ht="15" customHeight="1" x14ac:dyDescent="0.25">
      <c r="J1364" s="27"/>
      <c r="K1364" s="27"/>
      <c r="L1364" s="27"/>
      <c r="M1364" s="27"/>
      <c r="N1364" s="27"/>
      <c r="O1364" s="27"/>
      <c r="P1364" s="27"/>
      <c r="Q1364" s="27"/>
    </row>
    <row r="1365" spans="10:17" ht="15" customHeight="1" x14ac:dyDescent="0.25">
      <c r="J1365" s="27"/>
      <c r="K1365" s="27"/>
      <c r="L1365" s="27"/>
      <c r="M1365" s="27"/>
      <c r="N1365" s="27"/>
      <c r="O1365" s="27"/>
      <c r="P1365" s="27"/>
      <c r="Q1365" s="27"/>
    </row>
    <row r="1366" spans="10:17" ht="15" customHeight="1" x14ac:dyDescent="0.25">
      <c r="J1366" s="27"/>
      <c r="K1366" s="27"/>
      <c r="L1366" s="27"/>
      <c r="M1366" s="27"/>
      <c r="N1366" s="27"/>
      <c r="O1366" s="27"/>
      <c r="P1366" s="27"/>
      <c r="Q1366" s="27"/>
    </row>
    <row r="1367" spans="10:17" ht="15" customHeight="1" x14ac:dyDescent="0.25">
      <c r="J1367" s="27"/>
      <c r="K1367" s="27"/>
      <c r="L1367" s="27"/>
      <c r="M1367" s="27"/>
      <c r="N1367" s="27"/>
      <c r="O1367" s="27"/>
      <c r="P1367" s="27"/>
      <c r="Q1367" s="27"/>
    </row>
    <row r="1368" spans="10:17" ht="15" customHeight="1" x14ac:dyDescent="0.25">
      <c r="J1368" s="27"/>
      <c r="K1368" s="27"/>
      <c r="L1368" s="27"/>
      <c r="M1368" s="27"/>
      <c r="N1368" s="27"/>
      <c r="O1368" s="27"/>
      <c r="P1368" s="27"/>
      <c r="Q1368" s="27"/>
    </row>
    <row r="1369" spans="10:17" ht="15" customHeight="1" x14ac:dyDescent="0.25">
      <c r="J1369" s="27"/>
      <c r="K1369" s="27"/>
      <c r="L1369" s="27"/>
      <c r="M1369" s="27"/>
      <c r="N1369" s="27"/>
      <c r="O1369" s="27"/>
      <c r="P1369" s="27"/>
      <c r="Q1369" s="27"/>
    </row>
    <row r="1370" spans="10:17" ht="15" customHeight="1" x14ac:dyDescent="0.25">
      <c r="J1370" s="27"/>
      <c r="K1370" s="27"/>
      <c r="L1370" s="27"/>
      <c r="M1370" s="27"/>
      <c r="N1370" s="27"/>
      <c r="O1370" s="27"/>
      <c r="P1370" s="27"/>
      <c r="Q1370" s="27"/>
    </row>
    <row r="1371" spans="10:17" ht="15" customHeight="1" x14ac:dyDescent="0.25">
      <c r="J1371" s="27"/>
      <c r="K1371" s="27"/>
      <c r="L1371" s="27"/>
      <c r="M1371" s="27"/>
      <c r="N1371" s="27"/>
      <c r="O1371" s="27"/>
      <c r="P1371" s="27"/>
      <c r="Q1371" s="27"/>
    </row>
    <row r="1372" spans="10:17" ht="15" customHeight="1" x14ac:dyDescent="0.25">
      <c r="J1372" s="27"/>
      <c r="K1372" s="27"/>
      <c r="L1372" s="27"/>
      <c r="M1372" s="27"/>
      <c r="N1372" s="27"/>
      <c r="O1372" s="27"/>
      <c r="P1372" s="27"/>
      <c r="Q1372" s="27"/>
    </row>
    <row r="1373" spans="10:17" ht="15" customHeight="1" x14ac:dyDescent="0.25">
      <c r="J1373" s="27"/>
      <c r="K1373" s="27"/>
      <c r="L1373" s="27"/>
      <c r="M1373" s="27"/>
      <c r="N1373" s="27"/>
      <c r="O1373" s="27"/>
      <c r="P1373" s="27"/>
      <c r="Q1373" s="27"/>
    </row>
    <row r="1374" spans="10:17" ht="15" customHeight="1" x14ac:dyDescent="0.25">
      <c r="J1374" s="27"/>
      <c r="K1374" s="27"/>
      <c r="L1374" s="27"/>
      <c r="M1374" s="27"/>
      <c r="N1374" s="27"/>
      <c r="O1374" s="27"/>
      <c r="P1374" s="27"/>
      <c r="Q1374" s="27"/>
    </row>
    <row r="1375" spans="10:17" ht="15" customHeight="1" x14ac:dyDescent="0.25">
      <c r="J1375" s="27"/>
      <c r="K1375" s="27"/>
      <c r="L1375" s="27"/>
      <c r="M1375" s="27"/>
      <c r="N1375" s="27"/>
      <c r="O1375" s="27"/>
      <c r="P1375" s="27"/>
      <c r="Q1375" s="27"/>
    </row>
    <row r="1376" spans="10:17" ht="15" customHeight="1" x14ac:dyDescent="0.25">
      <c r="J1376" s="27"/>
      <c r="K1376" s="27"/>
      <c r="L1376" s="27"/>
      <c r="M1376" s="27"/>
      <c r="N1376" s="27"/>
      <c r="O1376" s="27"/>
      <c r="P1376" s="27"/>
      <c r="Q1376" s="27"/>
    </row>
    <row r="1377" spans="10:17" ht="15" customHeight="1" x14ac:dyDescent="0.25">
      <c r="J1377" s="27"/>
      <c r="K1377" s="27"/>
      <c r="L1377" s="27"/>
      <c r="M1377" s="27"/>
      <c r="N1377" s="27"/>
      <c r="O1377" s="27"/>
      <c r="P1377" s="27"/>
      <c r="Q1377" s="27"/>
    </row>
    <row r="1378" spans="10:17" ht="15" customHeight="1" x14ac:dyDescent="0.25">
      <c r="J1378" s="27"/>
      <c r="K1378" s="27"/>
      <c r="L1378" s="27"/>
      <c r="M1378" s="27"/>
      <c r="N1378" s="27"/>
      <c r="O1378" s="27"/>
      <c r="P1378" s="27"/>
      <c r="Q1378" s="27"/>
    </row>
    <row r="1379" spans="10:17" ht="15" customHeight="1" x14ac:dyDescent="0.25">
      <c r="J1379" s="27"/>
      <c r="K1379" s="27"/>
      <c r="L1379" s="27"/>
      <c r="M1379" s="27"/>
      <c r="N1379" s="27"/>
      <c r="O1379" s="27"/>
      <c r="P1379" s="27"/>
      <c r="Q1379" s="27"/>
    </row>
    <row r="1380" spans="10:17" ht="15" customHeight="1" x14ac:dyDescent="0.25">
      <c r="J1380" s="27"/>
      <c r="K1380" s="27"/>
      <c r="L1380" s="27"/>
      <c r="M1380" s="27"/>
      <c r="N1380" s="27"/>
      <c r="O1380" s="27"/>
      <c r="P1380" s="27"/>
      <c r="Q1380" s="27"/>
    </row>
    <row r="1381" spans="10:17" ht="15" customHeight="1" x14ac:dyDescent="0.25">
      <c r="J1381" s="27"/>
      <c r="K1381" s="27"/>
      <c r="L1381" s="27"/>
      <c r="M1381" s="27"/>
      <c r="N1381" s="27"/>
      <c r="O1381" s="27"/>
      <c r="P1381" s="27"/>
      <c r="Q1381" s="27"/>
    </row>
    <row r="1382" spans="10:17" ht="15" customHeight="1" x14ac:dyDescent="0.25">
      <c r="J1382" s="27"/>
      <c r="K1382" s="27"/>
      <c r="L1382" s="27"/>
      <c r="M1382" s="27"/>
      <c r="N1382" s="27"/>
      <c r="O1382" s="27"/>
      <c r="P1382" s="27"/>
      <c r="Q1382" s="27"/>
    </row>
    <row r="1383" spans="10:17" ht="15" customHeight="1" x14ac:dyDescent="0.25">
      <c r="J1383" s="27"/>
      <c r="K1383" s="27"/>
      <c r="L1383" s="27"/>
      <c r="M1383" s="27"/>
      <c r="N1383" s="27"/>
      <c r="O1383" s="27"/>
      <c r="P1383" s="27"/>
      <c r="Q1383" s="27"/>
    </row>
    <row r="1384" spans="10:17" ht="15" customHeight="1" x14ac:dyDescent="0.25">
      <c r="J1384" s="27"/>
      <c r="K1384" s="27"/>
      <c r="L1384" s="27"/>
      <c r="M1384" s="27"/>
      <c r="N1384" s="27"/>
      <c r="O1384" s="27"/>
      <c r="P1384" s="27"/>
      <c r="Q1384" s="27"/>
    </row>
    <row r="1385" spans="10:17" ht="15" customHeight="1" x14ac:dyDescent="0.25">
      <c r="J1385" s="27"/>
      <c r="K1385" s="27"/>
      <c r="L1385" s="27"/>
      <c r="M1385" s="27"/>
      <c r="N1385" s="27"/>
      <c r="O1385" s="27"/>
      <c r="P1385" s="27"/>
      <c r="Q1385" s="27"/>
    </row>
    <row r="1386" spans="10:17" ht="15" customHeight="1" x14ac:dyDescent="0.25">
      <c r="J1386" s="27"/>
      <c r="K1386" s="27"/>
      <c r="L1386" s="27"/>
      <c r="M1386" s="27"/>
      <c r="N1386" s="27"/>
      <c r="O1386" s="27"/>
      <c r="P1386" s="27"/>
      <c r="Q1386" s="27"/>
    </row>
    <row r="1387" spans="10:17" ht="15" customHeight="1" x14ac:dyDescent="0.25">
      <c r="J1387" s="27"/>
      <c r="K1387" s="27"/>
      <c r="L1387" s="27"/>
      <c r="M1387" s="27"/>
      <c r="N1387" s="27"/>
      <c r="O1387" s="27"/>
      <c r="P1387" s="27"/>
      <c r="Q1387" s="27"/>
    </row>
    <row r="1388" spans="10:17" ht="15" customHeight="1" x14ac:dyDescent="0.25">
      <c r="J1388" s="27"/>
      <c r="K1388" s="27"/>
      <c r="L1388" s="27"/>
      <c r="M1388" s="27"/>
      <c r="N1388" s="27"/>
      <c r="O1388" s="27"/>
      <c r="P1388" s="27"/>
      <c r="Q1388" s="27"/>
    </row>
    <row r="1389" spans="10:17" ht="15" customHeight="1" x14ac:dyDescent="0.25">
      <c r="J1389" s="27"/>
      <c r="K1389" s="27"/>
      <c r="L1389" s="27"/>
      <c r="M1389" s="27"/>
      <c r="N1389" s="27"/>
      <c r="O1389" s="27"/>
      <c r="P1389" s="27"/>
      <c r="Q1389" s="27"/>
    </row>
    <row r="1390" spans="10:17" ht="15" customHeight="1" x14ac:dyDescent="0.25">
      <c r="J1390" s="27"/>
      <c r="K1390" s="27"/>
      <c r="L1390" s="27"/>
      <c r="M1390" s="27"/>
      <c r="N1390" s="27"/>
      <c r="O1390" s="27"/>
      <c r="P1390" s="27"/>
      <c r="Q1390" s="27"/>
    </row>
    <row r="1391" spans="10:17" ht="15" customHeight="1" x14ac:dyDescent="0.25">
      <c r="J1391" s="27"/>
      <c r="K1391" s="27"/>
      <c r="L1391" s="27"/>
      <c r="M1391" s="27"/>
      <c r="N1391" s="27"/>
      <c r="O1391" s="27"/>
      <c r="P1391" s="27"/>
      <c r="Q1391" s="27"/>
    </row>
    <row r="1392" spans="10:17" ht="15" customHeight="1" x14ac:dyDescent="0.25">
      <c r="J1392" s="27"/>
      <c r="K1392" s="27"/>
      <c r="L1392" s="27"/>
      <c r="M1392" s="27"/>
      <c r="N1392" s="27"/>
      <c r="O1392" s="27"/>
      <c r="P1392" s="27"/>
      <c r="Q1392" s="27"/>
    </row>
    <row r="1393" spans="10:17" ht="15" customHeight="1" x14ac:dyDescent="0.25">
      <c r="J1393" s="27"/>
      <c r="K1393" s="27"/>
      <c r="L1393" s="27"/>
      <c r="M1393" s="27"/>
      <c r="N1393" s="27"/>
      <c r="O1393" s="27"/>
      <c r="P1393" s="27"/>
      <c r="Q1393" s="27"/>
    </row>
    <row r="1394" spans="10:17" ht="15" customHeight="1" x14ac:dyDescent="0.25">
      <c r="J1394" s="27"/>
      <c r="K1394" s="27"/>
      <c r="L1394" s="27"/>
      <c r="M1394" s="27"/>
      <c r="N1394" s="27"/>
      <c r="O1394" s="27"/>
      <c r="P1394" s="27"/>
      <c r="Q1394" s="27"/>
    </row>
    <row r="1395" spans="10:17" ht="15" customHeight="1" x14ac:dyDescent="0.25">
      <c r="J1395" s="27"/>
      <c r="K1395" s="27"/>
      <c r="L1395" s="27"/>
      <c r="M1395" s="27"/>
      <c r="N1395" s="27"/>
      <c r="O1395" s="27"/>
      <c r="P1395" s="27"/>
      <c r="Q1395" s="27"/>
    </row>
    <row r="1396" spans="10:17" ht="15" customHeight="1" x14ac:dyDescent="0.25">
      <c r="J1396" s="27"/>
      <c r="K1396" s="27"/>
      <c r="L1396" s="27"/>
      <c r="M1396" s="27"/>
      <c r="N1396" s="27"/>
      <c r="O1396" s="27"/>
      <c r="P1396" s="27"/>
      <c r="Q1396" s="27"/>
    </row>
    <row r="1397" spans="10:17" ht="15" customHeight="1" x14ac:dyDescent="0.25">
      <c r="J1397" s="27"/>
      <c r="K1397" s="27"/>
      <c r="L1397" s="27"/>
      <c r="M1397" s="27"/>
      <c r="N1397" s="27"/>
      <c r="O1397" s="27"/>
      <c r="P1397" s="27"/>
      <c r="Q1397" s="27"/>
    </row>
    <row r="1398" spans="10:17" ht="15" customHeight="1" x14ac:dyDescent="0.25">
      <c r="J1398" s="27"/>
      <c r="K1398" s="27"/>
      <c r="L1398" s="27"/>
      <c r="M1398" s="27"/>
      <c r="N1398" s="27"/>
      <c r="O1398" s="27"/>
      <c r="P1398" s="27"/>
      <c r="Q1398" s="27"/>
    </row>
    <row r="1399" spans="10:17" ht="15" customHeight="1" x14ac:dyDescent="0.25">
      <c r="J1399" s="27"/>
      <c r="K1399" s="27"/>
      <c r="L1399" s="27"/>
      <c r="M1399" s="27"/>
      <c r="N1399" s="27"/>
      <c r="O1399" s="27"/>
      <c r="P1399" s="27"/>
      <c r="Q1399" s="27"/>
    </row>
    <row r="1400" spans="10:17" ht="15" customHeight="1" x14ac:dyDescent="0.25">
      <c r="J1400" s="27"/>
      <c r="K1400" s="27"/>
      <c r="L1400" s="27"/>
      <c r="M1400" s="27"/>
      <c r="N1400" s="27"/>
      <c r="O1400" s="27"/>
      <c r="P1400" s="27"/>
      <c r="Q1400" s="27"/>
    </row>
    <row r="1401" spans="10:17" ht="15" customHeight="1" x14ac:dyDescent="0.25">
      <c r="J1401" s="27"/>
      <c r="K1401" s="27"/>
      <c r="L1401" s="27"/>
      <c r="M1401" s="27"/>
      <c r="N1401" s="27"/>
      <c r="O1401" s="27"/>
      <c r="P1401" s="27"/>
      <c r="Q1401" s="27"/>
    </row>
    <row r="1402" spans="10:17" ht="15" customHeight="1" x14ac:dyDescent="0.25">
      <c r="J1402" s="27"/>
      <c r="K1402" s="27"/>
      <c r="L1402" s="27"/>
      <c r="M1402" s="27"/>
      <c r="N1402" s="27"/>
      <c r="O1402" s="27"/>
      <c r="P1402" s="27"/>
      <c r="Q1402" s="27"/>
    </row>
    <row r="1403" spans="10:17" ht="15" customHeight="1" x14ac:dyDescent="0.25">
      <c r="J1403" s="27"/>
      <c r="K1403" s="27"/>
      <c r="L1403" s="27"/>
      <c r="M1403" s="27"/>
      <c r="N1403" s="27"/>
      <c r="O1403" s="27"/>
      <c r="P1403" s="27"/>
      <c r="Q1403" s="27"/>
    </row>
    <row r="1404" spans="10:17" ht="15" customHeight="1" x14ac:dyDescent="0.25">
      <c r="J1404" s="27"/>
      <c r="K1404" s="27"/>
      <c r="L1404" s="27"/>
      <c r="M1404" s="27"/>
      <c r="N1404" s="27"/>
      <c r="O1404" s="27"/>
      <c r="P1404" s="27"/>
      <c r="Q1404" s="27"/>
    </row>
    <row r="1405" spans="10:17" ht="15" customHeight="1" x14ac:dyDescent="0.25">
      <c r="J1405" s="27"/>
      <c r="K1405" s="27"/>
      <c r="L1405" s="27"/>
      <c r="M1405" s="27"/>
      <c r="N1405" s="27"/>
      <c r="O1405" s="27"/>
      <c r="P1405" s="27"/>
      <c r="Q1405" s="27"/>
    </row>
    <row r="1406" spans="10:17" ht="15" customHeight="1" x14ac:dyDescent="0.25">
      <c r="J1406" s="27"/>
      <c r="K1406" s="27"/>
      <c r="L1406" s="27"/>
      <c r="M1406" s="27"/>
      <c r="N1406" s="27"/>
      <c r="O1406" s="27"/>
      <c r="P1406" s="27"/>
      <c r="Q1406" s="27"/>
    </row>
    <row r="1407" spans="10:17" ht="15" customHeight="1" x14ac:dyDescent="0.25">
      <c r="J1407" s="27"/>
      <c r="K1407" s="27"/>
      <c r="L1407" s="27"/>
      <c r="M1407" s="27"/>
      <c r="N1407" s="27"/>
      <c r="O1407" s="27"/>
      <c r="P1407" s="27"/>
      <c r="Q1407" s="27"/>
    </row>
    <row r="1408" spans="10:17" ht="15" customHeight="1" x14ac:dyDescent="0.25">
      <c r="J1408" s="27"/>
      <c r="K1408" s="27"/>
      <c r="L1408" s="27"/>
      <c r="M1408" s="27"/>
      <c r="N1408" s="27"/>
      <c r="O1408" s="27"/>
      <c r="P1408" s="27"/>
      <c r="Q1408" s="27"/>
    </row>
    <row r="1409" spans="10:17" ht="15" customHeight="1" x14ac:dyDescent="0.25">
      <c r="J1409" s="27"/>
      <c r="K1409" s="27"/>
      <c r="L1409" s="27"/>
      <c r="M1409" s="27"/>
      <c r="N1409" s="27"/>
      <c r="O1409" s="27"/>
      <c r="P1409" s="27"/>
      <c r="Q1409" s="27"/>
    </row>
    <row r="1410" spans="10:17" ht="15" customHeight="1" x14ac:dyDescent="0.25">
      <c r="J1410" s="27"/>
      <c r="K1410" s="27"/>
      <c r="L1410" s="27"/>
      <c r="M1410" s="27"/>
      <c r="N1410" s="27"/>
      <c r="O1410" s="27"/>
      <c r="P1410" s="27"/>
      <c r="Q1410" s="27"/>
    </row>
    <row r="1411" spans="10:17" ht="15" customHeight="1" x14ac:dyDescent="0.25">
      <c r="J1411" s="27"/>
      <c r="K1411" s="27"/>
      <c r="L1411" s="27"/>
      <c r="M1411" s="27"/>
      <c r="N1411" s="27"/>
      <c r="O1411" s="27"/>
      <c r="P1411" s="27"/>
      <c r="Q1411" s="27"/>
    </row>
    <row r="1412" spans="10:17" ht="15" customHeight="1" x14ac:dyDescent="0.25">
      <c r="J1412" s="27"/>
      <c r="K1412" s="27"/>
      <c r="L1412" s="27"/>
      <c r="M1412" s="27"/>
      <c r="N1412" s="27"/>
      <c r="O1412" s="27"/>
      <c r="P1412" s="27"/>
      <c r="Q1412" s="27"/>
    </row>
    <row r="1413" spans="10:17" ht="15" customHeight="1" x14ac:dyDescent="0.25">
      <c r="J1413" s="27"/>
      <c r="K1413" s="27"/>
      <c r="L1413" s="27"/>
      <c r="M1413" s="27"/>
      <c r="N1413" s="27"/>
      <c r="O1413" s="27"/>
      <c r="P1413" s="27"/>
      <c r="Q1413" s="27"/>
    </row>
    <row r="1414" spans="10:17" ht="15" customHeight="1" x14ac:dyDescent="0.25">
      <c r="J1414" s="27"/>
      <c r="K1414" s="27"/>
      <c r="L1414" s="27"/>
      <c r="M1414" s="27"/>
      <c r="N1414" s="27"/>
      <c r="O1414" s="27"/>
      <c r="P1414" s="27"/>
      <c r="Q1414" s="27"/>
    </row>
    <row r="1415" spans="10:17" ht="15" customHeight="1" x14ac:dyDescent="0.25">
      <c r="J1415" s="27"/>
      <c r="K1415" s="27"/>
      <c r="L1415" s="27"/>
      <c r="M1415" s="27"/>
      <c r="N1415" s="27"/>
      <c r="O1415" s="27"/>
      <c r="P1415" s="27"/>
      <c r="Q1415" s="27"/>
    </row>
    <row r="1416" spans="10:17" ht="15" customHeight="1" x14ac:dyDescent="0.25">
      <c r="J1416" s="27"/>
      <c r="K1416" s="27"/>
      <c r="L1416" s="27"/>
      <c r="M1416" s="27"/>
      <c r="N1416" s="27"/>
      <c r="O1416" s="27"/>
      <c r="P1416" s="27"/>
      <c r="Q1416" s="27"/>
    </row>
    <row r="1417" spans="10:17" ht="15" customHeight="1" x14ac:dyDescent="0.25">
      <c r="J1417" s="27"/>
      <c r="K1417" s="27"/>
      <c r="L1417" s="27"/>
      <c r="M1417" s="27"/>
      <c r="N1417" s="27"/>
      <c r="O1417" s="27"/>
      <c r="P1417" s="27"/>
      <c r="Q1417" s="27"/>
    </row>
    <row r="1418" spans="10:17" ht="15" customHeight="1" x14ac:dyDescent="0.25">
      <c r="J1418" s="27"/>
      <c r="K1418" s="27"/>
      <c r="L1418" s="27"/>
      <c r="M1418" s="27"/>
      <c r="N1418" s="27"/>
      <c r="O1418" s="27"/>
      <c r="P1418" s="27"/>
      <c r="Q1418" s="27"/>
    </row>
    <row r="1419" spans="10:17" ht="15" customHeight="1" x14ac:dyDescent="0.25">
      <c r="J1419" s="27"/>
      <c r="K1419" s="27"/>
      <c r="L1419" s="27"/>
      <c r="M1419" s="27"/>
      <c r="N1419" s="27"/>
      <c r="O1419" s="27"/>
      <c r="P1419" s="27"/>
      <c r="Q1419" s="27"/>
    </row>
    <row r="1420" spans="10:17" ht="15" customHeight="1" x14ac:dyDescent="0.25">
      <c r="J1420" s="27"/>
      <c r="K1420" s="27"/>
      <c r="L1420" s="27"/>
      <c r="M1420" s="27"/>
      <c r="N1420" s="27"/>
      <c r="O1420" s="27"/>
      <c r="P1420" s="27"/>
      <c r="Q1420" s="27"/>
    </row>
    <row r="1421" spans="10:17" ht="15" customHeight="1" x14ac:dyDescent="0.25">
      <c r="J1421" s="27"/>
      <c r="K1421" s="27"/>
      <c r="L1421" s="27"/>
      <c r="M1421" s="27"/>
      <c r="N1421" s="27"/>
      <c r="O1421" s="27"/>
      <c r="P1421" s="27"/>
      <c r="Q1421" s="27"/>
    </row>
    <row r="1422" spans="10:17" ht="15" customHeight="1" x14ac:dyDescent="0.25">
      <c r="J1422" s="27"/>
      <c r="K1422" s="27"/>
      <c r="L1422" s="27"/>
      <c r="M1422" s="27"/>
      <c r="N1422" s="27"/>
      <c r="O1422" s="27"/>
      <c r="P1422" s="27"/>
      <c r="Q1422" s="27"/>
    </row>
    <row r="1423" spans="10:17" ht="15" customHeight="1" x14ac:dyDescent="0.25">
      <c r="J1423" s="27"/>
      <c r="K1423" s="27"/>
      <c r="L1423" s="27"/>
      <c r="M1423" s="27"/>
      <c r="N1423" s="27"/>
      <c r="O1423" s="27"/>
      <c r="P1423" s="27"/>
      <c r="Q1423" s="27"/>
    </row>
    <row r="1424" spans="10:17" ht="15" customHeight="1" x14ac:dyDescent="0.25">
      <c r="J1424" s="27"/>
      <c r="K1424" s="27"/>
      <c r="L1424" s="27"/>
      <c r="M1424" s="27"/>
      <c r="N1424" s="27"/>
      <c r="O1424" s="27"/>
      <c r="P1424" s="27"/>
      <c r="Q1424" s="27"/>
    </row>
    <row r="1425" spans="10:17" ht="15" customHeight="1" x14ac:dyDescent="0.25">
      <c r="J1425" s="27"/>
      <c r="K1425" s="27"/>
      <c r="L1425" s="27"/>
      <c r="M1425" s="27"/>
      <c r="N1425" s="27"/>
      <c r="O1425" s="27"/>
      <c r="P1425" s="27"/>
      <c r="Q1425" s="27"/>
    </row>
    <row r="1426" spans="10:17" ht="15" customHeight="1" x14ac:dyDescent="0.25">
      <c r="J1426" s="27"/>
      <c r="K1426" s="27"/>
      <c r="L1426" s="27"/>
      <c r="M1426" s="27"/>
      <c r="N1426" s="27"/>
      <c r="O1426" s="27"/>
      <c r="P1426" s="27"/>
      <c r="Q1426" s="27"/>
    </row>
    <row r="1427" spans="10:17" ht="15" customHeight="1" x14ac:dyDescent="0.25">
      <c r="J1427" s="27"/>
      <c r="K1427" s="27"/>
      <c r="L1427" s="27"/>
      <c r="M1427" s="27"/>
      <c r="N1427" s="27"/>
      <c r="O1427" s="27"/>
      <c r="P1427" s="27"/>
      <c r="Q1427" s="27"/>
    </row>
    <row r="1428" spans="10:17" ht="15" customHeight="1" x14ac:dyDescent="0.25">
      <c r="J1428" s="27"/>
      <c r="K1428" s="27"/>
      <c r="L1428" s="27"/>
      <c r="M1428" s="27"/>
      <c r="N1428" s="27"/>
      <c r="O1428" s="27"/>
      <c r="P1428" s="27"/>
      <c r="Q1428" s="27"/>
    </row>
    <row r="1429" spans="10:17" ht="15" customHeight="1" x14ac:dyDescent="0.25">
      <c r="J1429" s="27"/>
      <c r="K1429" s="27"/>
      <c r="L1429" s="27"/>
      <c r="M1429" s="27"/>
      <c r="N1429" s="27"/>
      <c r="O1429" s="27"/>
      <c r="P1429" s="27"/>
      <c r="Q1429" s="27"/>
    </row>
    <row r="1430" spans="10:17" ht="15" customHeight="1" x14ac:dyDescent="0.25">
      <c r="J1430" s="27"/>
      <c r="K1430" s="27"/>
      <c r="L1430" s="27"/>
      <c r="M1430" s="27"/>
      <c r="N1430" s="27"/>
      <c r="O1430" s="27"/>
      <c r="P1430" s="27"/>
      <c r="Q1430" s="27"/>
    </row>
    <row r="1431" spans="10:17" ht="15" customHeight="1" x14ac:dyDescent="0.25">
      <c r="J1431" s="27"/>
      <c r="K1431" s="27"/>
      <c r="L1431" s="27"/>
      <c r="M1431" s="27"/>
      <c r="N1431" s="27"/>
      <c r="O1431" s="27"/>
      <c r="P1431" s="27"/>
      <c r="Q1431" s="27"/>
    </row>
    <row r="1432" spans="10:17" ht="15" customHeight="1" x14ac:dyDescent="0.25">
      <c r="J1432" s="27"/>
      <c r="K1432" s="27"/>
      <c r="L1432" s="27"/>
      <c r="M1432" s="27"/>
      <c r="N1432" s="27"/>
      <c r="O1432" s="27"/>
      <c r="P1432" s="27"/>
      <c r="Q1432" s="27"/>
    </row>
    <row r="1433" spans="10:17" ht="15" customHeight="1" x14ac:dyDescent="0.25">
      <c r="J1433" s="27"/>
      <c r="K1433" s="27"/>
      <c r="L1433" s="27"/>
      <c r="M1433" s="27"/>
      <c r="N1433" s="27"/>
      <c r="O1433" s="27"/>
      <c r="P1433" s="27"/>
      <c r="Q1433" s="27"/>
    </row>
    <row r="1434" spans="10:17" ht="15" customHeight="1" x14ac:dyDescent="0.25">
      <c r="J1434" s="27"/>
      <c r="K1434" s="27"/>
      <c r="L1434" s="27"/>
      <c r="M1434" s="27"/>
      <c r="N1434" s="27"/>
      <c r="O1434" s="27"/>
      <c r="P1434" s="27"/>
      <c r="Q1434" s="27"/>
    </row>
    <row r="1435" spans="10:17" ht="15" customHeight="1" x14ac:dyDescent="0.25">
      <c r="J1435" s="27"/>
      <c r="K1435" s="27"/>
      <c r="L1435" s="27"/>
      <c r="M1435" s="27"/>
      <c r="N1435" s="27"/>
      <c r="O1435" s="27"/>
      <c r="P1435" s="27"/>
      <c r="Q1435" s="27"/>
    </row>
    <row r="1436" spans="10:17" ht="15" customHeight="1" x14ac:dyDescent="0.25">
      <c r="J1436" s="27"/>
      <c r="K1436" s="27"/>
      <c r="L1436" s="27"/>
      <c r="M1436" s="27"/>
      <c r="N1436" s="27"/>
      <c r="O1436" s="27"/>
      <c r="P1436" s="27"/>
      <c r="Q1436" s="27"/>
    </row>
    <row r="1437" spans="10:17" ht="15" customHeight="1" x14ac:dyDescent="0.25">
      <c r="J1437" s="27"/>
      <c r="K1437" s="27"/>
      <c r="L1437" s="27"/>
      <c r="M1437" s="27"/>
      <c r="N1437" s="27"/>
      <c r="O1437" s="27"/>
      <c r="P1437" s="27"/>
      <c r="Q1437" s="27"/>
    </row>
    <row r="1438" spans="10:17" ht="15" customHeight="1" x14ac:dyDescent="0.25">
      <c r="J1438" s="27"/>
      <c r="K1438" s="27"/>
      <c r="L1438" s="27"/>
      <c r="M1438" s="27"/>
      <c r="N1438" s="27"/>
      <c r="O1438" s="27"/>
      <c r="P1438" s="27"/>
      <c r="Q1438" s="27"/>
    </row>
    <row r="1439" spans="10:17" ht="15" customHeight="1" x14ac:dyDescent="0.25">
      <c r="J1439" s="27"/>
      <c r="K1439" s="27"/>
      <c r="L1439" s="27"/>
      <c r="M1439" s="27"/>
      <c r="N1439" s="27"/>
      <c r="O1439" s="27"/>
      <c r="P1439" s="27"/>
      <c r="Q1439" s="27"/>
    </row>
    <row r="1440" spans="10:17" ht="15" customHeight="1" x14ac:dyDescent="0.25">
      <c r="J1440" s="27"/>
      <c r="K1440" s="27"/>
      <c r="L1440" s="27"/>
      <c r="M1440" s="27"/>
      <c r="N1440" s="27"/>
      <c r="O1440" s="27"/>
      <c r="P1440" s="27"/>
      <c r="Q1440" s="27"/>
    </row>
    <row r="1441" spans="10:17" ht="15" customHeight="1" x14ac:dyDescent="0.25">
      <c r="J1441" s="27"/>
      <c r="K1441" s="27"/>
      <c r="L1441" s="27"/>
      <c r="M1441" s="27"/>
      <c r="N1441" s="27"/>
      <c r="O1441" s="27"/>
      <c r="P1441" s="27"/>
      <c r="Q1441" s="27"/>
    </row>
    <row r="1442" spans="10:17" ht="15" customHeight="1" x14ac:dyDescent="0.25">
      <c r="J1442" s="27"/>
      <c r="K1442" s="27"/>
      <c r="L1442" s="27"/>
      <c r="M1442" s="27"/>
      <c r="N1442" s="27"/>
      <c r="O1442" s="27"/>
      <c r="P1442" s="27"/>
      <c r="Q1442" s="27"/>
    </row>
    <row r="1443" spans="10:17" ht="15" customHeight="1" x14ac:dyDescent="0.25">
      <c r="J1443" s="27"/>
      <c r="K1443" s="27"/>
      <c r="L1443" s="27"/>
      <c r="M1443" s="27"/>
      <c r="N1443" s="27"/>
      <c r="O1443" s="27"/>
      <c r="P1443" s="27"/>
      <c r="Q1443" s="27"/>
    </row>
    <row r="1444" spans="10:17" ht="15" customHeight="1" x14ac:dyDescent="0.25">
      <c r="J1444" s="27"/>
      <c r="K1444" s="27"/>
      <c r="L1444" s="27"/>
      <c r="M1444" s="27"/>
      <c r="N1444" s="27"/>
      <c r="O1444" s="27"/>
      <c r="P1444" s="27"/>
      <c r="Q1444" s="27"/>
    </row>
    <row r="1445" spans="10:17" ht="15" customHeight="1" x14ac:dyDescent="0.25">
      <c r="J1445" s="27"/>
      <c r="K1445" s="27"/>
      <c r="L1445" s="27"/>
      <c r="M1445" s="27"/>
      <c r="N1445" s="27"/>
      <c r="O1445" s="27"/>
      <c r="P1445" s="27"/>
      <c r="Q1445" s="27"/>
    </row>
    <row r="1446" spans="10:17" ht="15" customHeight="1" x14ac:dyDescent="0.25">
      <c r="J1446" s="27"/>
      <c r="K1446" s="27"/>
      <c r="L1446" s="27"/>
      <c r="M1446" s="27"/>
      <c r="N1446" s="27"/>
      <c r="O1446" s="27"/>
      <c r="P1446" s="27"/>
      <c r="Q1446" s="27"/>
    </row>
    <row r="1447" spans="10:17" ht="15" customHeight="1" x14ac:dyDescent="0.25">
      <c r="J1447" s="27"/>
      <c r="K1447" s="27"/>
      <c r="L1447" s="27"/>
      <c r="M1447" s="27"/>
      <c r="N1447" s="27"/>
      <c r="O1447" s="27"/>
      <c r="P1447" s="27"/>
      <c r="Q1447" s="27"/>
    </row>
    <row r="1448" spans="10:17" ht="15" customHeight="1" x14ac:dyDescent="0.25">
      <c r="J1448" s="27"/>
      <c r="K1448" s="27"/>
      <c r="L1448" s="27"/>
      <c r="M1448" s="27"/>
      <c r="N1448" s="27"/>
      <c r="O1448" s="27"/>
      <c r="P1448" s="27"/>
      <c r="Q1448" s="27"/>
    </row>
    <row r="1449" spans="10:17" ht="15" customHeight="1" x14ac:dyDescent="0.25">
      <c r="J1449" s="27"/>
      <c r="K1449" s="27"/>
      <c r="L1449" s="27"/>
      <c r="M1449" s="27"/>
      <c r="N1449" s="27"/>
      <c r="O1449" s="27"/>
      <c r="P1449" s="27"/>
      <c r="Q1449" s="27"/>
    </row>
    <row r="1450" spans="10:17" ht="15" customHeight="1" x14ac:dyDescent="0.25">
      <c r="J1450" s="27"/>
      <c r="K1450" s="27"/>
      <c r="L1450" s="27"/>
      <c r="M1450" s="27"/>
      <c r="N1450" s="27"/>
      <c r="O1450" s="27"/>
      <c r="P1450" s="27"/>
      <c r="Q1450" s="27"/>
    </row>
    <row r="1451" spans="10:17" ht="15" customHeight="1" x14ac:dyDescent="0.25">
      <c r="J1451" s="27"/>
      <c r="K1451" s="27"/>
      <c r="L1451" s="27"/>
      <c r="M1451" s="27"/>
      <c r="N1451" s="27"/>
      <c r="O1451" s="27"/>
      <c r="P1451" s="27"/>
      <c r="Q1451" s="27"/>
    </row>
    <row r="1452" spans="10:17" ht="15" customHeight="1" x14ac:dyDescent="0.25">
      <c r="J1452" s="27"/>
      <c r="K1452" s="27"/>
      <c r="L1452" s="27"/>
      <c r="M1452" s="27"/>
      <c r="N1452" s="27"/>
      <c r="O1452" s="27"/>
      <c r="P1452" s="27"/>
      <c r="Q1452" s="27"/>
    </row>
    <row r="1453" spans="10:17" ht="15" customHeight="1" x14ac:dyDescent="0.25">
      <c r="J1453" s="27"/>
      <c r="K1453" s="27"/>
      <c r="L1453" s="27"/>
      <c r="M1453" s="27"/>
      <c r="N1453" s="27"/>
      <c r="O1453" s="27"/>
      <c r="P1453" s="27"/>
      <c r="Q1453" s="27"/>
    </row>
    <row r="1454" spans="10:17" ht="15" customHeight="1" x14ac:dyDescent="0.25">
      <c r="J1454" s="27"/>
      <c r="K1454" s="27"/>
      <c r="L1454" s="27"/>
      <c r="M1454" s="27"/>
      <c r="N1454" s="27"/>
      <c r="O1454" s="27"/>
      <c r="P1454" s="27"/>
      <c r="Q1454" s="27"/>
    </row>
    <row r="1455" spans="10:17" ht="15" customHeight="1" x14ac:dyDescent="0.25">
      <c r="J1455" s="27"/>
      <c r="K1455" s="27"/>
      <c r="L1455" s="27"/>
      <c r="M1455" s="27"/>
      <c r="N1455" s="27"/>
      <c r="O1455" s="27"/>
      <c r="P1455" s="27"/>
      <c r="Q1455" s="27"/>
    </row>
    <row r="1456" spans="10:17" ht="15" customHeight="1" x14ac:dyDescent="0.25">
      <c r="J1456" s="27"/>
      <c r="K1456" s="27"/>
      <c r="L1456" s="27"/>
      <c r="M1456" s="27"/>
      <c r="N1456" s="27"/>
      <c r="O1456" s="27"/>
      <c r="P1456" s="27"/>
      <c r="Q1456" s="27"/>
    </row>
    <row r="1457" spans="10:17" ht="15" customHeight="1" x14ac:dyDescent="0.25">
      <c r="J1457" s="27"/>
      <c r="K1457" s="27"/>
      <c r="L1457" s="27"/>
      <c r="M1457" s="27"/>
      <c r="N1457" s="27"/>
      <c r="O1457" s="27"/>
      <c r="P1457" s="27"/>
      <c r="Q1457" s="27"/>
    </row>
    <row r="1458" spans="10:17" ht="15" customHeight="1" x14ac:dyDescent="0.25">
      <c r="J1458" s="27"/>
      <c r="K1458" s="27"/>
      <c r="L1458" s="27"/>
      <c r="M1458" s="27"/>
      <c r="N1458" s="27"/>
      <c r="O1458" s="27"/>
      <c r="P1458" s="27"/>
      <c r="Q1458" s="27"/>
    </row>
    <row r="1459" spans="10:17" ht="15" customHeight="1" x14ac:dyDescent="0.25">
      <c r="J1459" s="27"/>
      <c r="K1459" s="27"/>
      <c r="L1459" s="27"/>
      <c r="M1459" s="27"/>
      <c r="N1459" s="27"/>
      <c r="O1459" s="27"/>
      <c r="P1459" s="27"/>
      <c r="Q1459" s="27"/>
    </row>
    <row r="1460" spans="10:17" ht="15" customHeight="1" x14ac:dyDescent="0.25">
      <c r="J1460" s="27"/>
      <c r="K1460" s="27"/>
      <c r="L1460" s="27"/>
      <c r="M1460" s="27"/>
      <c r="N1460" s="27"/>
      <c r="O1460" s="27"/>
      <c r="P1460" s="27"/>
      <c r="Q1460" s="27"/>
    </row>
    <row r="1461" spans="10:17" ht="15" customHeight="1" x14ac:dyDescent="0.25">
      <c r="J1461" s="27"/>
      <c r="K1461" s="27"/>
      <c r="L1461" s="27"/>
      <c r="M1461" s="27"/>
      <c r="N1461" s="27"/>
      <c r="O1461" s="27"/>
      <c r="P1461" s="27"/>
      <c r="Q1461" s="27"/>
    </row>
    <row r="1462" spans="10:17" ht="15" customHeight="1" x14ac:dyDescent="0.25">
      <c r="J1462" s="27"/>
      <c r="K1462" s="27"/>
      <c r="L1462" s="27"/>
      <c r="M1462" s="27"/>
      <c r="N1462" s="27"/>
      <c r="O1462" s="27"/>
      <c r="P1462" s="27"/>
      <c r="Q1462" s="27"/>
    </row>
    <row r="1463" spans="10:17" ht="15" customHeight="1" x14ac:dyDescent="0.25">
      <c r="J1463" s="27"/>
      <c r="K1463" s="27"/>
      <c r="L1463" s="27"/>
      <c r="M1463" s="27"/>
      <c r="N1463" s="27"/>
      <c r="O1463" s="27"/>
      <c r="P1463" s="27"/>
      <c r="Q1463" s="27"/>
    </row>
    <row r="1464" spans="10:17" ht="15" customHeight="1" x14ac:dyDescent="0.25">
      <c r="J1464" s="27"/>
      <c r="K1464" s="27"/>
      <c r="L1464" s="27"/>
      <c r="M1464" s="27"/>
      <c r="N1464" s="27"/>
      <c r="O1464" s="27"/>
      <c r="P1464" s="27"/>
      <c r="Q1464" s="27"/>
    </row>
    <row r="1465" spans="10:17" ht="15" customHeight="1" x14ac:dyDescent="0.25">
      <c r="J1465" s="27"/>
      <c r="K1465" s="27"/>
      <c r="L1465" s="27"/>
      <c r="M1465" s="27"/>
      <c r="N1465" s="27"/>
      <c r="O1465" s="27"/>
      <c r="P1465" s="27"/>
      <c r="Q1465" s="27"/>
    </row>
    <row r="1466" spans="10:17" ht="15" customHeight="1" x14ac:dyDescent="0.25">
      <c r="J1466" s="27"/>
      <c r="K1466" s="27"/>
      <c r="L1466" s="27"/>
      <c r="M1466" s="27"/>
      <c r="N1466" s="27"/>
      <c r="O1466" s="27"/>
      <c r="P1466" s="27"/>
      <c r="Q1466" s="27"/>
    </row>
    <row r="1467" spans="10:17" ht="15" customHeight="1" x14ac:dyDescent="0.25">
      <c r="J1467" s="27"/>
      <c r="K1467" s="27"/>
      <c r="L1467" s="27"/>
      <c r="M1467" s="27"/>
      <c r="N1467" s="27"/>
      <c r="O1467" s="27"/>
      <c r="P1467" s="27"/>
      <c r="Q1467" s="27"/>
    </row>
    <row r="1468" spans="10:17" ht="15" customHeight="1" x14ac:dyDescent="0.25">
      <c r="J1468" s="27"/>
      <c r="K1468" s="27"/>
      <c r="L1468" s="27"/>
      <c r="M1468" s="27"/>
      <c r="N1468" s="27"/>
      <c r="O1468" s="27"/>
      <c r="P1468" s="27"/>
      <c r="Q1468" s="27"/>
    </row>
    <row r="1469" spans="10:17" ht="15" customHeight="1" x14ac:dyDescent="0.25">
      <c r="J1469" s="27"/>
      <c r="K1469" s="27"/>
      <c r="L1469" s="27"/>
      <c r="M1469" s="27"/>
      <c r="N1469" s="27"/>
      <c r="O1469" s="27"/>
      <c r="P1469" s="27"/>
      <c r="Q1469" s="27"/>
    </row>
    <row r="1470" spans="10:17" ht="15" customHeight="1" x14ac:dyDescent="0.25">
      <c r="J1470" s="27"/>
      <c r="K1470" s="27"/>
      <c r="L1470" s="27"/>
      <c r="M1470" s="27"/>
      <c r="N1470" s="27"/>
      <c r="O1470" s="27"/>
      <c r="P1470" s="27"/>
      <c r="Q1470" s="27"/>
    </row>
    <row r="1471" spans="10:17" ht="15" customHeight="1" x14ac:dyDescent="0.25">
      <c r="J1471" s="27"/>
      <c r="K1471" s="27"/>
      <c r="L1471" s="27"/>
      <c r="M1471" s="27"/>
      <c r="N1471" s="27"/>
      <c r="O1471" s="27"/>
      <c r="P1471" s="27"/>
      <c r="Q1471" s="27"/>
    </row>
    <row r="1472" spans="10:17" ht="15" customHeight="1" x14ac:dyDescent="0.25">
      <c r="J1472" s="27"/>
      <c r="K1472" s="27"/>
      <c r="L1472" s="27"/>
      <c r="M1472" s="27"/>
      <c r="N1472" s="27"/>
      <c r="O1472" s="27"/>
      <c r="P1472" s="27"/>
      <c r="Q1472" s="27"/>
    </row>
    <row r="1473" spans="10:17" ht="15" customHeight="1" x14ac:dyDescent="0.25">
      <c r="J1473" s="27"/>
      <c r="K1473" s="27"/>
      <c r="L1473" s="27"/>
      <c r="M1473" s="27"/>
      <c r="N1473" s="27"/>
      <c r="O1473" s="27"/>
      <c r="P1473" s="27"/>
      <c r="Q1473" s="27"/>
    </row>
    <row r="1474" spans="10:17" ht="15" customHeight="1" x14ac:dyDescent="0.25">
      <c r="J1474" s="27"/>
      <c r="K1474" s="27"/>
      <c r="L1474" s="27"/>
      <c r="M1474" s="27"/>
      <c r="N1474" s="27"/>
      <c r="O1474" s="27"/>
      <c r="P1474" s="27"/>
      <c r="Q1474" s="27"/>
    </row>
    <row r="1475" spans="10:17" ht="15" customHeight="1" x14ac:dyDescent="0.25">
      <c r="J1475" s="27"/>
      <c r="K1475" s="27"/>
      <c r="L1475" s="27"/>
      <c r="M1475" s="27"/>
      <c r="N1475" s="27"/>
      <c r="O1475" s="27"/>
      <c r="P1475" s="27"/>
      <c r="Q1475" s="27"/>
    </row>
    <row r="1476" spans="10:17" ht="15" customHeight="1" x14ac:dyDescent="0.25">
      <c r="J1476" s="27"/>
      <c r="K1476" s="27"/>
      <c r="L1476" s="27"/>
      <c r="M1476" s="27"/>
      <c r="N1476" s="27"/>
      <c r="O1476" s="27"/>
      <c r="P1476" s="27"/>
      <c r="Q1476" s="27"/>
    </row>
    <row r="1477" spans="10:17" ht="15" customHeight="1" x14ac:dyDescent="0.25">
      <c r="J1477" s="27"/>
      <c r="K1477" s="27"/>
      <c r="L1477" s="27"/>
      <c r="M1477" s="27"/>
      <c r="N1477" s="27"/>
      <c r="O1477" s="27"/>
      <c r="P1477" s="27"/>
      <c r="Q1477" s="27"/>
    </row>
    <row r="1478" spans="10:17" ht="15" customHeight="1" x14ac:dyDescent="0.25">
      <c r="J1478" s="27"/>
      <c r="K1478" s="27"/>
      <c r="L1478" s="27"/>
      <c r="M1478" s="27"/>
      <c r="N1478" s="27"/>
      <c r="O1478" s="27"/>
      <c r="P1478" s="27"/>
      <c r="Q1478" s="27"/>
    </row>
    <row r="1479" spans="10:17" ht="15" customHeight="1" x14ac:dyDescent="0.25">
      <c r="J1479" s="27"/>
      <c r="K1479" s="27"/>
      <c r="L1479" s="27"/>
      <c r="M1479" s="27"/>
      <c r="N1479" s="27"/>
      <c r="O1479" s="27"/>
      <c r="P1479" s="27"/>
      <c r="Q1479" s="27"/>
    </row>
    <row r="1480" spans="10:17" ht="15" customHeight="1" x14ac:dyDescent="0.25">
      <c r="J1480" s="27"/>
      <c r="K1480" s="27"/>
      <c r="L1480" s="27"/>
      <c r="M1480" s="27"/>
      <c r="N1480" s="27"/>
      <c r="O1480" s="27"/>
      <c r="P1480" s="27"/>
      <c r="Q1480" s="27"/>
    </row>
    <row r="1481" spans="10:17" ht="15" customHeight="1" x14ac:dyDescent="0.25">
      <c r="J1481" s="27"/>
      <c r="K1481" s="27"/>
      <c r="L1481" s="27"/>
      <c r="M1481" s="27"/>
      <c r="N1481" s="27"/>
      <c r="O1481" s="27"/>
      <c r="P1481" s="27"/>
      <c r="Q1481" s="27"/>
    </row>
    <row r="1482" spans="10:17" ht="15" customHeight="1" x14ac:dyDescent="0.25">
      <c r="J1482" s="27"/>
      <c r="K1482" s="27"/>
      <c r="L1482" s="27"/>
      <c r="M1482" s="27"/>
      <c r="N1482" s="27"/>
      <c r="O1482" s="27"/>
      <c r="P1482" s="27"/>
      <c r="Q1482" s="27"/>
    </row>
    <row r="1483" spans="10:17" ht="15" customHeight="1" x14ac:dyDescent="0.25">
      <c r="J1483" s="27"/>
      <c r="K1483" s="27"/>
      <c r="L1483" s="27"/>
      <c r="M1483" s="27"/>
      <c r="N1483" s="27"/>
      <c r="O1483" s="27"/>
      <c r="P1483" s="27"/>
      <c r="Q1483" s="27"/>
    </row>
    <row r="1484" spans="10:17" ht="15" customHeight="1" x14ac:dyDescent="0.25">
      <c r="J1484" s="27"/>
      <c r="K1484" s="27"/>
      <c r="L1484" s="27"/>
      <c r="M1484" s="27"/>
      <c r="N1484" s="27"/>
      <c r="O1484" s="27"/>
      <c r="P1484" s="27"/>
      <c r="Q1484" s="27"/>
    </row>
    <row r="1485" spans="10:17" ht="15" customHeight="1" x14ac:dyDescent="0.25">
      <c r="J1485" s="27"/>
      <c r="K1485" s="27"/>
      <c r="L1485" s="27"/>
      <c r="M1485" s="27"/>
      <c r="N1485" s="27"/>
      <c r="O1485" s="27"/>
      <c r="P1485" s="27"/>
      <c r="Q1485" s="27"/>
    </row>
    <row r="1486" spans="10:17" ht="15" customHeight="1" x14ac:dyDescent="0.25">
      <c r="J1486" s="27"/>
      <c r="K1486" s="27"/>
      <c r="L1486" s="27"/>
      <c r="M1486" s="27"/>
      <c r="N1486" s="27"/>
      <c r="O1486" s="27"/>
      <c r="P1486" s="27"/>
      <c r="Q1486" s="27"/>
    </row>
    <row r="1487" spans="10:17" ht="15" customHeight="1" x14ac:dyDescent="0.25">
      <c r="J1487" s="27"/>
      <c r="K1487" s="27"/>
      <c r="L1487" s="27"/>
      <c r="M1487" s="27"/>
      <c r="N1487" s="27"/>
      <c r="O1487" s="27"/>
      <c r="P1487" s="27"/>
      <c r="Q1487" s="27"/>
    </row>
    <row r="1488" spans="10:17" ht="15" customHeight="1" x14ac:dyDescent="0.25">
      <c r="J1488" s="27"/>
      <c r="K1488" s="27"/>
      <c r="L1488" s="27"/>
      <c r="M1488" s="27"/>
      <c r="N1488" s="27"/>
      <c r="O1488" s="27"/>
      <c r="P1488" s="27"/>
      <c r="Q1488" s="27"/>
    </row>
    <row r="1489" spans="10:17" ht="15" customHeight="1" x14ac:dyDescent="0.25">
      <c r="J1489" s="27"/>
      <c r="K1489" s="27"/>
      <c r="L1489" s="27"/>
      <c r="M1489" s="27"/>
      <c r="N1489" s="27"/>
      <c r="O1489" s="27"/>
      <c r="P1489" s="27"/>
      <c r="Q1489" s="27"/>
    </row>
    <row r="1490" spans="10:17" ht="15" customHeight="1" x14ac:dyDescent="0.25">
      <c r="J1490" s="27"/>
      <c r="K1490" s="27"/>
      <c r="L1490" s="27"/>
      <c r="M1490" s="27"/>
      <c r="N1490" s="27"/>
      <c r="O1490" s="27"/>
      <c r="P1490" s="27"/>
      <c r="Q1490" s="27"/>
    </row>
    <row r="1491" spans="10:17" ht="15" customHeight="1" x14ac:dyDescent="0.25">
      <c r="J1491" s="27"/>
      <c r="K1491" s="27"/>
      <c r="L1491" s="27"/>
      <c r="M1491" s="27"/>
      <c r="N1491" s="27"/>
      <c r="O1491" s="27"/>
      <c r="P1491" s="27"/>
      <c r="Q1491" s="27"/>
    </row>
    <row r="1492" spans="10:17" ht="15" customHeight="1" x14ac:dyDescent="0.25">
      <c r="J1492" s="27"/>
      <c r="K1492" s="27"/>
      <c r="L1492" s="27"/>
      <c r="M1492" s="27"/>
      <c r="N1492" s="27"/>
      <c r="O1492" s="27"/>
      <c r="P1492" s="27"/>
      <c r="Q1492" s="27"/>
    </row>
    <row r="1493" spans="10:17" ht="15" customHeight="1" x14ac:dyDescent="0.25">
      <c r="J1493" s="27"/>
      <c r="K1493" s="27"/>
      <c r="L1493" s="27"/>
      <c r="M1493" s="27"/>
      <c r="N1493" s="27"/>
      <c r="O1493" s="27"/>
      <c r="P1493" s="27"/>
      <c r="Q1493" s="27"/>
    </row>
    <row r="1494" spans="10:17" ht="15" customHeight="1" x14ac:dyDescent="0.25">
      <c r="J1494" s="27"/>
      <c r="K1494" s="27"/>
      <c r="L1494" s="27"/>
      <c r="M1494" s="27"/>
      <c r="N1494" s="27"/>
      <c r="O1494" s="27"/>
      <c r="P1494" s="27"/>
      <c r="Q1494" s="27"/>
    </row>
    <row r="1495" spans="10:17" ht="15" customHeight="1" x14ac:dyDescent="0.25">
      <c r="J1495" s="27"/>
      <c r="K1495" s="27"/>
      <c r="L1495" s="27"/>
      <c r="M1495" s="27"/>
      <c r="N1495" s="27"/>
      <c r="O1495" s="27"/>
      <c r="P1495" s="27"/>
      <c r="Q1495" s="27"/>
    </row>
    <row r="1496" spans="10:17" ht="15" customHeight="1" x14ac:dyDescent="0.25">
      <c r="J1496" s="27"/>
      <c r="K1496" s="27"/>
      <c r="L1496" s="27"/>
      <c r="M1496" s="27"/>
      <c r="N1496" s="27"/>
      <c r="O1496" s="27"/>
      <c r="P1496" s="27"/>
      <c r="Q1496" s="27"/>
    </row>
    <row r="1497" spans="10:17" ht="15" customHeight="1" x14ac:dyDescent="0.25">
      <c r="J1497" s="27"/>
      <c r="K1497" s="27"/>
      <c r="L1497" s="27"/>
      <c r="M1497" s="27"/>
      <c r="N1497" s="27"/>
      <c r="O1497" s="27"/>
      <c r="P1497" s="27"/>
      <c r="Q1497" s="27"/>
    </row>
    <row r="1498" spans="10:17" ht="15" customHeight="1" x14ac:dyDescent="0.25">
      <c r="J1498" s="27"/>
      <c r="K1498" s="27"/>
      <c r="L1498" s="27"/>
      <c r="M1498" s="27"/>
      <c r="N1498" s="27"/>
      <c r="O1498" s="27"/>
      <c r="P1498" s="27"/>
      <c r="Q1498" s="27"/>
    </row>
    <row r="1499" spans="10:17" ht="15" customHeight="1" x14ac:dyDescent="0.25">
      <c r="J1499" s="27"/>
      <c r="K1499" s="27"/>
      <c r="L1499" s="27"/>
      <c r="M1499" s="27"/>
      <c r="N1499" s="27"/>
      <c r="O1499" s="27"/>
      <c r="P1499" s="27"/>
      <c r="Q1499" s="27"/>
    </row>
    <row r="1500" spans="10:17" ht="15" customHeight="1" x14ac:dyDescent="0.25">
      <c r="J1500" s="27"/>
      <c r="K1500" s="27"/>
      <c r="L1500" s="27"/>
      <c r="M1500" s="27"/>
      <c r="N1500" s="27"/>
      <c r="O1500" s="27"/>
      <c r="P1500" s="27"/>
      <c r="Q1500" s="27"/>
    </row>
    <row r="1501" spans="10:17" ht="15" customHeight="1" x14ac:dyDescent="0.25">
      <c r="J1501" s="27"/>
      <c r="K1501" s="27"/>
      <c r="L1501" s="27"/>
      <c r="M1501" s="27"/>
      <c r="N1501" s="27"/>
      <c r="O1501" s="27"/>
      <c r="P1501" s="27"/>
      <c r="Q1501" s="27"/>
    </row>
    <row r="1502" spans="10:17" ht="15" customHeight="1" x14ac:dyDescent="0.25">
      <c r="J1502" s="27"/>
      <c r="K1502" s="27"/>
      <c r="L1502" s="27"/>
      <c r="M1502" s="27"/>
      <c r="N1502" s="27"/>
      <c r="O1502" s="27"/>
      <c r="P1502" s="27"/>
      <c r="Q1502" s="27"/>
    </row>
    <row r="1503" spans="10:17" ht="15" customHeight="1" x14ac:dyDescent="0.25">
      <c r="J1503" s="27"/>
      <c r="K1503" s="27"/>
      <c r="L1503" s="27"/>
      <c r="M1503" s="27"/>
      <c r="N1503" s="27"/>
      <c r="O1503" s="27"/>
      <c r="P1503" s="27"/>
      <c r="Q1503" s="27"/>
    </row>
    <row r="1504" spans="10:17" ht="15" customHeight="1" x14ac:dyDescent="0.25">
      <c r="J1504" s="27"/>
      <c r="K1504" s="27"/>
      <c r="L1504" s="27"/>
      <c r="M1504" s="27"/>
      <c r="N1504" s="27"/>
      <c r="O1504" s="27"/>
      <c r="P1504" s="27"/>
      <c r="Q1504" s="27"/>
    </row>
    <row r="1505" spans="10:17" ht="15" customHeight="1" x14ac:dyDescent="0.25">
      <c r="J1505" s="27"/>
      <c r="K1505" s="27"/>
      <c r="L1505" s="27"/>
      <c r="M1505" s="27"/>
      <c r="N1505" s="27"/>
      <c r="O1505" s="27"/>
      <c r="P1505" s="27"/>
      <c r="Q1505" s="27"/>
    </row>
    <row r="1506" spans="10:17" ht="15" customHeight="1" x14ac:dyDescent="0.25">
      <c r="J1506" s="27"/>
      <c r="K1506" s="27"/>
      <c r="L1506" s="27"/>
      <c r="M1506" s="27"/>
      <c r="N1506" s="27"/>
      <c r="O1506" s="27"/>
      <c r="P1506" s="27"/>
      <c r="Q1506" s="27"/>
    </row>
    <row r="1507" spans="10:17" ht="15" customHeight="1" x14ac:dyDescent="0.25">
      <c r="J1507" s="27"/>
      <c r="K1507" s="27"/>
      <c r="L1507" s="27"/>
      <c r="M1507" s="27"/>
      <c r="N1507" s="27"/>
      <c r="O1507" s="27"/>
      <c r="P1507" s="27"/>
      <c r="Q1507" s="27"/>
    </row>
    <row r="1508" spans="10:17" ht="15" customHeight="1" x14ac:dyDescent="0.25">
      <c r="J1508" s="27"/>
      <c r="K1508" s="27"/>
      <c r="L1508" s="27"/>
      <c r="M1508" s="27"/>
      <c r="N1508" s="27"/>
      <c r="O1508" s="27"/>
      <c r="P1508" s="27"/>
      <c r="Q1508" s="27"/>
    </row>
    <row r="1509" spans="10:17" ht="15" customHeight="1" x14ac:dyDescent="0.25">
      <c r="J1509" s="27"/>
      <c r="K1509" s="27"/>
      <c r="L1509" s="27"/>
      <c r="M1509" s="27"/>
      <c r="N1509" s="27"/>
      <c r="O1509" s="27"/>
      <c r="P1509" s="27"/>
      <c r="Q1509" s="27"/>
    </row>
    <row r="1510" spans="10:17" ht="15" customHeight="1" x14ac:dyDescent="0.25">
      <c r="J1510" s="27"/>
      <c r="K1510" s="27"/>
      <c r="L1510" s="27"/>
      <c r="M1510" s="27"/>
      <c r="N1510" s="27"/>
      <c r="O1510" s="27"/>
      <c r="P1510" s="27"/>
      <c r="Q1510" s="27"/>
    </row>
    <row r="1511" spans="10:17" ht="15" customHeight="1" x14ac:dyDescent="0.25">
      <c r="J1511" s="27"/>
      <c r="K1511" s="27"/>
      <c r="L1511" s="27"/>
      <c r="M1511" s="27"/>
      <c r="N1511" s="27"/>
      <c r="O1511" s="27"/>
      <c r="P1511" s="27"/>
      <c r="Q1511" s="27"/>
    </row>
    <row r="1512" spans="10:17" ht="15" customHeight="1" x14ac:dyDescent="0.25">
      <c r="J1512" s="27"/>
      <c r="K1512" s="27"/>
      <c r="L1512" s="27"/>
      <c r="M1512" s="27"/>
      <c r="N1512" s="27"/>
      <c r="O1512" s="27"/>
      <c r="P1512" s="27"/>
      <c r="Q1512" s="27"/>
    </row>
    <row r="1513" spans="10:17" ht="15" customHeight="1" x14ac:dyDescent="0.25">
      <c r="J1513" s="27"/>
      <c r="K1513" s="27"/>
      <c r="L1513" s="27"/>
      <c r="M1513" s="27"/>
      <c r="N1513" s="27"/>
      <c r="O1513" s="27"/>
      <c r="P1513" s="27"/>
      <c r="Q1513" s="27"/>
    </row>
    <row r="1514" spans="10:17" ht="15" customHeight="1" x14ac:dyDescent="0.25">
      <c r="J1514" s="27"/>
      <c r="K1514" s="27"/>
      <c r="L1514" s="27"/>
      <c r="M1514" s="27"/>
      <c r="N1514" s="27"/>
      <c r="O1514" s="27"/>
      <c r="P1514" s="27"/>
      <c r="Q1514" s="27"/>
    </row>
    <row r="1515" spans="10:17" ht="15" customHeight="1" x14ac:dyDescent="0.25">
      <c r="J1515" s="27"/>
      <c r="K1515" s="27"/>
      <c r="L1515" s="27"/>
      <c r="M1515" s="27"/>
      <c r="N1515" s="27"/>
      <c r="O1515" s="27"/>
      <c r="P1515" s="27"/>
      <c r="Q1515" s="27"/>
    </row>
    <row r="1516" spans="10:17" ht="15" customHeight="1" x14ac:dyDescent="0.25">
      <c r="J1516" s="27"/>
      <c r="K1516" s="27"/>
      <c r="L1516" s="27"/>
      <c r="M1516" s="27"/>
      <c r="N1516" s="27"/>
      <c r="O1516" s="27"/>
      <c r="P1516" s="27"/>
      <c r="Q1516" s="27"/>
    </row>
    <row r="1517" spans="10:17" ht="15" customHeight="1" x14ac:dyDescent="0.25">
      <c r="J1517" s="27"/>
      <c r="K1517" s="27"/>
      <c r="L1517" s="27"/>
      <c r="M1517" s="27"/>
      <c r="N1517" s="27"/>
      <c r="O1517" s="27"/>
      <c r="P1517" s="27"/>
      <c r="Q1517" s="27"/>
    </row>
    <row r="1518" spans="10:17" ht="15" customHeight="1" x14ac:dyDescent="0.25">
      <c r="J1518" s="27"/>
      <c r="K1518" s="27"/>
      <c r="L1518" s="27"/>
      <c r="M1518" s="27"/>
      <c r="N1518" s="27"/>
      <c r="O1518" s="27"/>
      <c r="P1518" s="27"/>
      <c r="Q1518" s="27"/>
    </row>
    <row r="1519" spans="10:17" ht="15" customHeight="1" x14ac:dyDescent="0.25">
      <c r="J1519" s="27"/>
      <c r="K1519" s="27"/>
      <c r="L1519" s="27"/>
      <c r="M1519" s="27"/>
      <c r="N1519" s="27"/>
      <c r="O1519" s="27"/>
      <c r="P1519" s="27"/>
      <c r="Q1519" s="27"/>
    </row>
    <row r="1520" spans="10:17" ht="15" customHeight="1" x14ac:dyDescent="0.25">
      <c r="J1520" s="27"/>
      <c r="K1520" s="27"/>
      <c r="L1520" s="27"/>
      <c r="M1520" s="27"/>
      <c r="N1520" s="27"/>
      <c r="O1520" s="27"/>
      <c r="P1520" s="27"/>
      <c r="Q1520" s="27"/>
    </row>
    <row r="1521" spans="10:17" ht="15" customHeight="1" x14ac:dyDescent="0.25">
      <c r="J1521" s="27"/>
      <c r="K1521" s="27"/>
      <c r="L1521" s="27"/>
      <c r="M1521" s="27"/>
      <c r="N1521" s="27"/>
      <c r="O1521" s="27"/>
      <c r="P1521" s="27"/>
      <c r="Q1521" s="27"/>
    </row>
    <row r="1522" spans="10:17" ht="15" customHeight="1" x14ac:dyDescent="0.25">
      <c r="J1522" s="27"/>
      <c r="K1522" s="27"/>
      <c r="L1522" s="27"/>
      <c r="M1522" s="27"/>
      <c r="N1522" s="27"/>
      <c r="O1522" s="27"/>
      <c r="P1522" s="27"/>
      <c r="Q1522" s="27"/>
    </row>
    <row r="1523" spans="10:17" ht="15" customHeight="1" x14ac:dyDescent="0.25">
      <c r="J1523" s="27"/>
      <c r="K1523" s="27"/>
      <c r="L1523" s="27"/>
      <c r="M1523" s="27"/>
      <c r="N1523" s="27"/>
      <c r="O1523" s="27"/>
      <c r="P1523" s="27"/>
      <c r="Q1523" s="27"/>
    </row>
    <row r="1524" spans="10:17" ht="15" customHeight="1" x14ac:dyDescent="0.25">
      <c r="J1524" s="27"/>
      <c r="K1524" s="27"/>
      <c r="L1524" s="27"/>
      <c r="M1524" s="27"/>
      <c r="N1524" s="27"/>
      <c r="O1524" s="27"/>
      <c r="P1524" s="27"/>
      <c r="Q1524" s="27"/>
    </row>
    <row r="1525" spans="10:17" ht="15" customHeight="1" x14ac:dyDescent="0.25">
      <c r="J1525" s="27"/>
      <c r="K1525" s="27"/>
      <c r="L1525" s="27"/>
      <c r="M1525" s="27"/>
      <c r="N1525" s="27"/>
      <c r="O1525" s="27"/>
      <c r="P1525" s="27"/>
      <c r="Q1525" s="27"/>
    </row>
    <row r="1526" spans="10:17" ht="15" customHeight="1" x14ac:dyDescent="0.25">
      <c r="J1526" s="27"/>
      <c r="K1526" s="27"/>
      <c r="L1526" s="27"/>
      <c r="M1526" s="27"/>
      <c r="N1526" s="27"/>
      <c r="O1526" s="27"/>
      <c r="P1526" s="27"/>
      <c r="Q1526" s="27"/>
    </row>
    <row r="1527" spans="10:17" ht="15" customHeight="1" x14ac:dyDescent="0.25">
      <c r="J1527" s="27"/>
      <c r="K1527" s="27"/>
      <c r="L1527" s="27"/>
      <c r="M1527" s="27"/>
      <c r="N1527" s="27"/>
      <c r="O1527" s="27"/>
      <c r="P1527" s="27"/>
      <c r="Q1527" s="27"/>
    </row>
    <row r="1528" spans="10:17" ht="15" customHeight="1" x14ac:dyDescent="0.25">
      <c r="J1528" s="27"/>
      <c r="K1528" s="27"/>
      <c r="L1528" s="27"/>
      <c r="M1528" s="27"/>
      <c r="N1528" s="27"/>
      <c r="O1528" s="27"/>
      <c r="P1528" s="27"/>
      <c r="Q1528" s="27"/>
    </row>
    <row r="1529" spans="10:17" ht="15" customHeight="1" x14ac:dyDescent="0.25">
      <c r="J1529" s="27"/>
      <c r="K1529" s="27"/>
      <c r="L1529" s="27"/>
      <c r="M1529" s="27"/>
      <c r="N1529" s="27"/>
      <c r="O1529" s="27"/>
      <c r="P1529" s="27"/>
      <c r="Q1529" s="27"/>
    </row>
    <row r="1530" spans="10:17" ht="15" customHeight="1" x14ac:dyDescent="0.25">
      <c r="J1530" s="27"/>
      <c r="K1530" s="27"/>
      <c r="L1530" s="27"/>
      <c r="M1530" s="27"/>
      <c r="N1530" s="27"/>
      <c r="O1530" s="27"/>
      <c r="P1530" s="27"/>
      <c r="Q1530" s="27"/>
    </row>
    <row r="1531" spans="10:17" ht="15" customHeight="1" x14ac:dyDescent="0.25">
      <c r="J1531" s="27"/>
      <c r="K1531" s="27"/>
      <c r="L1531" s="27"/>
      <c r="M1531" s="27"/>
      <c r="N1531" s="27"/>
      <c r="O1531" s="27"/>
      <c r="P1531" s="27"/>
      <c r="Q1531" s="27"/>
    </row>
    <row r="1532" spans="10:17" ht="15" customHeight="1" x14ac:dyDescent="0.25">
      <c r="J1532" s="27"/>
      <c r="K1532" s="27"/>
      <c r="L1532" s="27"/>
      <c r="M1532" s="27"/>
      <c r="N1532" s="27"/>
      <c r="O1532" s="27"/>
      <c r="P1532" s="27"/>
      <c r="Q1532" s="27"/>
    </row>
    <row r="1533" spans="10:17" ht="15" customHeight="1" x14ac:dyDescent="0.25">
      <c r="J1533" s="27"/>
      <c r="K1533" s="27"/>
      <c r="L1533" s="27"/>
      <c r="M1533" s="27"/>
      <c r="N1533" s="27"/>
      <c r="O1533" s="27"/>
      <c r="P1533" s="27"/>
      <c r="Q1533" s="27"/>
    </row>
    <row r="1534" spans="10:17" ht="15" customHeight="1" x14ac:dyDescent="0.25">
      <c r="J1534" s="27"/>
      <c r="K1534" s="27"/>
      <c r="L1534" s="27"/>
      <c r="M1534" s="27"/>
      <c r="N1534" s="27"/>
      <c r="O1534" s="27"/>
      <c r="P1534" s="27"/>
      <c r="Q1534" s="27"/>
    </row>
    <row r="1535" spans="10:17" ht="15" customHeight="1" x14ac:dyDescent="0.25">
      <c r="J1535" s="27"/>
      <c r="K1535" s="27"/>
      <c r="L1535" s="27"/>
      <c r="M1535" s="27"/>
      <c r="N1535" s="27"/>
      <c r="O1535" s="27"/>
      <c r="P1535" s="27"/>
      <c r="Q1535" s="27"/>
    </row>
    <row r="1536" spans="10:17" ht="15" customHeight="1" x14ac:dyDescent="0.25">
      <c r="J1536" s="27"/>
      <c r="K1536" s="27"/>
      <c r="L1536" s="27"/>
      <c r="M1536" s="27"/>
      <c r="N1536" s="27"/>
      <c r="O1536" s="27"/>
      <c r="P1536" s="27"/>
      <c r="Q1536" s="27"/>
    </row>
    <row r="1537" spans="10:17" ht="15" customHeight="1" x14ac:dyDescent="0.25">
      <c r="J1537" s="27"/>
      <c r="K1537" s="27"/>
      <c r="L1537" s="27"/>
      <c r="M1537" s="27"/>
      <c r="N1537" s="27"/>
      <c r="O1537" s="27"/>
      <c r="P1537" s="27"/>
      <c r="Q1537" s="27"/>
    </row>
    <row r="1538" spans="10:17" ht="15" customHeight="1" x14ac:dyDescent="0.25">
      <c r="J1538" s="27"/>
      <c r="K1538" s="27"/>
      <c r="L1538" s="27"/>
      <c r="M1538" s="27"/>
      <c r="N1538" s="27"/>
      <c r="O1538" s="27"/>
      <c r="P1538" s="27"/>
      <c r="Q1538" s="27"/>
    </row>
    <row r="1539" spans="10:17" ht="15" customHeight="1" x14ac:dyDescent="0.25">
      <c r="J1539" s="27"/>
      <c r="K1539" s="27"/>
      <c r="L1539" s="27"/>
      <c r="M1539" s="27"/>
      <c r="N1539" s="27"/>
      <c r="O1539" s="27"/>
      <c r="P1539" s="27"/>
      <c r="Q1539" s="27"/>
    </row>
    <row r="1540" spans="10:17" ht="15" customHeight="1" x14ac:dyDescent="0.25">
      <c r="J1540" s="27"/>
      <c r="K1540" s="27"/>
      <c r="L1540" s="27"/>
      <c r="M1540" s="27"/>
      <c r="N1540" s="27"/>
      <c r="O1540" s="27"/>
      <c r="P1540" s="27"/>
      <c r="Q1540" s="27"/>
    </row>
    <row r="1541" spans="10:17" ht="15" customHeight="1" x14ac:dyDescent="0.25">
      <c r="J1541" s="27"/>
      <c r="K1541" s="27"/>
      <c r="L1541" s="27"/>
      <c r="M1541" s="27"/>
      <c r="N1541" s="27"/>
      <c r="O1541" s="27"/>
      <c r="P1541" s="27"/>
      <c r="Q1541" s="27"/>
    </row>
    <row r="1542" spans="10:17" ht="15" customHeight="1" x14ac:dyDescent="0.25">
      <c r="J1542" s="27"/>
      <c r="K1542" s="27"/>
      <c r="L1542" s="27"/>
      <c r="M1542" s="27"/>
      <c r="N1542" s="27"/>
      <c r="O1542" s="27"/>
      <c r="P1542" s="27"/>
      <c r="Q1542" s="27"/>
    </row>
    <row r="1543" spans="10:17" ht="15" customHeight="1" x14ac:dyDescent="0.25">
      <c r="J1543" s="27"/>
      <c r="K1543" s="27"/>
      <c r="L1543" s="27"/>
      <c r="M1543" s="27"/>
      <c r="N1543" s="27"/>
      <c r="O1543" s="27"/>
      <c r="P1543" s="27"/>
      <c r="Q1543" s="27"/>
    </row>
    <row r="1544" spans="10:17" ht="15" customHeight="1" x14ac:dyDescent="0.25">
      <c r="J1544" s="27"/>
      <c r="K1544" s="27"/>
      <c r="L1544" s="27"/>
      <c r="M1544" s="27"/>
      <c r="N1544" s="27"/>
      <c r="O1544" s="27"/>
      <c r="P1544" s="27"/>
      <c r="Q1544" s="27"/>
    </row>
    <row r="1545" spans="10:17" ht="15" customHeight="1" x14ac:dyDescent="0.25">
      <c r="J1545" s="27"/>
      <c r="K1545" s="27"/>
      <c r="L1545" s="27"/>
      <c r="M1545" s="27"/>
      <c r="N1545" s="27"/>
      <c r="O1545" s="27"/>
      <c r="P1545" s="27"/>
      <c r="Q1545" s="27"/>
    </row>
    <row r="1546" spans="10:17" ht="15" customHeight="1" x14ac:dyDescent="0.25">
      <c r="J1546" s="27"/>
      <c r="K1546" s="27"/>
      <c r="L1546" s="27"/>
      <c r="M1546" s="27"/>
      <c r="N1546" s="27"/>
      <c r="O1546" s="27"/>
      <c r="P1546" s="27"/>
      <c r="Q1546" s="27"/>
    </row>
    <row r="1547" spans="10:17" ht="15" customHeight="1" x14ac:dyDescent="0.25">
      <c r="J1547" s="27"/>
      <c r="K1547" s="27"/>
      <c r="L1547" s="27"/>
      <c r="M1547" s="27"/>
      <c r="N1547" s="27"/>
      <c r="O1547" s="27"/>
      <c r="P1547" s="27"/>
      <c r="Q1547" s="27"/>
    </row>
    <row r="1548" spans="10:17" ht="15" customHeight="1" x14ac:dyDescent="0.25">
      <c r="J1548" s="27"/>
      <c r="K1548" s="27"/>
      <c r="L1548" s="27"/>
      <c r="M1548" s="27"/>
      <c r="N1548" s="27"/>
      <c r="O1548" s="27"/>
      <c r="P1548" s="27"/>
      <c r="Q1548" s="27"/>
    </row>
    <row r="1549" spans="10:17" ht="15" customHeight="1" x14ac:dyDescent="0.25">
      <c r="J1549" s="27"/>
      <c r="K1549" s="27"/>
      <c r="L1549" s="27"/>
      <c r="M1549" s="27"/>
      <c r="N1549" s="27"/>
      <c r="O1549" s="27"/>
      <c r="P1549" s="27"/>
      <c r="Q1549" s="27"/>
    </row>
    <row r="1550" spans="10:17" ht="15" customHeight="1" x14ac:dyDescent="0.25">
      <c r="J1550" s="27"/>
      <c r="K1550" s="27"/>
      <c r="L1550" s="27"/>
      <c r="M1550" s="27"/>
      <c r="N1550" s="27"/>
      <c r="O1550" s="27"/>
      <c r="P1550" s="27"/>
      <c r="Q1550" s="27"/>
    </row>
    <row r="1551" spans="10:17" ht="15" customHeight="1" x14ac:dyDescent="0.25">
      <c r="J1551" s="27"/>
      <c r="K1551" s="27"/>
      <c r="L1551" s="27"/>
      <c r="M1551" s="27"/>
      <c r="N1551" s="27"/>
      <c r="O1551" s="27"/>
      <c r="P1551" s="27"/>
      <c r="Q1551" s="27"/>
    </row>
    <row r="1552" spans="10:17" ht="15" customHeight="1" x14ac:dyDescent="0.25">
      <c r="J1552" s="27"/>
      <c r="K1552" s="27"/>
      <c r="L1552" s="27"/>
      <c r="M1552" s="27"/>
      <c r="N1552" s="27"/>
      <c r="O1552" s="27"/>
      <c r="P1552" s="27"/>
      <c r="Q1552" s="27"/>
    </row>
    <row r="1553" spans="10:17" ht="15" customHeight="1" x14ac:dyDescent="0.25">
      <c r="J1553" s="27"/>
      <c r="K1553" s="27"/>
      <c r="L1553" s="27"/>
      <c r="M1553" s="27"/>
      <c r="N1553" s="27"/>
      <c r="O1553" s="27"/>
      <c r="P1553" s="27"/>
      <c r="Q1553" s="27"/>
    </row>
    <row r="1554" spans="10:17" ht="15" customHeight="1" x14ac:dyDescent="0.25">
      <c r="J1554" s="27"/>
      <c r="K1554" s="27"/>
      <c r="L1554" s="27"/>
      <c r="M1554" s="27"/>
      <c r="N1554" s="27"/>
      <c r="O1554" s="27"/>
      <c r="P1554" s="27"/>
      <c r="Q1554" s="27"/>
    </row>
    <row r="1555" spans="10:17" ht="15" customHeight="1" x14ac:dyDescent="0.25">
      <c r="J1555" s="27"/>
      <c r="K1555" s="27"/>
      <c r="L1555" s="27"/>
      <c r="M1555" s="27"/>
      <c r="N1555" s="27"/>
      <c r="O1555" s="27"/>
      <c r="P1555" s="27"/>
      <c r="Q1555" s="27"/>
    </row>
    <row r="1556" spans="10:17" ht="15" customHeight="1" x14ac:dyDescent="0.25">
      <c r="J1556" s="27"/>
      <c r="K1556" s="27"/>
      <c r="L1556" s="27"/>
      <c r="M1556" s="27"/>
      <c r="N1556" s="27"/>
      <c r="O1556" s="27"/>
      <c r="P1556" s="27"/>
      <c r="Q1556" s="27"/>
    </row>
    <row r="1557" spans="10:17" ht="15" customHeight="1" x14ac:dyDescent="0.25">
      <c r="J1557" s="27"/>
      <c r="K1557" s="27"/>
      <c r="L1557" s="27"/>
      <c r="M1557" s="27"/>
      <c r="N1557" s="27"/>
      <c r="O1557" s="27"/>
      <c r="P1557" s="27"/>
      <c r="Q1557" s="27"/>
    </row>
    <row r="1558" spans="10:17" ht="15" customHeight="1" x14ac:dyDescent="0.25">
      <c r="J1558" s="27"/>
      <c r="K1558" s="27"/>
      <c r="L1558" s="27"/>
      <c r="M1558" s="27"/>
      <c r="N1558" s="27"/>
      <c r="O1558" s="27"/>
      <c r="P1558" s="27"/>
      <c r="Q1558" s="27"/>
    </row>
    <row r="1559" spans="10:17" ht="15" customHeight="1" x14ac:dyDescent="0.25">
      <c r="J1559" s="27"/>
      <c r="K1559" s="27"/>
      <c r="L1559" s="27"/>
      <c r="M1559" s="27"/>
      <c r="N1559" s="27"/>
      <c r="O1559" s="27"/>
      <c r="P1559" s="27"/>
      <c r="Q1559" s="27"/>
    </row>
    <row r="1560" spans="10:17" ht="15" customHeight="1" x14ac:dyDescent="0.25">
      <c r="J1560" s="27"/>
      <c r="K1560" s="27"/>
      <c r="L1560" s="27"/>
      <c r="M1560" s="27"/>
      <c r="N1560" s="27"/>
      <c r="O1560" s="27"/>
      <c r="P1560" s="27"/>
      <c r="Q1560" s="27"/>
    </row>
    <row r="1561" spans="10:17" ht="15" customHeight="1" x14ac:dyDescent="0.25">
      <c r="J1561" s="27"/>
      <c r="K1561" s="27"/>
      <c r="L1561" s="27"/>
      <c r="M1561" s="27"/>
      <c r="N1561" s="27"/>
      <c r="O1561" s="27"/>
      <c r="P1561" s="27"/>
      <c r="Q1561" s="27"/>
    </row>
    <row r="1562" spans="10:17" ht="15" customHeight="1" x14ac:dyDescent="0.25">
      <c r="J1562" s="27"/>
      <c r="K1562" s="27"/>
      <c r="L1562" s="27"/>
      <c r="M1562" s="27"/>
      <c r="N1562" s="27"/>
      <c r="O1562" s="27"/>
      <c r="P1562" s="27"/>
      <c r="Q1562" s="27"/>
    </row>
    <row r="1563" spans="10:17" ht="15" customHeight="1" x14ac:dyDescent="0.25">
      <c r="J1563" s="27"/>
      <c r="K1563" s="27"/>
      <c r="L1563" s="27"/>
      <c r="M1563" s="27"/>
      <c r="N1563" s="27"/>
      <c r="O1563" s="27"/>
      <c r="P1563" s="27"/>
      <c r="Q1563" s="27"/>
    </row>
    <row r="1564" spans="10:17" ht="15" customHeight="1" x14ac:dyDescent="0.25">
      <c r="J1564" s="27"/>
      <c r="K1564" s="27"/>
      <c r="L1564" s="27"/>
      <c r="M1564" s="27"/>
      <c r="N1564" s="27"/>
      <c r="O1564" s="27"/>
      <c r="P1564" s="27"/>
      <c r="Q1564" s="27"/>
    </row>
    <row r="1565" spans="10:17" ht="15" customHeight="1" x14ac:dyDescent="0.25">
      <c r="J1565" s="27"/>
      <c r="K1565" s="27"/>
      <c r="L1565" s="27"/>
      <c r="M1565" s="27"/>
      <c r="N1565" s="27"/>
      <c r="O1565" s="27"/>
      <c r="P1565" s="27"/>
      <c r="Q1565" s="27"/>
    </row>
    <row r="1566" spans="10:17" ht="15" customHeight="1" x14ac:dyDescent="0.25">
      <c r="J1566" s="27"/>
      <c r="K1566" s="27"/>
      <c r="L1566" s="27"/>
      <c r="M1566" s="27"/>
      <c r="N1566" s="27"/>
      <c r="O1566" s="27"/>
      <c r="P1566" s="27"/>
      <c r="Q1566" s="27"/>
    </row>
    <row r="1567" spans="10:17" ht="15" customHeight="1" x14ac:dyDescent="0.25">
      <c r="J1567" s="27"/>
      <c r="K1567" s="27"/>
      <c r="L1567" s="27"/>
      <c r="M1567" s="27"/>
      <c r="N1567" s="27"/>
      <c r="O1567" s="27"/>
      <c r="P1567" s="27"/>
      <c r="Q1567" s="27"/>
    </row>
    <row r="1568" spans="10:17" ht="15" customHeight="1" x14ac:dyDescent="0.25">
      <c r="J1568" s="27"/>
      <c r="K1568" s="27"/>
      <c r="L1568" s="27"/>
      <c r="M1568" s="27"/>
      <c r="N1568" s="27"/>
      <c r="O1568" s="27"/>
      <c r="P1568" s="27"/>
      <c r="Q1568" s="27"/>
    </row>
    <row r="1569" spans="10:17" ht="15" customHeight="1" x14ac:dyDescent="0.25">
      <c r="J1569" s="27"/>
      <c r="K1569" s="27"/>
      <c r="L1569" s="27"/>
      <c r="M1569" s="27"/>
      <c r="N1569" s="27"/>
      <c r="O1569" s="27"/>
      <c r="P1569" s="27"/>
      <c r="Q1569" s="27"/>
    </row>
    <row r="1570" spans="10:17" ht="15" customHeight="1" x14ac:dyDescent="0.25">
      <c r="J1570" s="27"/>
      <c r="K1570" s="27"/>
      <c r="L1570" s="27"/>
      <c r="M1570" s="27"/>
      <c r="N1570" s="27"/>
      <c r="O1570" s="27"/>
      <c r="P1570" s="27"/>
      <c r="Q1570" s="27"/>
    </row>
    <row r="1571" spans="10:17" ht="15" customHeight="1" x14ac:dyDescent="0.25">
      <c r="J1571" s="27"/>
      <c r="K1571" s="27"/>
      <c r="L1571" s="27"/>
      <c r="M1571" s="27"/>
      <c r="N1571" s="27"/>
      <c r="O1571" s="27"/>
      <c r="P1571" s="27"/>
      <c r="Q1571" s="27"/>
    </row>
    <row r="1572" spans="10:17" ht="15" customHeight="1" x14ac:dyDescent="0.25">
      <c r="J1572" s="27"/>
      <c r="K1572" s="27"/>
      <c r="L1572" s="27"/>
      <c r="M1572" s="27"/>
      <c r="N1572" s="27"/>
      <c r="O1572" s="27"/>
      <c r="P1572" s="27"/>
      <c r="Q1572" s="27"/>
    </row>
    <row r="1573" spans="10:17" ht="15" customHeight="1" x14ac:dyDescent="0.25">
      <c r="J1573" s="27"/>
      <c r="K1573" s="27"/>
      <c r="L1573" s="27"/>
      <c r="M1573" s="27"/>
      <c r="N1573" s="27"/>
      <c r="O1573" s="27"/>
      <c r="P1573" s="27"/>
      <c r="Q1573" s="27"/>
    </row>
    <row r="1574" spans="10:17" ht="15" customHeight="1" x14ac:dyDescent="0.25">
      <c r="J1574" s="27"/>
      <c r="K1574" s="27"/>
      <c r="L1574" s="27"/>
      <c r="M1574" s="27"/>
      <c r="N1574" s="27"/>
      <c r="O1574" s="27"/>
      <c r="P1574" s="27"/>
      <c r="Q1574" s="27"/>
    </row>
    <row r="1575" spans="10:17" ht="15" customHeight="1" x14ac:dyDescent="0.25">
      <c r="J1575" s="27"/>
      <c r="K1575" s="27"/>
      <c r="L1575" s="27"/>
      <c r="M1575" s="27"/>
      <c r="N1575" s="27"/>
      <c r="O1575" s="27"/>
      <c r="P1575" s="27"/>
      <c r="Q1575" s="27"/>
    </row>
    <row r="1576" spans="10:17" ht="15" customHeight="1" x14ac:dyDescent="0.25">
      <c r="J1576" s="27"/>
      <c r="K1576" s="27"/>
      <c r="L1576" s="27"/>
      <c r="M1576" s="27"/>
      <c r="N1576" s="27"/>
      <c r="O1576" s="27"/>
      <c r="P1576" s="27"/>
      <c r="Q1576" s="27"/>
    </row>
    <row r="1577" spans="10:17" ht="15" customHeight="1" x14ac:dyDescent="0.25">
      <c r="J1577" s="27"/>
      <c r="K1577" s="27"/>
      <c r="L1577" s="27"/>
      <c r="M1577" s="27"/>
      <c r="N1577" s="27"/>
      <c r="O1577" s="27"/>
      <c r="P1577" s="27"/>
      <c r="Q1577" s="27"/>
    </row>
    <row r="1578" spans="10:17" ht="15" customHeight="1" x14ac:dyDescent="0.25">
      <c r="J1578" s="27"/>
      <c r="K1578" s="27"/>
      <c r="L1578" s="27"/>
      <c r="M1578" s="27"/>
      <c r="N1578" s="27"/>
      <c r="O1578" s="27"/>
      <c r="P1578" s="27"/>
      <c r="Q1578" s="27"/>
    </row>
    <row r="1579" spans="10:17" ht="15" customHeight="1" x14ac:dyDescent="0.25">
      <c r="J1579" s="27"/>
      <c r="K1579" s="27"/>
      <c r="L1579" s="27"/>
      <c r="M1579" s="27"/>
      <c r="N1579" s="27"/>
      <c r="O1579" s="27"/>
      <c r="P1579" s="27"/>
      <c r="Q1579" s="27"/>
    </row>
    <row r="1580" spans="10:17" ht="15" customHeight="1" x14ac:dyDescent="0.25">
      <c r="J1580" s="27"/>
      <c r="K1580" s="27"/>
      <c r="L1580" s="27"/>
      <c r="M1580" s="27"/>
      <c r="N1580" s="27"/>
      <c r="O1580" s="27"/>
      <c r="P1580" s="27"/>
      <c r="Q1580" s="27"/>
    </row>
    <row r="1581" spans="10:17" ht="15" customHeight="1" x14ac:dyDescent="0.25">
      <c r="J1581" s="27"/>
      <c r="K1581" s="27"/>
      <c r="L1581" s="27"/>
      <c r="M1581" s="27"/>
      <c r="N1581" s="27"/>
      <c r="O1581" s="27"/>
      <c r="P1581" s="27"/>
      <c r="Q1581" s="27"/>
    </row>
    <row r="1582" spans="10:17" ht="15" customHeight="1" x14ac:dyDescent="0.25">
      <c r="J1582" s="27"/>
      <c r="K1582" s="27"/>
      <c r="L1582" s="27"/>
      <c r="M1582" s="27"/>
      <c r="N1582" s="27"/>
      <c r="O1582" s="27"/>
      <c r="P1582" s="27"/>
      <c r="Q1582" s="27"/>
    </row>
    <row r="1583" spans="10:17" ht="15" customHeight="1" x14ac:dyDescent="0.25">
      <c r="J1583" s="27"/>
      <c r="K1583" s="27"/>
      <c r="L1583" s="27"/>
      <c r="M1583" s="27"/>
      <c r="N1583" s="27"/>
      <c r="O1583" s="27"/>
      <c r="P1583" s="27"/>
      <c r="Q1583" s="27"/>
    </row>
    <row r="1584" spans="10:17" ht="15" customHeight="1" x14ac:dyDescent="0.25">
      <c r="J1584" s="27"/>
      <c r="K1584" s="27"/>
      <c r="L1584" s="27"/>
      <c r="M1584" s="27"/>
      <c r="N1584" s="27"/>
      <c r="O1584" s="27"/>
      <c r="P1584" s="27"/>
      <c r="Q1584" s="27"/>
    </row>
    <row r="1585" spans="10:17" ht="15" customHeight="1" x14ac:dyDescent="0.25">
      <c r="J1585" s="27"/>
      <c r="K1585" s="27"/>
      <c r="L1585" s="27"/>
      <c r="M1585" s="27"/>
      <c r="N1585" s="27"/>
      <c r="O1585" s="27"/>
      <c r="P1585" s="27"/>
      <c r="Q1585" s="27"/>
    </row>
    <row r="1586" spans="10:17" ht="15" customHeight="1" x14ac:dyDescent="0.25">
      <c r="J1586" s="27"/>
      <c r="K1586" s="27"/>
      <c r="L1586" s="27"/>
      <c r="M1586" s="27"/>
      <c r="N1586" s="27"/>
      <c r="O1586" s="27"/>
      <c r="P1586" s="27"/>
      <c r="Q1586" s="27"/>
    </row>
    <row r="1587" spans="10:17" ht="15" customHeight="1" x14ac:dyDescent="0.25">
      <c r="J1587" s="27"/>
      <c r="K1587" s="27"/>
      <c r="L1587" s="27"/>
      <c r="M1587" s="27"/>
      <c r="N1587" s="27"/>
      <c r="O1587" s="27"/>
      <c r="P1587" s="27"/>
      <c r="Q1587" s="27"/>
    </row>
    <row r="1588" spans="10:17" ht="15" customHeight="1" x14ac:dyDescent="0.25">
      <c r="J1588" s="27"/>
      <c r="K1588" s="27"/>
      <c r="L1588" s="27"/>
      <c r="M1588" s="27"/>
      <c r="N1588" s="27"/>
      <c r="O1588" s="27"/>
      <c r="P1588" s="27"/>
      <c r="Q1588" s="27"/>
    </row>
    <row r="1589" spans="10:17" ht="15" customHeight="1" x14ac:dyDescent="0.25">
      <c r="J1589" s="27"/>
      <c r="K1589" s="27"/>
      <c r="L1589" s="27"/>
      <c r="M1589" s="27"/>
      <c r="N1589" s="27"/>
      <c r="O1589" s="27"/>
      <c r="P1589" s="27"/>
      <c r="Q1589" s="27"/>
    </row>
    <row r="1590" spans="10:17" ht="15" customHeight="1" x14ac:dyDescent="0.25">
      <c r="J1590" s="27"/>
      <c r="K1590" s="27"/>
      <c r="L1590" s="27"/>
      <c r="M1590" s="27"/>
      <c r="N1590" s="27"/>
      <c r="O1590" s="27"/>
      <c r="P1590" s="27"/>
      <c r="Q1590" s="27"/>
    </row>
    <row r="1591" spans="10:17" ht="15" customHeight="1" x14ac:dyDescent="0.25">
      <c r="J1591" s="27"/>
      <c r="K1591" s="27"/>
      <c r="L1591" s="27"/>
      <c r="M1591" s="27"/>
      <c r="N1591" s="27"/>
      <c r="O1591" s="27"/>
      <c r="P1591" s="27"/>
      <c r="Q1591" s="27"/>
    </row>
    <row r="1592" spans="10:17" ht="15" customHeight="1" x14ac:dyDescent="0.25">
      <c r="J1592" s="27"/>
      <c r="K1592" s="27"/>
      <c r="L1592" s="27"/>
      <c r="M1592" s="27"/>
      <c r="N1592" s="27"/>
      <c r="O1592" s="27"/>
      <c r="P1592" s="27"/>
      <c r="Q1592" s="27"/>
    </row>
    <row r="1593" spans="10:17" ht="15" customHeight="1" x14ac:dyDescent="0.25">
      <c r="J1593" s="27"/>
      <c r="K1593" s="27"/>
      <c r="L1593" s="27"/>
      <c r="M1593" s="27"/>
      <c r="N1593" s="27"/>
      <c r="O1593" s="27"/>
      <c r="P1593" s="27"/>
      <c r="Q1593" s="27"/>
    </row>
    <row r="1594" spans="10:17" ht="15" customHeight="1" x14ac:dyDescent="0.25">
      <c r="J1594" s="27"/>
      <c r="K1594" s="27"/>
      <c r="L1594" s="27"/>
      <c r="M1594" s="27"/>
      <c r="N1594" s="27"/>
      <c r="O1594" s="27"/>
      <c r="P1594" s="27"/>
      <c r="Q1594" s="27"/>
    </row>
    <row r="1595" spans="10:17" ht="15" customHeight="1" x14ac:dyDescent="0.25">
      <c r="J1595" s="27"/>
      <c r="K1595" s="27"/>
      <c r="L1595" s="27"/>
      <c r="M1595" s="27"/>
      <c r="N1595" s="27"/>
      <c r="O1595" s="27"/>
      <c r="P1595" s="27"/>
      <c r="Q1595" s="27"/>
    </row>
    <row r="1596" spans="10:17" ht="15" customHeight="1" x14ac:dyDescent="0.25">
      <c r="J1596" s="27"/>
      <c r="K1596" s="27"/>
      <c r="L1596" s="27"/>
      <c r="M1596" s="27"/>
      <c r="N1596" s="27"/>
      <c r="O1596" s="27"/>
      <c r="P1596" s="27"/>
      <c r="Q1596" s="27"/>
    </row>
    <row r="1597" spans="10:17" ht="15" customHeight="1" x14ac:dyDescent="0.25">
      <c r="J1597" s="27"/>
      <c r="K1597" s="27"/>
      <c r="L1597" s="27"/>
      <c r="M1597" s="27"/>
      <c r="N1597" s="27"/>
      <c r="O1597" s="27"/>
      <c r="P1597" s="27"/>
      <c r="Q1597" s="27"/>
    </row>
    <row r="1598" spans="10:17" ht="15" customHeight="1" x14ac:dyDescent="0.25">
      <c r="J1598" s="27"/>
      <c r="K1598" s="27"/>
      <c r="L1598" s="27"/>
      <c r="M1598" s="27"/>
      <c r="N1598" s="27"/>
      <c r="O1598" s="27"/>
      <c r="P1598" s="27"/>
      <c r="Q1598" s="27"/>
    </row>
    <row r="1599" spans="10:17" ht="15" customHeight="1" x14ac:dyDescent="0.25">
      <c r="J1599" s="27"/>
      <c r="K1599" s="27"/>
      <c r="L1599" s="27"/>
      <c r="M1599" s="27"/>
      <c r="N1599" s="27"/>
      <c r="O1599" s="27"/>
      <c r="P1599" s="27"/>
      <c r="Q1599" s="27"/>
    </row>
    <row r="1600" spans="10:17" ht="15" customHeight="1" x14ac:dyDescent="0.25">
      <c r="J1600" s="27"/>
      <c r="K1600" s="27"/>
      <c r="L1600" s="27"/>
      <c r="M1600" s="27"/>
      <c r="N1600" s="27"/>
      <c r="O1600" s="27"/>
      <c r="P1600" s="27"/>
      <c r="Q1600" s="27"/>
    </row>
    <row r="1601" spans="10:17" ht="15" customHeight="1" x14ac:dyDescent="0.25">
      <c r="J1601" s="27"/>
      <c r="K1601" s="27"/>
      <c r="L1601" s="27"/>
      <c r="M1601" s="27"/>
      <c r="N1601" s="27"/>
      <c r="O1601" s="27"/>
      <c r="P1601" s="27"/>
      <c r="Q1601" s="27"/>
    </row>
    <row r="1602" spans="10:17" ht="15" customHeight="1" x14ac:dyDescent="0.25">
      <c r="J1602" s="27"/>
      <c r="K1602" s="27"/>
      <c r="L1602" s="27"/>
      <c r="M1602" s="27"/>
      <c r="N1602" s="27"/>
      <c r="O1602" s="27"/>
      <c r="P1602" s="27"/>
      <c r="Q1602" s="27"/>
    </row>
    <row r="1603" spans="10:17" ht="15" customHeight="1" x14ac:dyDescent="0.25">
      <c r="J1603" s="27"/>
      <c r="K1603" s="27"/>
      <c r="L1603" s="27"/>
      <c r="M1603" s="27"/>
      <c r="N1603" s="27"/>
      <c r="O1603" s="27"/>
      <c r="P1603" s="27"/>
      <c r="Q1603" s="27"/>
    </row>
    <row r="1604" spans="10:17" ht="15" customHeight="1" x14ac:dyDescent="0.25">
      <c r="J1604" s="27"/>
      <c r="K1604" s="27"/>
      <c r="L1604" s="27"/>
      <c r="M1604" s="27"/>
      <c r="N1604" s="27"/>
      <c r="O1604" s="27"/>
      <c r="P1604" s="27"/>
      <c r="Q1604" s="27"/>
    </row>
    <row r="1605" spans="10:17" ht="15" customHeight="1" x14ac:dyDescent="0.25">
      <c r="J1605" s="27"/>
      <c r="K1605" s="27"/>
      <c r="L1605" s="27"/>
      <c r="M1605" s="27"/>
      <c r="N1605" s="27"/>
      <c r="O1605" s="27"/>
      <c r="P1605" s="27"/>
      <c r="Q1605" s="27"/>
    </row>
    <row r="1606" spans="10:17" ht="15" customHeight="1" x14ac:dyDescent="0.25">
      <c r="J1606" s="27"/>
      <c r="K1606" s="27"/>
      <c r="L1606" s="27"/>
      <c r="M1606" s="27"/>
      <c r="N1606" s="27"/>
      <c r="O1606" s="27"/>
      <c r="P1606" s="27"/>
      <c r="Q1606" s="27"/>
    </row>
    <row r="1607" spans="10:17" ht="15" customHeight="1" x14ac:dyDescent="0.25">
      <c r="J1607" s="27"/>
      <c r="K1607" s="27"/>
      <c r="L1607" s="27"/>
      <c r="M1607" s="27"/>
      <c r="N1607" s="27"/>
      <c r="O1607" s="27"/>
      <c r="P1607" s="27"/>
      <c r="Q1607" s="27"/>
    </row>
    <row r="1608" spans="10:17" ht="15" customHeight="1" x14ac:dyDescent="0.25">
      <c r="J1608" s="27"/>
      <c r="K1608" s="27"/>
      <c r="L1608" s="27"/>
      <c r="M1608" s="27"/>
      <c r="N1608" s="27"/>
      <c r="O1608" s="27"/>
      <c r="P1608" s="27"/>
      <c r="Q1608" s="27"/>
    </row>
    <row r="1609" spans="10:17" ht="15" customHeight="1" x14ac:dyDescent="0.25">
      <c r="J1609" s="27"/>
      <c r="K1609" s="27"/>
      <c r="L1609" s="27"/>
      <c r="M1609" s="27"/>
      <c r="N1609" s="27"/>
      <c r="O1609" s="27"/>
      <c r="P1609" s="27"/>
      <c r="Q1609" s="27"/>
    </row>
    <row r="1610" spans="10:17" ht="15" customHeight="1" x14ac:dyDescent="0.25">
      <c r="J1610" s="27"/>
      <c r="K1610" s="27"/>
      <c r="L1610" s="27"/>
      <c r="M1610" s="27"/>
      <c r="N1610" s="27"/>
      <c r="O1610" s="27"/>
      <c r="P1610" s="27"/>
      <c r="Q1610" s="27"/>
    </row>
    <row r="1611" spans="10:17" ht="15" customHeight="1" x14ac:dyDescent="0.25">
      <c r="J1611" s="27"/>
      <c r="K1611" s="27"/>
      <c r="L1611" s="27"/>
      <c r="M1611" s="27"/>
      <c r="N1611" s="27"/>
      <c r="O1611" s="27"/>
      <c r="P1611" s="27"/>
      <c r="Q1611" s="27"/>
    </row>
    <row r="1612" spans="10:17" ht="15" customHeight="1" x14ac:dyDescent="0.25">
      <c r="J1612" s="27"/>
      <c r="K1612" s="27"/>
      <c r="L1612" s="27"/>
      <c r="M1612" s="27"/>
      <c r="N1612" s="27"/>
      <c r="O1612" s="27"/>
      <c r="P1612" s="27"/>
      <c r="Q1612" s="27"/>
    </row>
    <row r="1613" spans="10:17" ht="15" customHeight="1" x14ac:dyDescent="0.25">
      <c r="J1613" s="27"/>
      <c r="K1613" s="27"/>
      <c r="L1613" s="27"/>
      <c r="M1613" s="27"/>
      <c r="N1613" s="27"/>
      <c r="O1613" s="27"/>
      <c r="P1613" s="27"/>
      <c r="Q1613" s="27"/>
    </row>
    <row r="1614" spans="10:17" ht="15" customHeight="1" x14ac:dyDescent="0.25">
      <c r="J1614" s="27"/>
      <c r="K1614" s="27"/>
      <c r="L1614" s="27"/>
      <c r="M1614" s="27"/>
      <c r="N1614" s="27"/>
      <c r="O1614" s="27"/>
      <c r="P1614" s="27"/>
      <c r="Q1614" s="27"/>
    </row>
    <row r="1615" spans="10:17" ht="15" customHeight="1" x14ac:dyDescent="0.25">
      <c r="J1615" s="27"/>
      <c r="K1615" s="27"/>
      <c r="L1615" s="27"/>
      <c r="M1615" s="27"/>
      <c r="N1615" s="27"/>
      <c r="O1615" s="27"/>
      <c r="P1615" s="27"/>
      <c r="Q1615" s="27"/>
    </row>
    <row r="1616" spans="10:17" ht="15" customHeight="1" x14ac:dyDescent="0.25">
      <c r="J1616" s="27"/>
      <c r="K1616" s="27"/>
      <c r="L1616" s="27"/>
      <c r="M1616" s="27"/>
      <c r="N1616" s="27"/>
      <c r="O1616" s="27"/>
      <c r="P1616" s="27"/>
      <c r="Q1616" s="27"/>
    </row>
    <row r="1617" spans="10:17" ht="15" customHeight="1" x14ac:dyDescent="0.25">
      <c r="J1617" s="27"/>
      <c r="K1617" s="27"/>
      <c r="L1617" s="27"/>
      <c r="M1617" s="27"/>
      <c r="N1617" s="27"/>
      <c r="O1617" s="27"/>
      <c r="P1617" s="27"/>
      <c r="Q1617" s="27"/>
    </row>
    <row r="1618" spans="10:17" ht="15" customHeight="1" x14ac:dyDescent="0.25">
      <c r="J1618" s="27"/>
      <c r="K1618" s="27"/>
      <c r="L1618" s="27"/>
      <c r="M1618" s="27"/>
      <c r="N1618" s="27"/>
      <c r="O1618" s="27"/>
      <c r="P1618" s="27"/>
      <c r="Q1618" s="27"/>
    </row>
    <row r="1619" spans="10:17" ht="15" customHeight="1" x14ac:dyDescent="0.25">
      <c r="J1619" s="27"/>
      <c r="K1619" s="27"/>
      <c r="L1619" s="27"/>
      <c r="M1619" s="27"/>
      <c r="N1619" s="27"/>
      <c r="O1619" s="27"/>
      <c r="P1619" s="27"/>
      <c r="Q1619" s="27"/>
    </row>
    <row r="1620" spans="10:17" ht="15" customHeight="1" x14ac:dyDescent="0.25">
      <c r="J1620" s="27"/>
      <c r="K1620" s="27"/>
      <c r="L1620" s="27"/>
      <c r="M1620" s="27"/>
      <c r="N1620" s="27"/>
      <c r="O1620" s="27"/>
      <c r="P1620" s="27"/>
      <c r="Q1620" s="27"/>
    </row>
    <row r="1621" spans="10:17" ht="15" customHeight="1" x14ac:dyDescent="0.25">
      <c r="J1621" s="27"/>
      <c r="K1621" s="27"/>
      <c r="L1621" s="27"/>
      <c r="M1621" s="27"/>
      <c r="N1621" s="27"/>
      <c r="O1621" s="27"/>
      <c r="P1621" s="27"/>
      <c r="Q1621" s="27"/>
    </row>
    <row r="1622" spans="10:17" ht="15" customHeight="1" x14ac:dyDescent="0.25">
      <c r="J1622" s="27"/>
      <c r="K1622" s="27"/>
      <c r="L1622" s="27"/>
      <c r="M1622" s="27"/>
      <c r="N1622" s="27"/>
      <c r="O1622" s="27"/>
      <c r="P1622" s="27"/>
      <c r="Q1622" s="27"/>
    </row>
    <row r="1623" spans="10:17" ht="15" customHeight="1" x14ac:dyDescent="0.25">
      <c r="J1623" s="27"/>
      <c r="K1623" s="27"/>
      <c r="L1623" s="27"/>
      <c r="M1623" s="27"/>
      <c r="N1623" s="27"/>
      <c r="O1623" s="27"/>
      <c r="P1623" s="27"/>
      <c r="Q1623" s="27"/>
    </row>
    <row r="1624" spans="10:17" ht="15" customHeight="1" x14ac:dyDescent="0.25">
      <c r="J1624" s="27"/>
      <c r="K1624" s="27"/>
      <c r="L1624" s="27"/>
      <c r="M1624" s="27"/>
      <c r="N1624" s="27"/>
      <c r="O1624" s="27"/>
      <c r="P1624" s="27"/>
      <c r="Q1624" s="27"/>
    </row>
    <row r="1625" spans="10:17" ht="15" customHeight="1" x14ac:dyDescent="0.25">
      <c r="J1625" s="27"/>
      <c r="K1625" s="27"/>
      <c r="L1625" s="27"/>
      <c r="M1625" s="27"/>
      <c r="N1625" s="27"/>
      <c r="O1625" s="27"/>
      <c r="P1625" s="27"/>
      <c r="Q1625" s="27"/>
    </row>
    <row r="1626" spans="10:17" ht="15" customHeight="1" x14ac:dyDescent="0.25">
      <c r="J1626" s="27"/>
      <c r="K1626" s="27"/>
      <c r="L1626" s="27"/>
      <c r="M1626" s="27"/>
      <c r="N1626" s="27"/>
      <c r="O1626" s="27"/>
      <c r="P1626" s="27"/>
      <c r="Q1626" s="27"/>
    </row>
    <row r="1627" spans="10:17" ht="15" customHeight="1" x14ac:dyDescent="0.25">
      <c r="J1627" s="27"/>
      <c r="K1627" s="27"/>
      <c r="L1627" s="27"/>
      <c r="M1627" s="27"/>
      <c r="N1627" s="27"/>
      <c r="O1627" s="27"/>
      <c r="P1627" s="27"/>
      <c r="Q1627" s="27"/>
    </row>
    <row r="1628" spans="10:17" ht="15" customHeight="1" x14ac:dyDescent="0.25">
      <c r="J1628" s="27"/>
      <c r="K1628" s="27"/>
      <c r="L1628" s="27"/>
      <c r="M1628" s="27"/>
      <c r="N1628" s="27"/>
      <c r="O1628" s="27"/>
      <c r="P1628" s="27"/>
      <c r="Q1628" s="27"/>
    </row>
    <row r="1629" spans="10:17" ht="15" customHeight="1" x14ac:dyDescent="0.25">
      <c r="J1629" s="27"/>
      <c r="K1629" s="27"/>
      <c r="L1629" s="27"/>
      <c r="M1629" s="27"/>
      <c r="N1629" s="27"/>
      <c r="O1629" s="27"/>
      <c r="P1629" s="27"/>
      <c r="Q1629" s="27"/>
    </row>
    <row r="1630" spans="10:17" ht="15" customHeight="1" x14ac:dyDescent="0.25">
      <c r="J1630" s="27"/>
      <c r="K1630" s="27"/>
      <c r="L1630" s="27"/>
      <c r="M1630" s="27"/>
      <c r="N1630" s="27"/>
      <c r="O1630" s="27"/>
      <c r="P1630" s="27"/>
      <c r="Q1630" s="27"/>
    </row>
    <row r="1631" spans="10:17" ht="15" customHeight="1" x14ac:dyDescent="0.25">
      <c r="J1631" s="27"/>
      <c r="K1631" s="27"/>
      <c r="L1631" s="27"/>
      <c r="M1631" s="27"/>
      <c r="N1631" s="27"/>
      <c r="O1631" s="27"/>
      <c r="P1631" s="27"/>
      <c r="Q1631" s="27"/>
    </row>
    <row r="1632" spans="10:17" ht="15" customHeight="1" x14ac:dyDescent="0.25">
      <c r="J1632" s="27"/>
      <c r="K1632" s="27"/>
      <c r="L1632" s="27"/>
      <c r="M1632" s="27"/>
      <c r="N1632" s="27"/>
      <c r="O1632" s="27"/>
      <c r="P1632" s="27"/>
      <c r="Q1632" s="27"/>
    </row>
    <row r="1633" spans="10:17" ht="15" customHeight="1" x14ac:dyDescent="0.25">
      <c r="J1633" s="27"/>
      <c r="K1633" s="27"/>
      <c r="L1633" s="27"/>
      <c r="M1633" s="27"/>
      <c r="N1633" s="27"/>
      <c r="O1633" s="27"/>
      <c r="P1633" s="27"/>
      <c r="Q1633" s="27"/>
    </row>
    <row r="1634" spans="10:17" ht="15" customHeight="1" x14ac:dyDescent="0.25">
      <c r="J1634" s="27"/>
      <c r="K1634" s="27"/>
      <c r="L1634" s="27"/>
      <c r="M1634" s="27"/>
      <c r="N1634" s="27"/>
      <c r="O1634" s="27"/>
      <c r="P1634" s="27"/>
      <c r="Q1634" s="27"/>
    </row>
    <row r="1635" spans="10:17" ht="15" customHeight="1" x14ac:dyDescent="0.25">
      <c r="J1635" s="27"/>
      <c r="K1635" s="27"/>
      <c r="L1635" s="27"/>
      <c r="M1635" s="27"/>
      <c r="N1635" s="27"/>
      <c r="O1635" s="27"/>
      <c r="P1635" s="27"/>
      <c r="Q1635" s="27"/>
    </row>
    <row r="1636" spans="10:17" ht="15" customHeight="1" x14ac:dyDescent="0.25">
      <c r="J1636" s="27"/>
      <c r="K1636" s="27"/>
      <c r="L1636" s="27"/>
      <c r="M1636" s="27"/>
      <c r="N1636" s="27"/>
      <c r="O1636" s="27"/>
      <c r="P1636" s="27"/>
      <c r="Q1636" s="27"/>
    </row>
    <row r="1637" spans="10:17" ht="15" customHeight="1" x14ac:dyDescent="0.25">
      <c r="J1637" s="27"/>
      <c r="K1637" s="27"/>
      <c r="L1637" s="27"/>
      <c r="M1637" s="27"/>
      <c r="N1637" s="27"/>
      <c r="O1637" s="27"/>
      <c r="P1637" s="27"/>
      <c r="Q1637" s="27"/>
    </row>
    <row r="1638" spans="10:17" ht="15" customHeight="1" x14ac:dyDescent="0.25">
      <c r="J1638" s="27"/>
      <c r="K1638" s="27"/>
      <c r="L1638" s="27"/>
      <c r="M1638" s="27"/>
      <c r="N1638" s="27"/>
      <c r="O1638" s="27"/>
      <c r="P1638" s="27"/>
      <c r="Q1638" s="27"/>
    </row>
    <row r="1639" spans="10:17" ht="15" customHeight="1" x14ac:dyDescent="0.25">
      <c r="J1639" s="27"/>
      <c r="K1639" s="27"/>
      <c r="L1639" s="27"/>
      <c r="M1639" s="27"/>
      <c r="N1639" s="27"/>
      <c r="O1639" s="27"/>
      <c r="P1639" s="27"/>
      <c r="Q1639" s="27"/>
    </row>
    <row r="1640" spans="10:17" ht="15" customHeight="1" x14ac:dyDescent="0.25">
      <c r="J1640" s="27"/>
      <c r="K1640" s="27"/>
      <c r="L1640" s="27"/>
      <c r="M1640" s="27"/>
      <c r="N1640" s="27"/>
      <c r="O1640" s="27"/>
      <c r="P1640" s="27"/>
      <c r="Q1640" s="27"/>
    </row>
    <row r="1641" spans="10:17" ht="15" customHeight="1" x14ac:dyDescent="0.25">
      <c r="J1641" s="27"/>
      <c r="K1641" s="27"/>
      <c r="L1641" s="27"/>
      <c r="M1641" s="27"/>
      <c r="N1641" s="27"/>
      <c r="O1641" s="27"/>
      <c r="P1641" s="27"/>
      <c r="Q1641" s="27"/>
    </row>
    <row r="1642" spans="10:17" ht="15" customHeight="1" x14ac:dyDescent="0.25">
      <c r="J1642" s="27"/>
      <c r="K1642" s="27"/>
      <c r="L1642" s="27"/>
      <c r="M1642" s="27"/>
      <c r="N1642" s="27"/>
      <c r="O1642" s="27"/>
      <c r="P1642" s="27"/>
      <c r="Q1642" s="27"/>
    </row>
    <row r="1643" spans="10:17" ht="15" customHeight="1" x14ac:dyDescent="0.25">
      <c r="J1643" s="27"/>
      <c r="K1643" s="27"/>
      <c r="L1643" s="27"/>
      <c r="M1643" s="27"/>
      <c r="N1643" s="27"/>
      <c r="O1643" s="27"/>
      <c r="P1643" s="27"/>
      <c r="Q1643" s="27"/>
    </row>
    <row r="1644" spans="10:17" ht="15" customHeight="1" x14ac:dyDescent="0.25">
      <c r="J1644" s="27"/>
      <c r="K1644" s="27"/>
      <c r="L1644" s="27"/>
      <c r="M1644" s="27"/>
      <c r="N1644" s="27"/>
      <c r="O1644" s="27"/>
      <c r="P1644" s="27"/>
      <c r="Q1644" s="27"/>
    </row>
    <row r="1645" spans="10:17" ht="15" customHeight="1" x14ac:dyDescent="0.25">
      <c r="J1645" s="27"/>
      <c r="K1645" s="27"/>
      <c r="L1645" s="27"/>
      <c r="M1645" s="27"/>
      <c r="N1645" s="27"/>
      <c r="O1645" s="27"/>
      <c r="P1645" s="27"/>
      <c r="Q1645" s="27"/>
    </row>
    <row r="1646" spans="10:17" ht="15" customHeight="1" x14ac:dyDescent="0.25">
      <c r="J1646" s="27"/>
      <c r="K1646" s="27"/>
      <c r="L1646" s="27"/>
      <c r="M1646" s="27"/>
      <c r="N1646" s="27"/>
      <c r="O1646" s="27"/>
      <c r="P1646" s="27"/>
      <c r="Q1646" s="27"/>
    </row>
    <row r="1647" spans="10:17" ht="15" customHeight="1" x14ac:dyDescent="0.25">
      <c r="J1647" s="27"/>
      <c r="K1647" s="27"/>
      <c r="L1647" s="27"/>
      <c r="M1647" s="27"/>
      <c r="N1647" s="27"/>
      <c r="O1647" s="27"/>
      <c r="P1647" s="27"/>
      <c r="Q1647" s="27"/>
    </row>
    <row r="1648" spans="10:17" ht="15" customHeight="1" x14ac:dyDescent="0.25">
      <c r="J1648" s="27"/>
      <c r="K1648" s="27"/>
      <c r="L1648" s="27"/>
      <c r="M1648" s="27"/>
      <c r="N1648" s="27"/>
      <c r="O1648" s="27"/>
      <c r="P1648" s="27"/>
      <c r="Q1648" s="27"/>
    </row>
    <row r="1649" spans="10:17" ht="15" customHeight="1" x14ac:dyDescent="0.25">
      <c r="J1649" s="27"/>
      <c r="K1649" s="27"/>
      <c r="L1649" s="27"/>
      <c r="M1649" s="27"/>
      <c r="N1649" s="27"/>
      <c r="O1649" s="27"/>
      <c r="P1649" s="27"/>
      <c r="Q1649" s="27"/>
    </row>
    <row r="1650" spans="10:17" ht="15" customHeight="1" x14ac:dyDescent="0.25">
      <c r="J1650" s="27"/>
      <c r="K1650" s="27"/>
      <c r="L1650" s="27"/>
      <c r="M1650" s="27"/>
      <c r="N1650" s="27"/>
      <c r="O1650" s="27"/>
      <c r="P1650" s="27"/>
      <c r="Q1650" s="27"/>
    </row>
    <row r="1651" spans="10:17" ht="15" customHeight="1" x14ac:dyDescent="0.25">
      <c r="J1651" s="27"/>
      <c r="K1651" s="27"/>
      <c r="L1651" s="27"/>
      <c r="M1651" s="27"/>
      <c r="N1651" s="27"/>
      <c r="O1651" s="27"/>
      <c r="P1651" s="27"/>
      <c r="Q1651" s="27"/>
    </row>
    <row r="1652" spans="10:17" ht="15" customHeight="1" x14ac:dyDescent="0.25">
      <c r="J1652" s="27"/>
      <c r="K1652" s="27"/>
      <c r="L1652" s="27"/>
      <c r="M1652" s="27"/>
      <c r="N1652" s="27"/>
      <c r="O1652" s="27"/>
      <c r="P1652" s="27"/>
      <c r="Q1652" s="27"/>
    </row>
    <row r="1653" spans="10:17" ht="15" customHeight="1" x14ac:dyDescent="0.25">
      <c r="J1653" s="27"/>
      <c r="K1653" s="27"/>
      <c r="L1653" s="27"/>
      <c r="M1653" s="27"/>
      <c r="N1653" s="27"/>
      <c r="O1653" s="27"/>
      <c r="P1653" s="27"/>
      <c r="Q1653" s="27"/>
    </row>
    <row r="1654" spans="10:17" ht="15" customHeight="1" x14ac:dyDescent="0.25">
      <c r="J1654" s="27"/>
      <c r="K1654" s="27"/>
      <c r="L1654" s="27"/>
      <c r="M1654" s="27"/>
      <c r="N1654" s="27"/>
      <c r="O1654" s="27"/>
      <c r="P1654" s="27"/>
      <c r="Q1654" s="27"/>
    </row>
    <row r="1655" spans="10:17" ht="15" customHeight="1" x14ac:dyDescent="0.25">
      <c r="J1655" s="27"/>
      <c r="K1655" s="27"/>
      <c r="L1655" s="27"/>
      <c r="M1655" s="27"/>
      <c r="N1655" s="27"/>
      <c r="O1655" s="27"/>
      <c r="P1655" s="27"/>
      <c r="Q1655" s="27"/>
    </row>
    <row r="1656" spans="10:17" ht="15" customHeight="1" x14ac:dyDescent="0.25">
      <c r="J1656" s="27"/>
      <c r="K1656" s="27"/>
      <c r="L1656" s="27"/>
      <c r="M1656" s="27"/>
      <c r="N1656" s="27"/>
      <c r="O1656" s="27"/>
      <c r="P1656" s="27"/>
      <c r="Q1656" s="27"/>
    </row>
    <row r="1657" spans="10:17" ht="15" customHeight="1" x14ac:dyDescent="0.25">
      <c r="J1657" s="27"/>
      <c r="K1657" s="27"/>
      <c r="L1657" s="27"/>
      <c r="M1657" s="27"/>
      <c r="N1657" s="27"/>
      <c r="O1657" s="27"/>
      <c r="P1657" s="27"/>
      <c r="Q1657" s="27"/>
    </row>
    <row r="1658" spans="10:17" ht="15" customHeight="1" x14ac:dyDescent="0.25">
      <c r="J1658" s="27"/>
      <c r="K1658" s="27"/>
      <c r="L1658" s="27"/>
      <c r="M1658" s="27"/>
      <c r="N1658" s="27"/>
      <c r="O1658" s="27"/>
      <c r="P1658" s="27"/>
      <c r="Q1658" s="27"/>
    </row>
    <row r="1659" spans="10:17" ht="15" customHeight="1" x14ac:dyDescent="0.25">
      <c r="J1659" s="27"/>
      <c r="K1659" s="27"/>
      <c r="L1659" s="27"/>
      <c r="M1659" s="27"/>
      <c r="N1659" s="27"/>
      <c r="O1659" s="27"/>
      <c r="P1659" s="27"/>
      <c r="Q1659" s="27"/>
    </row>
    <row r="1660" spans="10:17" ht="15" customHeight="1" x14ac:dyDescent="0.25">
      <c r="J1660" s="27"/>
      <c r="K1660" s="27"/>
      <c r="L1660" s="27"/>
      <c r="M1660" s="27"/>
      <c r="N1660" s="27"/>
      <c r="O1660" s="27"/>
      <c r="P1660" s="27"/>
      <c r="Q1660" s="27"/>
    </row>
    <row r="1661" spans="10:17" ht="15" customHeight="1" x14ac:dyDescent="0.25">
      <c r="J1661" s="27"/>
      <c r="K1661" s="27"/>
      <c r="L1661" s="27"/>
      <c r="M1661" s="27"/>
      <c r="N1661" s="27"/>
      <c r="O1661" s="27"/>
      <c r="P1661" s="27"/>
      <c r="Q1661" s="27"/>
    </row>
    <row r="1662" spans="10:17" ht="15" customHeight="1" x14ac:dyDescent="0.25">
      <c r="J1662" s="27"/>
      <c r="K1662" s="27"/>
      <c r="L1662" s="27"/>
      <c r="M1662" s="27"/>
      <c r="N1662" s="27"/>
      <c r="O1662" s="27"/>
      <c r="P1662" s="27"/>
      <c r="Q1662" s="27"/>
    </row>
    <row r="1663" spans="10:17" ht="15" customHeight="1" x14ac:dyDescent="0.25">
      <c r="J1663" s="27"/>
      <c r="K1663" s="27"/>
      <c r="L1663" s="27"/>
      <c r="M1663" s="27"/>
      <c r="N1663" s="27"/>
      <c r="O1663" s="27"/>
      <c r="P1663" s="27"/>
      <c r="Q1663" s="27"/>
    </row>
    <row r="1664" spans="10:17" ht="15" customHeight="1" x14ac:dyDescent="0.25">
      <c r="J1664" s="27"/>
      <c r="K1664" s="27"/>
      <c r="L1664" s="27"/>
      <c r="M1664" s="27"/>
      <c r="N1664" s="27"/>
      <c r="O1664" s="27"/>
      <c r="P1664" s="27"/>
      <c r="Q1664" s="27"/>
    </row>
    <row r="1665" spans="10:17" ht="15" customHeight="1" x14ac:dyDescent="0.25">
      <c r="J1665" s="27"/>
      <c r="K1665" s="27"/>
      <c r="L1665" s="27"/>
      <c r="M1665" s="27"/>
      <c r="N1665" s="27"/>
      <c r="O1665" s="27"/>
      <c r="P1665" s="27"/>
      <c r="Q1665" s="27"/>
    </row>
    <row r="1666" spans="10:17" ht="15" customHeight="1" x14ac:dyDescent="0.25">
      <c r="J1666" s="27"/>
      <c r="K1666" s="27"/>
      <c r="L1666" s="27"/>
      <c r="M1666" s="27"/>
      <c r="N1666" s="27"/>
      <c r="O1666" s="27"/>
      <c r="P1666" s="27"/>
      <c r="Q1666" s="27"/>
    </row>
    <row r="1667" spans="10:17" ht="15" customHeight="1" x14ac:dyDescent="0.25">
      <c r="J1667" s="27"/>
      <c r="K1667" s="27"/>
      <c r="L1667" s="27"/>
      <c r="M1667" s="27"/>
      <c r="N1667" s="27"/>
      <c r="O1667" s="27"/>
      <c r="P1667" s="27"/>
      <c r="Q1667" s="27"/>
    </row>
    <row r="1668" spans="10:17" ht="15" customHeight="1" x14ac:dyDescent="0.25">
      <c r="J1668" s="27"/>
      <c r="K1668" s="27"/>
      <c r="L1668" s="27"/>
      <c r="M1668" s="27"/>
      <c r="N1668" s="27"/>
      <c r="O1668" s="27"/>
      <c r="P1668" s="27"/>
      <c r="Q1668" s="27"/>
    </row>
    <row r="1669" spans="10:17" ht="15" customHeight="1" x14ac:dyDescent="0.25">
      <c r="J1669" s="27"/>
      <c r="K1669" s="27"/>
      <c r="L1669" s="27"/>
      <c r="M1669" s="27"/>
      <c r="N1669" s="27"/>
      <c r="O1669" s="27"/>
      <c r="P1669" s="27"/>
      <c r="Q1669" s="27"/>
    </row>
    <row r="1670" spans="10:17" ht="15" customHeight="1" x14ac:dyDescent="0.25">
      <c r="J1670" s="27"/>
      <c r="K1670" s="27"/>
      <c r="L1670" s="27"/>
      <c r="M1670" s="27"/>
      <c r="N1670" s="27"/>
      <c r="O1670" s="27"/>
      <c r="P1670" s="27"/>
      <c r="Q1670" s="27"/>
    </row>
    <row r="1671" spans="10:17" ht="15" customHeight="1" x14ac:dyDescent="0.25">
      <c r="J1671" s="27"/>
      <c r="K1671" s="27"/>
      <c r="L1671" s="27"/>
      <c r="M1671" s="27"/>
      <c r="N1671" s="27"/>
      <c r="O1671" s="27"/>
      <c r="P1671" s="27"/>
      <c r="Q1671" s="27"/>
    </row>
    <row r="1672" spans="10:17" ht="15" customHeight="1" x14ac:dyDescent="0.25">
      <c r="J1672" s="27"/>
      <c r="K1672" s="27"/>
      <c r="L1672" s="27"/>
      <c r="M1672" s="27"/>
      <c r="N1672" s="27"/>
      <c r="O1672" s="27"/>
      <c r="P1672" s="27"/>
      <c r="Q1672" s="27"/>
    </row>
    <row r="1673" spans="10:17" ht="15" customHeight="1" x14ac:dyDescent="0.25">
      <c r="J1673" s="27"/>
      <c r="K1673" s="27"/>
      <c r="L1673" s="27"/>
      <c r="M1673" s="27"/>
      <c r="N1673" s="27"/>
      <c r="O1673" s="27"/>
      <c r="P1673" s="27"/>
      <c r="Q1673" s="27"/>
    </row>
    <row r="1674" spans="10:17" ht="15" customHeight="1" x14ac:dyDescent="0.25">
      <c r="J1674" s="27"/>
      <c r="K1674" s="27"/>
      <c r="L1674" s="27"/>
      <c r="M1674" s="27"/>
      <c r="N1674" s="27"/>
      <c r="O1674" s="27"/>
      <c r="P1674" s="27"/>
      <c r="Q1674" s="27"/>
    </row>
    <row r="1675" spans="10:17" ht="15" customHeight="1" x14ac:dyDescent="0.25">
      <c r="J1675" s="27"/>
      <c r="K1675" s="27"/>
      <c r="L1675" s="27"/>
      <c r="M1675" s="27"/>
      <c r="N1675" s="27"/>
      <c r="O1675" s="27"/>
      <c r="P1675" s="27"/>
      <c r="Q1675" s="27"/>
    </row>
    <row r="1676" spans="10:17" ht="15" customHeight="1" x14ac:dyDescent="0.25">
      <c r="J1676" s="27"/>
      <c r="K1676" s="27"/>
      <c r="L1676" s="27"/>
      <c r="M1676" s="27"/>
      <c r="N1676" s="27"/>
      <c r="O1676" s="27"/>
      <c r="P1676" s="27"/>
      <c r="Q1676" s="27"/>
    </row>
    <row r="1677" spans="10:17" ht="15" customHeight="1" x14ac:dyDescent="0.25">
      <c r="J1677" s="27"/>
      <c r="K1677" s="27"/>
      <c r="L1677" s="27"/>
      <c r="M1677" s="27"/>
      <c r="N1677" s="27"/>
      <c r="O1677" s="27"/>
      <c r="P1677" s="27"/>
      <c r="Q1677" s="27"/>
    </row>
    <row r="1678" spans="10:17" ht="15" customHeight="1" x14ac:dyDescent="0.25">
      <c r="J1678" s="27"/>
      <c r="K1678" s="27"/>
      <c r="L1678" s="27"/>
      <c r="M1678" s="27"/>
      <c r="N1678" s="27"/>
      <c r="O1678" s="27"/>
      <c r="P1678" s="27"/>
      <c r="Q1678" s="27"/>
    </row>
    <row r="1679" spans="10:17" ht="15" customHeight="1" x14ac:dyDescent="0.25">
      <c r="J1679" s="27"/>
      <c r="K1679" s="27"/>
      <c r="L1679" s="27"/>
      <c r="M1679" s="27"/>
      <c r="N1679" s="27"/>
      <c r="O1679" s="27"/>
      <c r="P1679" s="27"/>
      <c r="Q1679" s="27"/>
    </row>
    <row r="1680" spans="10:17" ht="15" customHeight="1" x14ac:dyDescent="0.25">
      <c r="J1680" s="27"/>
      <c r="K1680" s="27"/>
      <c r="L1680" s="27"/>
      <c r="M1680" s="27"/>
      <c r="N1680" s="27"/>
      <c r="O1680" s="27"/>
      <c r="P1680" s="27"/>
      <c r="Q1680" s="27"/>
    </row>
    <row r="1681" spans="10:17" ht="15" customHeight="1" x14ac:dyDescent="0.25">
      <c r="J1681" s="27"/>
      <c r="K1681" s="27"/>
      <c r="L1681" s="27"/>
      <c r="M1681" s="27"/>
      <c r="N1681" s="27"/>
      <c r="O1681" s="27"/>
      <c r="P1681" s="27"/>
      <c r="Q1681" s="27"/>
    </row>
    <row r="1682" spans="10:17" ht="15" customHeight="1" x14ac:dyDescent="0.25">
      <c r="J1682" s="27"/>
      <c r="K1682" s="27"/>
      <c r="L1682" s="27"/>
      <c r="M1682" s="27"/>
      <c r="N1682" s="27"/>
      <c r="O1682" s="27"/>
      <c r="P1682" s="27"/>
      <c r="Q1682" s="27"/>
    </row>
    <row r="1683" spans="10:17" ht="15" customHeight="1" x14ac:dyDescent="0.25">
      <c r="J1683" s="27"/>
      <c r="K1683" s="27"/>
      <c r="L1683" s="27"/>
      <c r="M1683" s="27"/>
      <c r="N1683" s="27"/>
      <c r="O1683" s="27"/>
      <c r="P1683" s="27"/>
      <c r="Q1683" s="27"/>
    </row>
    <row r="1684" spans="10:17" ht="15" customHeight="1" x14ac:dyDescent="0.25">
      <c r="J1684" s="27"/>
      <c r="K1684" s="27"/>
      <c r="L1684" s="27"/>
      <c r="M1684" s="27"/>
      <c r="N1684" s="27"/>
      <c r="O1684" s="27"/>
      <c r="P1684" s="27"/>
      <c r="Q1684" s="27"/>
    </row>
    <row r="1685" spans="10:17" ht="15" customHeight="1" x14ac:dyDescent="0.25">
      <c r="J1685" s="27"/>
      <c r="K1685" s="27"/>
      <c r="L1685" s="27"/>
      <c r="M1685" s="27"/>
      <c r="N1685" s="27"/>
      <c r="O1685" s="27"/>
      <c r="P1685" s="27"/>
      <c r="Q1685" s="27"/>
    </row>
    <row r="1686" spans="10:17" ht="15" customHeight="1" x14ac:dyDescent="0.25">
      <c r="J1686" s="27"/>
      <c r="K1686" s="27"/>
      <c r="L1686" s="27"/>
      <c r="M1686" s="27"/>
      <c r="N1686" s="27"/>
      <c r="O1686" s="27"/>
      <c r="P1686" s="27"/>
      <c r="Q1686" s="27"/>
    </row>
    <row r="1687" spans="10:17" ht="15" customHeight="1" x14ac:dyDescent="0.25">
      <c r="J1687" s="27"/>
      <c r="K1687" s="27"/>
      <c r="L1687" s="27"/>
      <c r="M1687" s="27"/>
      <c r="N1687" s="27"/>
      <c r="O1687" s="27"/>
      <c r="P1687" s="27"/>
      <c r="Q1687" s="27"/>
    </row>
    <row r="1688" spans="10:17" ht="15" customHeight="1" x14ac:dyDescent="0.25">
      <c r="J1688" s="27"/>
      <c r="K1688" s="27"/>
      <c r="L1688" s="27"/>
      <c r="M1688" s="27"/>
      <c r="N1688" s="27"/>
      <c r="O1688" s="27"/>
      <c r="P1688" s="27"/>
      <c r="Q1688" s="27"/>
    </row>
    <row r="1689" spans="10:17" ht="15" customHeight="1" x14ac:dyDescent="0.25">
      <c r="J1689" s="27"/>
      <c r="K1689" s="27"/>
      <c r="L1689" s="27"/>
      <c r="M1689" s="27"/>
      <c r="N1689" s="27"/>
      <c r="O1689" s="27"/>
      <c r="P1689" s="27"/>
      <c r="Q1689" s="27"/>
    </row>
    <row r="1690" spans="10:17" ht="15" customHeight="1" x14ac:dyDescent="0.25">
      <c r="J1690" s="27"/>
      <c r="K1690" s="27"/>
      <c r="L1690" s="27"/>
      <c r="M1690" s="27"/>
      <c r="N1690" s="27"/>
      <c r="O1690" s="27"/>
      <c r="P1690" s="27"/>
      <c r="Q1690" s="27"/>
    </row>
    <row r="1691" spans="10:17" ht="15" customHeight="1" x14ac:dyDescent="0.25">
      <c r="J1691" s="27"/>
      <c r="K1691" s="27"/>
      <c r="L1691" s="27"/>
      <c r="M1691" s="27"/>
      <c r="N1691" s="27"/>
      <c r="O1691" s="27"/>
      <c r="P1691" s="27"/>
      <c r="Q1691" s="27"/>
    </row>
    <row r="1692" spans="10:17" ht="15" customHeight="1" x14ac:dyDescent="0.25">
      <c r="J1692" s="27"/>
      <c r="K1692" s="27"/>
      <c r="L1692" s="27"/>
      <c r="M1692" s="27"/>
      <c r="N1692" s="27"/>
      <c r="O1692" s="27"/>
      <c r="P1692" s="27"/>
      <c r="Q1692" s="27"/>
    </row>
    <row r="1693" spans="10:17" ht="15" customHeight="1" x14ac:dyDescent="0.25">
      <c r="J1693" s="27"/>
      <c r="K1693" s="27"/>
      <c r="L1693" s="27"/>
      <c r="M1693" s="27"/>
      <c r="N1693" s="27"/>
      <c r="O1693" s="27"/>
      <c r="P1693" s="27"/>
      <c r="Q1693" s="27"/>
    </row>
    <row r="1694" spans="10:17" ht="15" customHeight="1" x14ac:dyDescent="0.25">
      <c r="J1694" s="27"/>
      <c r="K1694" s="27"/>
      <c r="L1694" s="27"/>
      <c r="M1694" s="27"/>
      <c r="N1694" s="27"/>
      <c r="O1694" s="27"/>
      <c r="P1694" s="27"/>
      <c r="Q1694" s="27"/>
    </row>
    <row r="1695" spans="10:17" ht="15" customHeight="1" x14ac:dyDescent="0.25">
      <c r="J1695" s="27"/>
      <c r="K1695" s="27"/>
      <c r="L1695" s="27"/>
      <c r="M1695" s="27"/>
      <c r="N1695" s="27"/>
      <c r="O1695" s="27"/>
      <c r="P1695" s="27"/>
      <c r="Q1695" s="27"/>
    </row>
    <row r="1696" spans="10:17" ht="15" customHeight="1" x14ac:dyDescent="0.25">
      <c r="J1696" s="27"/>
      <c r="K1696" s="27"/>
      <c r="L1696" s="27"/>
      <c r="M1696" s="27"/>
      <c r="N1696" s="27"/>
      <c r="O1696" s="27"/>
      <c r="P1696" s="27"/>
      <c r="Q1696" s="27"/>
    </row>
    <row r="1697" spans="10:17" ht="15" customHeight="1" x14ac:dyDescent="0.25">
      <c r="J1697" s="27"/>
      <c r="K1697" s="27"/>
      <c r="L1697" s="27"/>
      <c r="M1697" s="27"/>
      <c r="N1697" s="27"/>
      <c r="O1697" s="27"/>
      <c r="P1697" s="27"/>
      <c r="Q1697" s="27"/>
    </row>
    <row r="1698" spans="10:17" ht="15" customHeight="1" x14ac:dyDescent="0.25">
      <c r="J1698" s="27"/>
      <c r="K1698" s="27"/>
      <c r="L1698" s="27"/>
      <c r="M1698" s="27"/>
      <c r="N1698" s="27"/>
      <c r="O1698" s="27"/>
      <c r="P1698" s="27"/>
      <c r="Q1698" s="27"/>
    </row>
    <row r="1699" spans="10:17" ht="15" customHeight="1" x14ac:dyDescent="0.25">
      <c r="J1699" s="27"/>
      <c r="K1699" s="27"/>
      <c r="L1699" s="27"/>
      <c r="M1699" s="27"/>
      <c r="N1699" s="27"/>
      <c r="O1699" s="27"/>
      <c r="P1699" s="27"/>
      <c r="Q1699" s="27"/>
    </row>
    <row r="1700" spans="10:17" ht="15" customHeight="1" x14ac:dyDescent="0.25">
      <c r="J1700" s="27"/>
      <c r="K1700" s="27"/>
      <c r="L1700" s="27"/>
      <c r="M1700" s="27"/>
      <c r="N1700" s="27"/>
      <c r="O1700" s="27"/>
      <c r="P1700" s="27"/>
      <c r="Q1700" s="27"/>
    </row>
    <row r="1701" spans="10:17" ht="15" customHeight="1" x14ac:dyDescent="0.25">
      <c r="J1701" s="27"/>
      <c r="K1701" s="27"/>
      <c r="L1701" s="27"/>
      <c r="M1701" s="27"/>
      <c r="N1701" s="27"/>
      <c r="O1701" s="27"/>
      <c r="P1701" s="27"/>
      <c r="Q1701" s="27"/>
    </row>
    <row r="1702" spans="10:17" ht="15" customHeight="1" x14ac:dyDescent="0.25">
      <c r="J1702" s="27"/>
      <c r="K1702" s="27"/>
      <c r="L1702" s="27"/>
      <c r="M1702" s="27"/>
      <c r="N1702" s="27"/>
      <c r="O1702" s="27"/>
      <c r="P1702" s="27"/>
      <c r="Q1702" s="27"/>
    </row>
    <row r="1703" spans="10:17" ht="15" customHeight="1" x14ac:dyDescent="0.25">
      <c r="J1703" s="27"/>
      <c r="K1703" s="27"/>
      <c r="L1703" s="27"/>
      <c r="M1703" s="27"/>
      <c r="N1703" s="27"/>
      <c r="O1703" s="27"/>
      <c r="P1703" s="27"/>
      <c r="Q1703" s="27"/>
    </row>
    <row r="1704" spans="10:17" ht="15" customHeight="1" x14ac:dyDescent="0.25">
      <c r="J1704" s="27"/>
      <c r="K1704" s="27"/>
      <c r="L1704" s="27"/>
      <c r="M1704" s="27"/>
      <c r="N1704" s="27"/>
      <c r="O1704" s="27"/>
      <c r="P1704" s="27"/>
      <c r="Q1704" s="27"/>
    </row>
    <row r="1705" spans="10:17" ht="15" customHeight="1" x14ac:dyDescent="0.25">
      <c r="J1705" s="27"/>
      <c r="K1705" s="27"/>
      <c r="L1705" s="27"/>
      <c r="M1705" s="27"/>
      <c r="N1705" s="27"/>
      <c r="O1705" s="27"/>
      <c r="P1705" s="27"/>
      <c r="Q1705" s="27"/>
    </row>
    <row r="1706" spans="10:17" ht="15" customHeight="1" x14ac:dyDescent="0.25">
      <c r="J1706" s="27"/>
      <c r="K1706" s="27"/>
      <c r="L1706" s="27"/>
      <c r="M1706" s="27"/>
      <c r="N1706" s="27"/>
      <c r="O1706" s="27"/>
      <c r="P1706" s="27"/>
      <c r="Q1706" s="27"/>
    </row>
    <row r="1707" spans="10:17" ht="15" customHeight="1" x14ac:dyDescent="0.25">
      <c r="J1707" s="27"/>
      <c r="K1707" s="27"/>
      <c r="L1707" s="27"/>
      <c r="M1707" s="27"/>
      <c r="N1707" s="27"/>
      <c r="O1707" s="27"/>
      <c r="P1707" s="27"/>
      <c r="Q1707" s="27"/>
    </row>
    <row r="1708" spans="10:17" ht="15" customHeight="1" x14ac:dyDescent="0.25">
      <c r="J1708" s="27"/>
      <c r="K1708" s="27"/>
      <c r="L1708" s="27"/>
      <c r="M1708" s="27"/>
      <c r="N1708" s="27"/>
      <c r="O1708" s="27"/>
      <c r="P1708" s="27"/>
      <c r="Q1708" s="27"/>
    </row>
    <row r="1709" spans="10:17" ht="15" customHeight="1" x14ac:dyDescent="0.25">
      <c r="J1709" s="27"/>
      <c r="K1709" s="27"/>
      <c r="L1709" s="27"/>
      <c r="M1709" s="27"/>
      <c r="N1709" s="27"/>
      <c r="O1709" s="27"/>
      <c r="P1709" s="27"/>
      <c r="Q1709" s="27"/>
    </row>
    <row r="1710" spans="10:17" ht="15" customHeight="1" x14ac:dyDescent="0.25">
      <c r="J1710" s="27"/>
      <c r="K1710" s="27"/>
      <c r="L1710" s="27"/>
      <c r="M1710" s="27"/>
      <c r="N1710" s="27"/>
      <c r="O1710" s="27"/>
      <c r="P1710" s="27"/>
      <c r="Q1710" s="27"/>
    </row>
    <row r="1711" spans="10:17" ht="15" customHeight="1" x14ac:dyDescent="0.25">
      <c r="J1711" s="27"/>
      <c r="K1711" s="27"/>
      <c r="L1711" s="27"/>
      <c r="M1711" s="27"/>
      <c r="N1711" s="27"/>
      <c r="O1711" s="27"/>
      <c r="P1711" s="27"/>
      <c r="Q1711" s="27"/>
    </row>
    <row r="1712" spans="10:17" ht="15" customHeight="1" x14ac:dyDescent="0.25">
      <c r="J1712" s="27"/>
      <c r="K1712" s="27"/>
      <c r="L1712" s="27"/>
      <c r="M1712" s="27"/>
      <c r="N1712" s="27"/>
      <c r="O1712" s="27"/>
      <c r="P1712" s="27"/>
      <c r="Q1712" s="27"/>
    </row>
    <row r="1713" spans="10:17" ht="15" customHeight="1" x14ac:dyDescent="0.25">
      <c r="J1713" s="27"/>
      <c r="K1713" s="27"/>
      <c r="L1713" s="27"/>
      <c r="M1713" s="27"/>
      <c r="N1713" s="27"/>
      <c r="O1713" s="27"/>
      <c r="P1713" s="27"/>
      <c r="Q1713" s="27"/>
    </row>
    <row r="1714" spans="10:17" ht="15" customHeight="1" x14ac:dyDescent="0.25">
      <c r="J1714" s="27"/>
      <c r="K1714" s="27"/>
      <c r="L1714" s="27"/>
      <c r="M1714" s="27"/>
      <c r="N1714" s="27"/>
      <c r="O1714" s="27"/>
      <c r="P1714" s="27"/>
      <c r="Q1714" s="27"/>
    </row>
    <row r="1715" spans="10:17" ht="15" customHeight="1" x14ac:dyDescent="0.25">
      <c r="J1715" s="27"/>
      <c r="K1715" s="27"/>
      <c r="L1715" s="27"/>
      <c r="M1715" s="27"/>
      <c r="N1715" s="27"/>
      <c r="O1715" s="27"/>
      <c r="P1715" s="27"/>
      <c r="Q1715" s="27"/>
    </row>
    <row r="1716" spans="10:17" ht="15" customHeight="1" x14ac:dyDescent="0.25">
      <c r="J1716" s="27"/>
      <c r="K1716" s="27"/>
      <c r="L1716" s="27"/>
      <c r="M1716" s="27"/>
      <c r="N1716" s="27"/>
      <c r="O1716" s="27"/>
      <c r="P1716" s="27"/>
      <c r="Q1716" s="27"/>
    </row>
    <row r="1717" spans="10:17" ht="15" customHeight="1" x14ac:dyDescent="0.25">
      <c r="J1717" s="27"/>
      <c r="K1717" s="27"/>
      <c r="L1717" s="27"/>
      <c r="M1717" s="27"/>
      <c r="N1717" s="27"/>
      <c r="O1717" s="27"/>
      <c r="P1717" s="27"/>
      <c r="Q1717" s="27"/>
    </row>
    <row r="1718" spans="10:17" ht="15" customHeight="1" x14ac:dyDescent="0.25">
      <c r="J1718" s="27"/>
      <c r="K1718" s="27"/>
      <c r="L1718" s="27"/>
      <c r="M1718" s="27"/>
      <c r="N1718" s="27"/>
      <c r="O1718" s="27"/>
      <c r="P1718" s="27"/>
      <c r="Q1718" s="27"/>
    </row>
    <row r="1719" spans="10:17" ht="15" customHeight="1" x14ac:dyDescent="0.25">
      <c r="J1719" s="27"/>
      <c r="K1719" s="27"/>
      <c r="L1719" s="27"/>
      <c r="M1719" s="27"/>
      <c r="N1719" s="27"/>
      <c r="O1719" s="27"/>
      <c r="P1719" s="27"/>
      <c r="Q1719" s="27"/>
    </row>
    <row r="1720" spans="10:17" ht="15" customHeight="1" x14ac:dyDescent="0.25">
      <c r="J1720" s="27"/>
      <c r="K1720" s="27"/>
      <c r="L1720" s="27"/>
      <c r="M1720" s="27"/>
      <c r="N1720" s="27"/>
      <c r="O1720" s="27"/>
      <c r="P1720" s="27"/>
      <c r="Q1720" s="27"/>
    </row>
    <row r="1721" spans="10:17" ht="15" customHeight="1" x14ac:dyDescent="0.25">
      <c r="J1721" s="27"/>
      <c r="K1721" s="27"/>
      <c r="L1721" s="27"/>
      <c r="M1721" s="27"/>
      <c r="N1721" s="27"/>
      <c r="O1721" s="27"/>
      <c r="P1721" s="27"/>
      <c r="Q1721" s="27"/>
    </row>
    <row r="1722" spans="10:17" ht="15" customHeight="1" x14ac:dyDescent="0.25">
      <c r="J1722" s="27"/>
      <c r="K1722" s="27"/>
      <c r="L1722" s="27"/>
      <c r="M1722" s="27"/>
      <c r="N1722" s="27"/>
      <c r="O1722" s="27"/>
      <c r="P1722" s="27"/>
      <c r="Q1722" s="27"/>
    </row>
    <row r="1723" spans="10:17" ht="15" customHeight="1" x14ac:dyDescent="0.25">
      <c r="J1723" s="27"/>
      <c r="K1723" s="27"/>
      <c r="L1723" s="27"/>
      <c r="M1723" s="27"/>
      <c r="N1723" s="27"/>
      <c r="O1723" s="27"/>
      <c r="P1723" s="27"/>
      <c r="Q1723" s="27"/>
    </row>
    <row r="1724" spans="10:17" ht="15" customHeight="1" x14ac:dyDescent="0.25">
      <c r="J1724" s="27"/>
      <c r="K1724" s="27"/>
      <c r="L1724" s="27"/>
      <c r="M1724" s="27"/>
      <c r="N1724" s="27"/>
      <c r="O1724" s="27"/>
      <c r="P1724" s="27"/>
      <c r="Q1724" s="27"/>
    </row>
    <row r="1725" spans="10:17" ht="15" customHeight="1" x14ac:dyDescent="0.25">
      <c r="J1725" s="27"/>
      <c r="K1725" s="27"/>
      <c r="L1725" s="27"/>
      <c r="M1725" s="27"/>
      <c r="N1725" s="27"/>
      <c r="O1725" s="27"/>
      <c r="P1725" s="27"/>
      <c r="Q1725" s="27"/>
    </row>
    <row r="1726" spans="10:17" ht="15" customHeight="1" x14ac:dyDescent="0.25">
      <c r="J1726" s="27"/>
      <c r="K1726" s="27"/>
      <c r="L1726" s="27"/>
      <c r="M1726" s="27"/>
      <c r="N1726" s="27"/>
      <c r="O1726" s="27"/>
      <c r="P1726" s="27"/>
      <c r="Q1726" s="27"/>
    </row>
    <row r="1727" spans="10:17" ht="15" customHeight="1" x14ac:dyDescent="0.25">
      <c r="J1727" s="27"/>
      <c r="K1727" s="27"/>
      <c r="L1727" s="27"/>
      <c r="M1727" s="27"/>
      <c r="N1727" s="27"/>
      <c r="O1727" s="27"/>
      <c r="P1727" s="27"/>
      <c r="Q1727" s="27"/>
    </row>
    <row r="1728" spans="10:17" ht="15" customHeight="1" x14ac:dyDescent="0.25">
      <c r="J1728" s="27"/>
      <c r="K1728" s="27"/>
      <c r="L1728" s="27"/>
      <c r="M1728" s="27"/>
      <c r="N1728" s="27"/>
      <c r="O1728" s="27"/>
      <c r="P1728" s="27"/>
      <c r="Q1728" s="27"/>
    </row>
    <row r="1729" spans="10:17" ht="15" customHeight="1" x14ac:dyDescent="0.25">
      <c r="J1729" s="27"/>
      <c r="K1729" s="27"/>
      <c r="L1729" s="27"/>
      <c r="M1729" s="27"/>
      <c r="N1729" s="27"/>
      <c r="O1729" s="27"/>
      <c r="P1729" s="27"/>
      <c r="Q1729" s="27"/>
    </row>
    <row r="1730" spans="10:17" ht="15" customHeight="1" x14ac:dyDescent="0.25">
      <c r="J1730" s="27"/>
      <c r="K1730" s="27"/>
      <c r="L1730" s="27"/>
      <c r="M1730" s="27"/>
      <c r="N1730" s="27"/>
      <c r="O1730" s="27"/>
      <c r="P1730" s="27"/>
      <c r="Q1730" s="27"/>
    </row>
    <row r="1731" spans="10:17" ht="15" customHeight="1" x14ac:dyDescent="0.25">
      <c r="J1731" s="27"/>
      <c r="K1731" s="27"/>
      <c r="L1731" s="27"/>
      <c r="M1731" s="27"/>
      <c r="N1731" s="27"/>
      <c r="O1731" s="27"/>
      <c r="P1731" s="27"/>
      <c r="Q1731" s="27"/>
    </row>
    <row r="1732" spans="10:17" ht="15" customHeight="1" x14ac:dyDescent="0.25">
      <c r="J1732" s="27"/>
      <c r="K1732" s="27"/>
      <c r="L1732" s="27"/>
      <c r="M1732" s="27"/>
      <c r="N1732" s="27"/>
      <c r="O1732" s="27"/>
      <c r="P1732" s="27"/>
      <c r="Q1732" s="27"/>
    </row>
    <row r="1733" spans="10:17" ht="15" customHeight="1" x14ac:dyDescent="0.25">
      <c r="J1733" s="27"/>
      <c r="K1733" s="27"/>
      <c r="L1733" s="27"/>
      <c r="M1733" s="27"/>
      <c r="N1733" s="27"/>
      <c r="O1733" s="27"/>
      <c r="P1733" s="27"/>
      <c r="Q1733" s="27"/>
    </row>
    <row r="1734" spans="10:17" ht="15" customHeight="1" x14ac:dyDescent="0.25">
      <c r="J1734" s="27"/>
      <c r="K1734" s="27"/>
      <c r="L1734" s="27"/>
      <c r="M1734" s="27"/>
      <c r="N1734" s="27"/>
      <c r="O1734" s="27"/>
      <c r="P1734" s="27"/>
      <c r="Q1734" s="27"/>
    </row>
    <row r="1735" spans="10:17" ht="15" customHeight="1" x14ac:dyDescent="0.25">
      <c r="J1735" s="27"/>
      <c r="K1735" s="27"/>
      <c r="L1735" s="27"/>
      <c r="M1735" s="27"/>
      <c r="N1735" s="27"/>
      <c r="O1735" s="27"/>
      <c r="P1735" s="27"/>
      <c r="Q1735" s="27"/>
    </row>
    <row r="1736" spans="10:17" ht="15" customHeight="1" x14ac:dyDescent="0.25">
      <c r="J1736" s="27"/>
      <c r="K1736" s="27"/>
      <c r="L1736" s="27"/>
      <c r="M1736" s="27"/>
      <c r="N1736" s="27"/>
      <c r="O1736" s="27"/>
      <c r="P1736" s="27"/>
      <c r="Q1736" s="27"/>
    </row>
    <row r="1737" spans="10:17" ht="15" customHeight="1" x14ac:dyDescent="0.25">
      <c r="J1737" s="27"/>
      <c r="K1737" s="27"/>
      <c r="L1737" s="27"/>
      <c r="M1737" s="27"/>
      <c r="N1737" s="27"/>
      <c r="O1737" s="27"/>
      <c r="P1737" s="27"/>
      <c r="Q1737" s="27"/>
    </row>
    <row r="1738" spans="10:17" ht="15" customHeight="1" x14ac:dyDescent="0.25">
      <c r="J1738" s="27"/>
      <c r="K1738" s="27"/>
      <c r="L1738" s="27"/>
      <c r="M1738" s="27"/>
      <c r="N1738" s="27"/>
      <c r="O1738" s="27"/>
      <c r="P1738" s="27"/>
      <c r="Q1738" s="27"/>
    </row>
    <row r="1739" spans="10:17" ht="15" customHeight="1" x14ac:dyDescent="0.25">
      <c r="J1739" s="27"/>
      <c r="K1739" s="27"/>
      <c r="L1739" s="27"/>
      <c r="M1739" s="27"/>
      <c r="N1739" s="27"/>
      <c r="O1739" s="27"/>
      <c r="P1739" s="27"/>
      <c r="Q1739" s="27"/>
    </row>
    <row r="1740" spans="10:17" ht="15" customHeight="1" x14ac:dyDescent="0.25">
      <c r="J1740" s="27"/>
      <c r="K1740" s="27"/>
      <c r="L1740" s="27"/>
      <c r="M1740" s="27"/>
      <c r="N1740" s="27"/>
      <c r="O1740" s="27"/>
      <c r="P1740" s="27"/>
      <c r="Q1740" s="27"/>
    </row>
  </sheetData>
  <mergeCells count="150">
    <mergeCell ref="A102:Q102"/>
    <mergeCell ref="A101:Q101"/>
    <mergeCell ref="A100:Q100"/>
    <mergeCell ref="A99:Q99"/>
    <mergeCell ref="C69:C73"/>
    <mergeCell ref="B69:B73"/>
    <mergeCell ref="A92:A96"/>
    <mergeCell ref="G92:G96"/>
    <mergeCell ref="F92:F96"/>
    <mergeCell ref="E92:E96"/>
    <mergeCell ref="D92:D96"/>
    <mergeCell ref="J75:K75"/>
    <mergeCell ref="L75:M75"/>
    <mergeCell ref="N75:O75"/>
    <mergeCell ref="B77:B81"/>
    <mergeCell ref="C77:C81"/>
    <mergeCell ref="A87:Q87"/>
    <mergeCell ref="A86:Q86"/>
    <mergeCell ref="A85:Q85"/>
    <mergeCell ref="A84:Q84"/>
    <mergeCell ref="C92:C96"/>
    <mergeCell ref="B92:B96"/>
    <mergeCell ref="A77:A81"/>
    <mergeCell ref="G77:G81"/>
    <mergeCell ref="A5:A9"/>
    <mergeCell ref="B18:B19"/>
    <mergeCell ref="C18:C19"/>
    <mergeCell ref="D18:D19"/>
    <mergeCell ref="E18:E19"/>
    <mergeCell ref="I10:Q10"/>
    <mergeCell ref="G5:G9"/>
    <mergeCell ref="F5:F9"/>
    <mergeCell ref="E5:E9"/>
    <mergeCell ref="D5:D9"/>
    <mergeCell ref="C5:C9"/>
    <mergeCell ref="B5:B9"/>
    <mergeCell ref="G18:G19"/>
    <mergeCell ref="G13:G17"/>
    <mergeCell ref="F13:F17"/>
    <mergeCell ref="E13:E17"/>
    <mergeCell ref="D13:D17"/>
    <mergeCell ref="C13:C17"/>
    <mergeCell ref="A13:A23"/>
    <mergeCell ref="B20:B21"/>
    <mergeCell ref="C20:C21"/>
    <mergeCell ref="D20:D21"/>
    <mergeCell ref="E20:E21"/>
    <mergeCell ref="F20:F21"/>
    <mergeCell ref="B13:B17"/>
    <mergeCell ref="F18:F19"/>
    <mergeCell ref="N90:O90"/>
    <mergeCell ref="B32:C32"/>
    <mergeCell ref="B89:C89"/>
    <mergeCell ref="G35:G39"/>
    <mergeCell ref="F35:F39"/>
    <mergeCell ref="B48:B53"/>
    <mergeCell ref="C48:C53"/>
    <mergeCell ref="D48:D53"/>
    <mergeCell ref="E48:E53"/>
    <mergeCell ref="E35:E39"/>
    <mergeCell ref="B35:B39"/>
    <mergeCell ref="I66:Q66"/>
    <mergeCell ref="F77:F81"/>
    <mergeCell ref="E77:E81"/>
    <mergeCell ref="D77:D81"/>
    <mergeCell ref="A31:Q31"/>
    <mergeCell ref="A30:Q30"/>
    <mergeCell ref="J41:K41"/>
    <mergeCell ref="L41:M41"/>
    <mergeCell ref="N41:O41"/>
    <mergeCell ref="P41:Q41"/>
    <mergeCell ref="A35:A39"/>
    <mergeCell ref="P90:Q90"/>
    <mergeCell ref="J90:K90"/>
    <mergeCell ref="L90:M90"/>
    <mergeCell ref="D35:D39"/>
    <mergeCell ref="C35:C39"/>
    <mergeCell ref="F43:F47"/>
    <mergeCell ref="E43:E47"/>
    <mergeCell ref="D43:D47"/>
    <mergeCell ref="A58:Q58"/>
    <mergeCell ref="A69:A73"/>
    <mergeCell ref="G69:G73"/>
    <mergeCell ref="F69:F73"/>
    <mergeCell ref="E69:E73"/>
    <mergeCell ref="D69:D73"/>
    <mergeCell ref="G43:G47"/>
    <mergeCell ref="P75:Q75"/>
    <mergeCell ref="P33:Q33"/>
    <mergeCell ref="J33:K33"/>
    <mergeCell ref="L33:M33"/>
    <mergeCell ref="N33:O33"/>
    <mergeCell ref="G20:G21"/>
    <mergeCell ref="P3:Q3"/>
    <mergeCell ref="N3:O3"/>
    <mergeCell ref="L3:M3"/>
    <mergeCell ref="J3:K3"/>
    <mergeCell ref="J11:K11"/>
    <mergeCell ref="L11:M11"/>
    <mergeCell ref="N11:O11"/>
    <mergeCell ref="P11:Q11"/>
    <mergeCell ref="B22:B23"/>
    <mergeCell ref="C22:C23"/>
    <mergeCell ref="D22:D23"/>
    <mergeCell ref="C43:C47"/>
    <mergeCell ref="B43:B47"/>
    <mergeCell ref="J67:K67"/>
    <mergeCell ref="L67:M67"/>
    <mergeCell ref="N67:O67"/>
    <mergeCell ref="P67:Q67"/>
    <mergeCell ref="B54:B55"/>
    <mergeCell ref="C54:C55"/>
    <mergeCell ref="D54:D55"/>
    <mergeCell ref="E54:E55"/>
    <mergeCell ref="F54:F55"/>
    <mergeCell ref="G54:G55"/>
    <mergeCell ref="F48:F53"/>
    <mergeCell ref="G48:G53"/>
    <mergeCell ref="A64:Q64"/>
    <mergeCell ref="A65:Q65"/>
    <mergeCell ref="A43:A55"/>
    <mergeCell ref="E22:E23"/>
    <mergeCell ref="F22:F23"/>
    <mergeCell ref="G22:G23"/>
    <mergeCell ref="I32:Q32"/>
    <mergeCell ref="J104:K104"/>
    <mergeCell ref="L104:M104"/>
    <mergeCell ref="N104:O104"/>
    <mergeCell ref="P104:Q104"/>
    <mergeCell ref="A106:A107"/>
    <mergeCell ref="B106:B107"/>
    <mergeCell ref="C106:C107"/>
    <mergeCell ref="D106:D107"/>
    <mergeCell ref="E106:E107"/>
    <mergeCell ref="F106:F107"/>
    <mergeCell ref="G106:G107"/>
    <mergeCell ref="A115:Q115"/>
    <mergeCell ref="A116:Q116"/>
    <mergeCell ref="A117:Q117"/>
    <mergeCell ref="J109:K109"/>
    <mergeCell ref="L109:M109"/>
    <mergeCell ref="N109:O109"/>
    <mergeCell ref="P109:Q109"/>
    <mergeCell ref="A111:A112"/>
    <mergeCell ref="B111:B112"/>
    <mergeCell ref="C111:C112"/>
    <mergeCell ref="D111:D112"/>
    <mergeCell ref="E111:E112"/>
    <mergeCell ref="F111:F112"/>
    <mergeCell ref="G111:G112"/>
  </mergeCells>
  <pageMargins left="0.7" right="0.7" top="0.75" bottom="0.75" header="0" footer="0"/>
  <pageSetup scale="48" orientation="landscape" r:id="rId1"/>
  <colBreaks count="1" manualBreakCount="1">
    <brk id="17" max="1048575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4F67E-89E2-4061-94AE-5A4DCAD24D58}">
  <dimension ref="A1:AR9"/>
  <sheetViews>
    <sheetView workbookViewId="0">
      <selection activeCell="A2" sqref="A2"/>
    </sheetView>
  </sheetViews>
  <sheetFormatPr defaultColWidth="8.7109375" defaultRowHeight="12.75" x14ac:dyDescent="0.2"/>
  <cols>
    <col min="1" max="1" width="124.42578125" style="65" bestFit="1" customWidth="1"/>
    <col min="2" max="2" width="13.28515625" style="65" bestFit="1" customWidth="1"/>
    <col min="3" max="5" width="13.28515625" style="65" customWidth="1"/>
    <col min="6" max="6" width="12.7109375" style="65" bestFit="1" customWidth="1"/>
    <col min="7" max="7" width="12.42578125" style="65" bestFit="1" customWidth="1"/>
    <col min="8" max="8" width="13.28515625" style="65" bestFit="1" customWidth="1"/>
    <col min="9" max="9" width="12.7109375" style="65" bestFit="1" customWidth="1"/>
    <col min="10" max="10" width="12.42578125" style="65" bestFit="1" customWidth="1"/>
    <col min="11" max="11" width="13.28515625" style="65" bestFit="1" customWidth="1"/>
    <col min="12" max="12" width="12.7109375" style="65" bestFit="1" customWidth="1"/>
    <col min="13" max="13" width="12.42578125" style="65" bestFit="1" customWidth="1"/>
    <col min="14" max="16384" width="8.7109375" style="65"/>
  </cols>
  <sheetData>
    <row r="1" spans="1:44" customFormat="1" ht="12.75" customHeight="1" x14ac:dyDescent="0.25">
      <c r="A1" s="1" t="s">
        <v>155</v>
      </c>
      <c r="B1" s="8"/>
      <c r="C1" s="8"/>
      <c r="D1" s="8"/>
      <c r="E1" s="8"/>
      <c r="F1" s="8"/>
      <c r="G1" s="8"/>
      <c r="H1" s="8"/>
      <c r="I1" s="2"/>
      <c r="J1" s="14"/>
      <c r="K1" s="14"/>
      <c r="L1" s="14"/>
      <c r="M1" s="14"/>
      <c r="N1" s="14"/>
      <c r="O1" s="14"/>
      <c r="P1" s="14"/>
      <c r="Q1" s="14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</row>
    <row r="2" spans="1:44" customFormat="1" ht="12.75" customHeight="1" x14ac:dyDescent="0.25">
      <c r="A2" s="79"/>
      <c r="B2" s="8"/>
      <c r="C2" s="8"/>
      <c r="D2" s="8"/>
      <c r="E2" s="8"/>
      <c r="F2" s="8"/>
      <c r="G2" s="8"/>
      <c r="H2" s="8"/>
      <c r="I2" s="12"/>
      <c r="J2" s="14"/>
      <c r="K2" s="14"/>
      <c r="L2" s="14"/>
      <c r="M2" s="14"/>
      <c r="N2" s="14"/>
      <c r="O2" s="14"/>
      <c r="P2" s="14"/>
      <c r="Q2" s="14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</row>
    <row r="3" spans="1:44" s="64" customFormat="1" ht="27.95" customHeight="1" x14ac:dyDescent="0.2">
      <c r="A3" s="64" t="s">
        <v>25</v>
      </c>
      <c r="B3" s="66" t="s">
        <v>152</v>
      </c>
      <c r="C3" s="66" t="s">
        <v>153</v>
      </c>
      <c r="D3" s="66" t="s">
        <v>154</v>
      </c>
      <c r="E3" s="66" t="s">
        <v>26</v>
      </c>
      <c r="F3" s="66" t="s">
        <v>29</v>
      </c>
      <c r="G3" s="66" t="s">
        <v>30</v>
      </c>
      <c r="H3" s="71" t="s">
        <v>27</v>
      </c>
      <c r="I3" s="71" t="s">
        <v>31</v>
      </c>
      <c r="J3" s="71" t="s">
        <v>32</v>
      </c>
      <c r="K3" s="76" t="s">
        <v>28</v>
      </c>
      <c r="L3" s="76" t="s">
        <v>33</v>
      </c>
      <c r="M3" s="76" t="s">
        <v>34</v>
      </c>
    </row>
    <row r="4" spans="1:44" x14ac:dyDescent="0.2">
      <c r="A4" s="48" t="s">
        <v>137</v>
      </c>
      <c r="B4" s="67">
        <v>39112500</v>
      </c>
      <c r="C4" s="68">
        <v>0.56000000000000005</v>
      </c>
      <c r="D4" s="68">
        <v>0.44</v>
      </c>
      <c r="E4" s="67">
        <v>39112500</v>
      </c>
      <c r="F4" s="68">
        <v>0.56000000000000005</v>
      </c>
      <c r="G4" s="68">
        <v>0.44</v>
      </c>
      <c r="H4" s="72">
        <v>39112500</v>
      </c>
      <c r="I4" s="73">
        <v>0.56000000000000005</v>
      </c>
      <c r="J4" s="73">
        <v>0.44</v>
      </c>
      <c r="K4" s="77">
        <v>110818750</v>
      </c>
      <c r="L4" s="92">
        <v>0.56000000000000005</v>
      </c>
      <c r="M4" s="92">
        <v>0.44</v>
      </c>
    </row>
    <row r="5" spans="1:44" x14ac:dyDescent="0.2">
      <c r="A5" s="48" t="s">
        <v>138</v>
      </c>
      <c r="B5" s="67">
        <v>7526250</v>
      </c>
      <c r="C5" s="68">
        <v>0.5</v>
      </c>
      <c r="D5" s="68">
        <v>0.5</v>
      </c>
      <c r="E5" s="67">
        <v>7526250</v>
      </c>
      <c r="F5" s="68">
        <v>0.5</v>
      </c>
      <c r="G5" s="68">
        <v>0.5</v>
      </c>
      <c r="H5" s="72">
        <v>7526250</v>
      </c>
      <c r="I5" s="73">
        <v>0.5</v>
      </c>
      <c r="J5" s="73">
        <v>0.5</v>
      </c>
      <c r="K5" s="78">
        <v>7526250</v>
      </c>
      <c r="L5" s="93">
        <v>0.5</v>
      </c>
      <c r="M5" s="93">
        <v>0.5</v>
      </c>
    </row>
    <row r="6" spans="1:44" x14ac:dyDescent="0.2">
      <c r="A6" s="48" t="s">
        <v>139</v>
      </c>
      <c r="B6" s="69">
        <v>5600000</v>
      </c>
      <c r="C6" s="70">
        <v>0.35</v>
      </c>
      <c r="D6" s="70">
        <v>0.65</v>
      </c>
      <c r="E6" s="69">
        <v>5600000</v>
      </c>
      <c r="F6" s="70">
        <v>0.35</v>
      </c>
      <c r="G6" s="70">
        <v>0.65</v>
      </c>
      <c r="H6" s="74">
        <v>5600000</v>
      </c>
      <c r="I6" s="75">
        <v>0.35</v>
      </c>
      <c r="J6" s="75">
        <v>0.65</v>
      </c>
      <c r="K6" s="78">
        <v>5600000</v>
      </c>
      <c r="L6" s="93">
        <v>0.35</v>
      </c>
      <c r="M6" s="93">
        <v>0.65</v>
      </c>
    </row>
    <row r="7" spans="1:44" x14ac:dyDescent="0.2">
      <c r="A7" s="48" t="s">
        <v>140</v>
      </c>
      <c r="B7" s="69">
        <v>46000000</v>
      </c>
      <c r="C7" s="70">
        <v>0.27</v>
      </c>
      <c r="D7" s="70">
        <v>0.73</v>
      </c>
      <c r="E7" s="69">
        <v>46000000</v>
      </c>
      <c r="F7" s="70">
        <v>0.27</v>
      </c>
      <c r="G7" s="70">
        <v>0.73</v>
      </c>
      <c r="H7" s="74">
        <v>46000000</v>
      </c>
      <c r="I7" s="75">
        <v>0.27</v>
      </c>
      <c r="J7" s="75">
        <v>0.73</v>
      </c>
      <c r="K7" s="78">
        <v>46000000</v>
      </c>
      <c r="L7" s="93">
        <v>0.27</v>
      </c>
      <c r="M7" s="93">
        <v>0.73</v>
      </c>
    </row>
    <row r="8" spans="1:44" x14ac:dyDescent="0.2">
      <c r="A8" s="48" t="s">
        <v>141</v>
      </c>
      <c r="B8" s="67">
        <v>1000000</v>
      </c>
      <c r="C8" s="68">
        <v>0.34</v>
      </c>
      <c r="D8" s="68">
        <v>0.66</v>
      </c>
      <c r="E8" s="67">
        <v>1000000</v>
      </c>
      <c r="F8" s="68">
        <v>0.34</v>
      </c>
      <c r="G8" s="68">
        <v>0.66</v>
      </c>
      <c r="H8" s="72">
        <v>1000000</v>
      </c>
      <c r="I8" s="73">
        <v>0.34</v>
      </c>
      <c r="J8" s="73">
        <v>0.66</v>
      </c>
      <c r="K8" s="78">
        <v>1000000</v>
      </c>
      <c r="L8" s="93">
        <v>0.34</v>
      </c>
      <c r="M8" s="93">
        <v>0.66</v>
      </c>
    </row>
    <row r="9" spans="1:44" x14ac:dyDescent="0.2">
      <c r="B9" s="146"/>
      <c r="C9" s="146"/>
      <c r="D9" s="146"/>
      <c r="E9" s="146"/>
    </row>
  </sheetData>
  <autoFilter ref="A3:M8" xr:uid="{B742771D-3430-48F9-B7C4-0351C42C3493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Logframe</vt:lpstr>
      <vt:lpstr>Funding</vt:lpstr>
      <vt:lpstr>Logframe!Print_Area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Jean-Charles Rouge</dc:creator>
  <cp:lastModifiedBy>Jean-Charles Rouge</cp:lastModifiedBy>
  <cp:lastPrinted>2018-10-14T10:43:08Z</cp:lastPrinted>
  <dcterms:created xsi:type="dcterms:W3CDTF">2018-10-13T08:56:22Z</dcterms:created>
  <dcterms:modified xsi:type="dcterms:W3CDTF">2019-02-22T14:03:36Z</dcterms:modified>
</cp:coreProperties>
</file>