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oueiri\Desktop\shakaron\Divers\"/>
    </mc:Choice>
  </mc:AlternateContent>
  <bookViews>
    <workbookView xWindow="0" yWindow="0" windowWidth="28800" windowHeight="11856" activeTab="1"/>
  </bookViews>
  <sheets>
    <sheet name="FSS Budget 2021" sheetId="9" r:id="rId1"/>
    <sheet name="FSS Log Frame &amp; Targets" sheetId="7" r:id="rId2"/>
    <sheet name="PIN" sheetId="12" r:id="rId3"/>
    <sheet name="budget details" sheetId="10" state="hidden" r:id="rId4"/>
  </sheets>
  <externalReferences>
    <externalReference r:id="rId5"/>
  </externalReferences>
  <definedNames>
    <definedName name="_xlnm.Print_Area" localSheetId="0">'FSS Budget 2021'!$A$1:$Q$41</definedName>
    <definedName name="_xlnm.Print_Area" localSheetId="1">'FSS Log Frame &amp; Targets'!$A$1:$Q$301</definedName>
  </definedNames>
  <calcPr calcId="162913"/>
  <customWorkbookViews>
    <customWorkbookView name="Jean-Charles Rouge - Personal View" guid="{AA74D617-46A2-4FDC-94DA-407647126A6B}" mergeInterval="0" personalView="1" xWindow="13" yWindow="18" windowWidth="1853" windowHeight="755" activeSheetId="1"/>
    <customWorkbookView name="Kareem Khalil - Personal View" guid="{445B5084-4AA9-4766-BDF3-F081BD99834E}" mergeInterval="0" personalView="1" maximized="1" xWindow="-8" yWindow="-8" windowWidth="1936" windowHeight="1096" activeSheetId="1" showComments="commIndAndComment"/>
    <customWorkbookView name="Fanette Blanc - Personal View" guid="{A3FC2C64-8F18-4E91-812D-1C0A223CFD0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2" l="1"/>
  <c r="D9" i="12"/>
  <c r="C9" i="12"/>
  <c r="E9" i="12" l="1"/>
  <c r="J9" i="12"/>
  <c r="K9" i="12" s="1"/>
  <c r="H9" i="12"/>
  <c r="I9" i="12" s="1"/>
  <c r="L9" i="12"/>
  <c r="M9" i="12" s="1"/>
  <c r="F9" i="12"/>
  <c r="G9" i="12" s="1"/>
  <c r="R121" i="7" l="1"/>
  <c r="Q121" i="7"/>
  <c r="P121" i="7"/>
  <c r="O121" i="7"/>
  <c r="N121" i="7"/>
  <c r="M121" i="7"/>
  <c r="L121" i="7"/>
  <c r="K121" i="7"/>
  <c r="J121" i="7"/>
  <c r="I121" i="7"/>
  <c r="G24" i="10" l="1"/>
  <c r="F24" i="10"/>
  <c r="G23" i="10"/>
  <c r="F23" i="10"/>
  <c r="G22" i="10"/>
  <c r="C22" i="10"/>
  <c r="G21" i="10"/>
  <c r="F21" i="10"/>
  <c r="G20" i="10"/>
  <c r="F20" i="10"/>
  <c r="G19" i="10"/>
  <c r="C19" i="10"/>
  <c r="G18" i="10"/>
  <c r="F18" i="10"/>
  <c r="G17" i="10"/>
  <c r="F17" i="10"/>
  <c r="G16" i="10"/>
  <c r="F16" i="10"/>
  <c r="G15" i="10"/>
  <c r="F15" i="10"/>
  <c r="G14" i="10"/>
  <c r="F14" i="10"/>
  <c r="G13" i="10"/>
  <c r="F13" i="10"/>
  <c r="C12" i="10"/>
  <c r="G12" i="10" s="1"/>
  <c r="G11" i="10"/>
  <c r="F11" i="10"/>
  <c r="G10" i="10"/>
  <c r="F10" i="10"/>
  <c r="G9" i="10"/>
  <c r="F9" i="10"/>
  <c r="G8" i="10"/>
  <c r="F8" i="10"/>
  <c r="G7" i="10"/>
  <c r="G25" i="10" s="1"/>
  <c r="F7" i="10"/>
  <c r="F25" i="10" s="1"/>
  <c r="C6" i="10"/>
  <c r="C25" i="10" s="1"/>
  <c r="E41" i="9"/>
  <c r="D41" i="9"/>
  <c r="C41" i="9"/>
  <c r="E40" i="9"/>
  <c r="D40" i="9"/>
  <c r="C40" i="9"/>
  <c r="O39" i="9"/>
  <c r="L39" i="9"/>
  <c r="I39" i="9"/>
  <c r="E38" i="9"/>
  <c r="D38" i="9"/>
  <c r="C38" i="9"/>
  <c r="E37" i="9"/>
  <c r="D37" i="9"/>
  <c r="C37" i="9"/>
  <c r="O36" i="9"/>
  <c r="L36" i="9"/>
  <c r="I36" i="9"/>
  <c r="E34" i="9"/>
  <c r="D34" i="9"/>
  <c r="E32" i="9"/>
  <c r="D32" i="9"/>
  <c r="C32" i="9"/>
  <c r="E31" i="9"/>
  <c r="D31" i="9"/>
  <c r="C31" i="9"/>
  <c r="L30" i="9"/>
  <c r="E30" i="9"/>
  <c r="D30" i="9"/>
  <c r="C30" i="9"/>
  <c r="O29" i="9"/>
  <c r="L29" i="9"/>
  <c r="I29" i="9"/>
  <c r="E28" i="9"/>
  <c r="D28" i="9"/>
  <c r="E27" i="9"/>
  <c r="D27" i="9"/>
  <c r="E25" i="9"/>
  <c r="D25" i="9"/>
  <c r="C25" i="9"/>
  <c r="E24" i="9"/>
  <c r="D24" i="9"/>
  <c r="C24" i="9"/>
  <c r="O23" i="9"/>
  <c r="L23" i="9"/>
  <c r="I23" i="9"/>
  <c r="G13" i="9"/>
  <c r="F13" i="9"/>
  <c r="B13" i="9"/>
  <c r="G8" i="9"/>
  <c r="D25" i="10" l="1"/>
  <c r="E25" i="10"/>
  <c r="P39" i="7" l="1"/>
  <c r="P63" i="7" l="1"/>
</calcChain>
</file>

<file path=xl/sharedStrings.xml><?xml version="1.0" encoding="utf-8"?>
<sst xmlns="http://schemas.openxmlformats.org/spreadsheetml/2006/main" count="1126" uniqueCount="385">
  <si>
    <t>PRS</t>
  </si>
  <si>
    <t>PRL</t>
  </si>
  <si>
    <t>n/a</t>
  </si>
  <si>
    <t>Result</t>
  </si>
  <si>
    <t>ID</t>
  </si>
  <si>
    <t>Indicators</t>
  </si>
  <si>
    <t>Unit</t>
  </si>
  <si>
    <t>Description/ definition</t>
  </si>
  <si>
    <t>MoV / Responsible</t>
  </si>
  <si>
    <t>Frequency</t>
  </si>
  <si>
    <t>Beneficiary</t>
  </si>
  <si>
    <t>Baseline</t>
  </si>
  <si>
    <t>Target</t>
  </si>
  <si>
    <t>Results</t>
  </si>
  <si>
    <t xml:space="preserve">Outcome 1: 
Improve  FOOD AVAILABILITY  using in-kind food assistance modality and sustainable food/ agricultural value chain </t>
  </si>
  <si>
    <t>A</t>
  </si>
  <si>
    <t xml:space="preserve">% of targeted HH with borderline or acceptable food consumption score based on the food groups consumed over a recall period of 7 days. </t>
  </si>
  <si>
    <t>% (HH)</t>
  </si>
  <si>
    <t>FSOM</t>
  </si>
  <si>
    <t>Yearly</t>
  </si>
  <si>
    <t>SYR</t>
  </si>
  <si>
    <t>A:49%
B: 33%</t>
  </si>
  <si>
    <t>A;70%
B: 25%</t>
  </si>
  <si>
    <t xml:space="preserve">      A:62      B:24%</t>
  </si>
  <si>
    <t xml:space="preserve">A:66% </t>
  </si>
  <si>
    <t>A: 59%
B: 29%</t>
  </si>
  <si>
    <t>A; 65%
B: 20%</t>
  </si>
  <si>
    <t>LEB</t>
  </si>
  <si>
    <t>A: 63%
B : 25%</t>
  </si>
  <si>
    <t>A: 90%
B: 10%</t>
  </si>
  <si>
    <t>B</t>
  </si>
  <si>
    <t>indiv.</t>
  </si>
  <si>
    <t>AI</t>
  </si>
  <si>
    <t>Quarterly</t>
  </si>
  <si>
    <t>C</t>
  </si>
  <si>
    <t># of farmers applying climate - smart practices, measures for conserving natural resources in collaboration with other relevant actors.(Lebanese female &amp;male)</t>
  </si>
  <si>
    <t>The UN agencies, INGOs and NNGOs analyze the extent to which the target farmers apply good practices /measures to control and conserve the environmental resources in ensuring sustainable production and future resilience during 2020</t>
  </si>
  <si>
    <t xml:space="preserve">Yearly </t>
  </si>
  <si>
    <t xml:space="preserve">Indicators </t>
  </si>
  <si>
    <t># of individuals receiving in-kind food assistance monthly through food parcels (including food kits, ready-to-eat foods, hot meals, school feeding) and community kitchens, disaggregated by gender - female &amp; male and by cohorts.</t>
  </si>
  <si>
    <t>individuals</t>
  </si>
  <si>
    <t>The calculation is based on the amount of food sufficient to meet the food needs. The UN, NNGOs, INGOs will collect data to report the quantity of In-kind food assistance distributed in monthly narrative report (ex: food parcels, food kits, ready-to-eat foods, hot meals) while the number of individuals receiving food is reported in the Activity Info. The UN agencies, INGOs and NNGOs (IPs) monitor the actual receipts of each type of In-kind assistance separately during Post Distribution Monitoring (PDM).</t>
  </si>
  <si>
    <t>partners' reports, Activity Info</t>
  </si>
  <si>
    <t>yearly</t>
  </si>
  <si>
    <t>TOTAL</t>
  </si>
  <si>
    <t>List Activities under this output 1.1</t>
  </si>
  <si>
    <t>D</t>
  </si>
  <si>
    <t># of Agricultural Value Chain Assessments conducted</t>
  </si>
  <si>
    <t>Assessments</t>
  </si>
  <si>
    <t>The UN agencies, INGOs and NNGOs (IPs) will conduct Agricultural value chain assessments.</t>
  </si>
  <si>
    <t>List Activities under this output 1.2</t>
  </si>
  <si>
    <t># of farmers having their unsold /un-marketed quality food distributed</t>
  </si>
  <si>
    <t>units (linkages)</t>
  </si>
  <si>
    <t>List Activities under this output 1.3</t>
  </si>
  <si>
    <t>All involved actors and partners will provide trainings and/or  inputs  to farmers to valorize their organic waste produced from production.</t>
  </si>
  <si>
    <t>List Activities under this output 1.4</t>
  </si>
  <si>
    <t>Activity 2: Supporting emergency interventions to control the spread of transboundary diseases</t>
  </si>
  <si>
    <t>% of targeted HH with borderline or acceptable food consumption score disaggregated by gender - female &amp;male and by cohorts.</t>
  </si>
  <si>
    <t>A:66%               B:%</t>
  </si>
  <si>
    <t>partners' reporting</t>
  </si>
  <si>
    <t>The UN agencies, INGOs and NNGOs reconcile disbursement records (ex.: e-cards, ATM, food vouchers). The receipt of each type of Cash reported in the Activity info and the qualitative data is reported in the partners' Narrative reports ( Post Distribution Monitoring -PDM).</t>
  </si>
  <si>
    <t xml:space="preserve">The UN agencies, INGOs and NNGOs will conduct post distribution monitoring assessments of inputs to evaluate the resulting benefits to the vulnerable targeed population and that inputs reached the required beneficiaries. </t>
  </si>
  <si>
    <t>List Activities under this output 2.1</t>
  </si>
  <si>
    <t>Activity 1:  Cash based transfer for food (ex.: e-cards, ATM, food vouchers).</t>
  </si>
  <si>
    <t>Activity 2:  Post Distribution Monitoring (PDM) on Cash based transfer for food (ex.: e-cards, ATM, food vouchers).</t>
  </si>
  <si>
    <t xml:space="preserve">The UN agencies, INGOs, NNGos and MoA will estimate the amounts of inputs / equipment,  materials, financial value and report /show the extent how support to the Associations impacts on agricultural livelihoods in the Narrative report; while the number of trainings and participants to report. </t>
  </si>
  <si>
    <t>List Activities under this output 2.2</t>
  </si>
  <si>
    <t>individuals (male and female)</t>
  </si>
  <si>
    <t xml:space="preserve">The UN, INGOs and NNGOs reports the actual number of farmers provided inputs against the  plan on inputs either in-kind, credit or cash to report in the Activity Info. In the Narrative report to show the progress and impacts on farmers' agricultural livelihoods private investment.  </t>
  </si>
  <si>
    <t>List Activities under this output 2.3</t>
  </si>
  <si>
    <t xml:space="preserve">Activity 3: Raise awareness to promote innovative credit/loan investment schemes for Lebanese farmers </t>
  </si>
  <si>
    <t xml:space="preserve">Individuals </t>
  </si>
  <si>
    <t>List Activities under this output 2.4</t>
  </si>
  <si>
    <t>Activity 1: Enrolment of the youth aged 15-25 years (adolescent and youth)in agriculture schools, agriculture vocational skills training, or basic literacy and numeracy.</t>
  </si>
  <si>
    <t>Activity 2: Enrolment of adults aged 25 and above in  agriculture skills training, or basic literacy and numeracy</t>
  </si>
  <si>
    <t>The UN, INGOs and NNGOs estimate the number of farmers benefitting from agricultural productive infrastructure and communal assets (ex: agricultural roads, irrigation networks, forests, hill lakes, water reservoirs …) rehabilitated or newly established.</t>
  </si>
  <si>
    <t>#</t>
  </si>
  <si>
    <t>The record of number of individuals  involved in seasonal agricultural labor/casual labor is reported by the IPs basing the calculations of the actual numbers on the Work-days standards.</t>
  </si>
  <si>
    <t>USD</t>
  </si>
  <si>
    <t>List Activities under this output 2.5</t>
  </si>
  <si>
    <t>Activity 1: Rehabilitation and/or creation of agricultural productive infrastructure and communal assets</t>
  </si>
  <si>
    <t># of trainings targeted individuals  received to develop their skills and competences (non-agricultural trainings)</t>
  </si>
  <si>
    <t>trainings</t>
  </si>
  <si>
    <t>Number of individuals having greater access to jobs/internships as a result of support to employment opportunities</t>
  </si>
  <si>
    <t xml:space="preserve">List Activities under this output 2.6 </t>
  </si>
  <si>
    <t xml:space="preserve">Activity 3: Support access  to vulnerable individuals to employment opportunities </t>
  </si>
  <si>
    <t>% of women with a minimum dietary diversity score based on the Household Diet Diversity Scale (HDDS) by cohort</t>
  </si>
  <si>
    <t>% female.</t>
  </si>
  <si>
    <t>PDM</t>
  </si>
  <si>
    <t>individuals (male /female)</t>
  </si>
  <si>
    <t xml:space="preserve">The aim is to evaluate the adoption levels of beneficiaries on improved food safety and quality measures. The IPs will conduct a sample survey to evaluate the level of the practices involving the entire food chain- production, storage, preparation/cooking including hygiene etc.: as resulting from  output 3.1 and 3.2 </t>
  </si>
  <si>
    <t xml:space="preserve">Output 3.1  Households more vulnerable to food insecurity  adopt optimal nutrition practices through the promotion of small-scale production of diversified and nutritious food. </t>
  </si>
  <si>
    <t>List Activities under this output 3.1</t>
  </si>
  <si>
    <t xml:space="preserve">Activity 2:  Improving food diversity for vulnerable households through the promotion of small scale production of diversified nutritious food through schools, backyard and roof/micro gardens </t>
  </si>
  <si>
    <t>Activity 3:  Promote food preservation/ transformation technologies at household and community level</t>
  </si>
  <si>
    <t>The UN agencies, INGOs and NNGOs analyze the level of knowledge and practices on nutrition for male/female individuals trained on food safety and quality measures including farmers, staff and consumers where applicable.</t>
  </si>
  <si>
    <t>Initiatives</t>
  </si>
  <si>
    <t>These include the number and types of initiatives effectively implemented  by the IPs to support the local production of high value nutritious foods, such as activities for behaviour change, use of micro gardens, food systems i.e. processing, preservation and transformation technologies.</t>
  </si>
  <si>
    <t>List Activities under this output 3.2</t>
  </si>
  <si>
    <t xml:space="preserve">Activity 1: Promoting Integrated Pest Management and Good Agriculture Practices and Standards (i.e. pesticide use) </t>
  </si>
  <si>
    <t>Activity 2: Support the inherent food systems/value chains - production, processing,  storage, preparation /cooking /serving to ensure food safety and quality.</t>
  </si>
  <si>
    <t>Activity 3: Promote policies supporting the local production of high value nutritious autogenous foods.</t>
  </si>
  <si>
    <t>institutions</t>
  </si>
  <si>
    <t>List Activities under this output 4.1</t>
  </si>
  <si>
    <t># staff</t>
  </si>
  <si>
    <t>The UN agencies, INGOs and NNGOs (IPs) will provide material/equipment and trainings to regional/decentralised staff</t>
  </si>
  <si>
    <t>List Activities under this output 4.2</t>
  </si>
  <si>
    <t>Activity 1: Supporting the monitoring and early warning systems for plant pests and animal diseases</t>
  </si>
  <si>
    <t xml:space="preserve">Activity 4: Provision of trainings on profitable farm business (i.e. farmer business school) </t>
  </si>
  <si>
    <t xml:space="preserve">Activity 5: Monitor access to employment after interventions </t>
  </si>
  <si>
    <t>Activity 2:Conduct a capacity assessment of NPTP social workers, develop a capacity development plan and conduct trainings for SDCs</t>
  </si>
  <si>
    <t xml:space="preserve">All involved actors and partners will provide trainings and/or  inputs  to farmers to improve storage conditions of their produce to minimize post-harvest losses </t>
  </si>
  <si>
    <t># Farmers' associations etc.</t>
  </si>
  <si>
    <t xml:space="preserve"> The UN, INGOs and NNGOs will record the number of individuals/ participants (#youth aged 15 to 25 years) and other age group (25 and above) who had access to employment opportunities as a result of formal and/or non-formal education</t>
  </si>
  <si>
    <t>farmers associations/cooperatives</t>
  </si>
  <si>
    <t>associations/cooperatives</t>
  </si>
  <si>
    <t>MSMEs</t>
  </si>
  <si>
    <t>Infrastr/Assets</t>
  </si>
  <si>
    <t>INST.</t>
  </si>
  <si>
    <t>INST</t>
  </si>
  <si>
    <t># of farmers associations and members of agricultural cooperatives with improved capacities for the management of soil resources, pest management and efficient use of water resources (female &amp;male)</t>
  </si>
  <si>
    <t># of farmers  (disaggregated by gender-female &amp;male) with enhanced skills to reduce their food wastage and losses (transformation technologies for food preservation).</t>
  </si>
  <si>
    <t># farmers with improved storage conditions disaggregated by gender</t>
  </si>
  <si>
    <r>
      <rPr>
        <b/>
        <sz val="12"/>
        <rFont val="Calibri"/>
        <family val="2"/>
      </rPr>
      <t>Outcome 2</t>
    </r>
    <r>
      <rPr>
        <sz val="12"/>
        <rFont val="Calibri"/>
        <family val="2"/>
      </rPr>
      <t xml:space="preserve">: </t>
    </r>
    <r>
      <rPr>
        <sz val="10"/>
        <rFont val="Calibri"/>
        <family val="2"/>
      </rPr>
      <t xml:space="preserve">
Improve FOOD ACCESS through cash -based food assistance and support to sustainable agricultural livelihoods.</t>
    </r>
  </si>
  <si>
    <t># of Small scale farmers accessing (a) agricultural inputs in-kind, (b) cash grants/credit and/or (c) technical support disaggregated by gender - females &amp; males and by cohort.</t>
  </si>
  <si>
    <t xml:space="preserve">Output 2.4 Youth aged 15-25 years and other age group (25 and above)  have access to improved agricultural technical education and vocational training 
</t>
  </si>
  <si>
    <t xml:space="preserve"># of youth aged 15-25 years and adults (25 and above), disaggregated by gender female and male and by cohort, enrolled to enhance employability skills in: 
(a) agricultural schools, 
(b) agriculture vocational skills training (internship and on the job training, apprenticeship)
(c) basic numeracy and literacy trainings -  </t>
  </si>
  <si>
    <t xml:space="preserve"># number of youth having access to employment opportunities as a result of formal and/or non-formal education
</t>
  </si>
  <si>
    <t xml:space="preserve">Output 2.5 Vulnerable individuals have improved opportunities to access temporary and seasonal labour in agriculture and related sectors, in exchange for cash-based food assistance to increase their access to food and to agricultural infrastructure and assets
 </t>
  </si>
  <si>
    <t xml:space="preserve">New Output 2.6 :
Vulnerable individuals have strenghetend technical and operational capacities to access temporary, seasonal and casual labour, in exchange for cash-based assistance that increases their access to food
</t>
  </si>
  <si>
    <t>Total Amount in USD received by vulnerable people as cash-based transfer for food assistance for training.</t>
  </si>
  <si>
    <t>Output3.2 Households and individuals have improved capacity on food safety and quality to improve their practices.</t>
  </si>
  <si>
    <t xml:space="preserve"># and types of initiatives  in place to improve good practices, local production, safety and quality of high value nutritious food </t>
  </si>
  <si>
    <t>Number of national and decentralized institutions with improved capacities in food security, agriculture and social protection.</t>
  </si>
  <si>
    <t>Output 4.1 National institutions working in food security/agriculture, disaster reduction and social protection have strenghtened capacities to improve service delivery for vulnerable population</t>
  </si>
  <si>
    <t># of National institutions with improved capactities to provide service delivery to vulneralbe population (i.e. social assistance and safety nets programs, vulnerability analysis, capacity assessment, disaster risk management (DRM)</t>
  </si>
  <si>
    <t>Output 4.2 :Regional/decentralised public institutions involved in agriculture, food security, disaster reduction and social protection have strenghtened capacities to improve service delivery for vulnerable population</t>
  </si>
  <si>
    <t xml:space="preserve"># of regional/decentralised staff (MoA regional services and agriculture/extension centers staff; MoA schools; MoSA SDC; Green PLan decentralised offices), disaggregated by gender, with improved capacity in:                                                                                                                a) agro-climatic information;              b) cropping practices;                            c)monitoring NPTP food ecard;           d)safety nets beneficiaries targeting; </t>
  </si>
  <si>
    <t xml:space="preserve"># of MoA local and decentralized offices supported technically and/or in-kind with equipment (schools, centers, GP)
</t>
  </si>
  <si>
    <t xml:space="preserve">Activity 4: Monitor the increase in opportunities to employment </t>
  </si>
  <si>
    <t>Monthly</t>
  </si>
  <si>
    <r>
      <rPr>
        <b/>
        <sz val="12"/>
        <rFont val="Calibri"/>
        <family val="2"/>
      </rPr>
      <t xml:space="preserve">Outcome 4: </t>
    </r>
    <r>
      <rPr>
        <b/>
        <sz val="10"/>
        <rFont val="Calibri"/>
        <family val="2"/>
      </rPr>
      <t xml:space="preserve">
(REVISED 2020): Promote and stabilize food security through support/ capacity building and strengthening of national public institutions and their decentralised services </t>
    </r>
  </si>
  <si>
    <t>The records of trainings and participants/farmers kept and reported in Activity info by INGOs NNGOs, MoA. The records include the amounts of inputs/materials reported in the Narrative report (ex: seeds, livestock, equipment, inputs, machinery…) also practices on climate smart  sustainable agriculture, livestock and fisheries production and  efficient technologies for natural resources conservation (ex: solar pumps, drip irrigation…) provided.</t>
  </si>
  <si>
    <t xml:space="preserve">The number of farmers participating in trainings and receiving market information recorded and reported by NGOs and INGOs (IPs) who also monitor progress on access to market to report in the Narrative report. The number of those accessing markets is  reported in the Activity info.  </t>
  </si>
  <si>
    <t>This indicator will record the total amount of cash in USD received+ by the vulnerable population through cash-based transfer under Food Assistance For Assets programmes allowing them to access casual and seasonal labor.</t>
  </si>
  <si>
    <t>Record the number of national institutions and their decentralized services working in the food security sector whose  capacities have been strengthened in different areas of agriculture, social protection and others to improve delivery of services through capacity strenghtening activities</t>
  </si>
  <si>
    <t>The UN agencies, INGOs and NNGOs involved will report number and type of trainings and technical assistance provided to the different institutions and/ or departments (MoA centers/offices/schools -including TVET; MoSA/NPTP and SDCs/ Disaster Risk Management -DRM)  to address different needs more effectively (i.e. establishing safety net processes and strategies, vulnerability assessments, capacity assessment, contingency planning.  Support to GoL updating national policies/strategies/action plans in relation to food security. Involvement of Private sector in food security related activities.</t>
  </si>
  <si>
    <t>sample survey</t>
  </si>
  <si>
    <t># farmers with improved capacity to valorize organic waste disaggregated by gender</t>
  </si>
  <si>
    <t xml:space="preserve">Number of national and decentralized institutions staff with improved capacity to provide better delivery of services.
</t>
  </si>
  <si>
    <t>institution staff</t>
  </si>
  <si>
    <t>partners' reports, PDM reports</t>
  </si>
  <si>
    <t>Staff</t>
  </si>
  <si>
    <t>The UN agencies, INGOs and NNGOs (IPs) will conduct training and in the process keep records of the number of famers trained to improve agricultural value chain development throughout the whole process from production to processing, marketing and trade, retail and consumption.</t>
  </si>
  <si>
    <t>The NNGOs &amp; INGOs (Is) responsible for recording and reporting the number of farmers/participants (disaggregated by gender - female &amp; male), supported through technical support to reduce losses and wastage of food produced. The information from field observations is reported in Narrative by the IPs and uploaded in the Dashboard  by IMO by 2020</t>
  </si>
  <si>
    <t>The UN agencies and NNGOs and INGOs (IPs) collect data to assess the level of food accessibility. The Food Consumption Score (FCS) is a composite indicator that considers diet diversity, frequency of consumption and nutrient value of the food groups consumed over a recall period of seven days. According to this score, households are classified into three categories: poor, borderline and acceptable food consumption during 2020 period.</t>
  </si>
  <si>
    <t>The Food Consumption Score (FCS) is a composite indicator that considers diet diversity, frequency of consumption and nutrient value of the food groups consumed over a recall period of seven days. According to this score, households are classified into three categories: poor, borderline and acceptable food consumption. The UN, NGOs and NGOs will collaborate for collecting and analyzing data during 2020 period.</t>
  </si>
  <si>
    <r>
      <t xml:space="preserve"> The UN, INGOs and NNGOs will record the number of individuals/ participants (#youth aged 15 to 25 years) and other age group (25 and above) who enrolled, trained and completed the training/course </t>
    </r>
    <r>
      <rPr>
        <strike/>
        <sz val="10"/>
        <rFont val="Calibri"/>
        <family val="2"/>
      </rPr>
      <t xml:space="preserve"> </t>
    </r>
    <r>
      <rPr>
        <sz val="10"/>
        <rFont val="Calibri"/>
        <family val="2"/>
      </rPr>
      <t>in agriculture related fields</t>
    </r>
    <r>
      <rPr>
        <b/>
        <sz val="10"/>
        <rFont val="Calibri"/>
        <family val="2"/>
      </rPr>
      <t xml:space="preserve"> </t>
    </r>
    <r>
      <rPr>
        <sz val="10"/>
        <rFont val="Calibri"/>
        <family val="2"/>
      </rPr>
      <t xml:space="preserve">and/or basic literacy and numeracy.  </t>
    </r>
  </si>
  <si>
    <t xml:space="preserve">The estimates of the numbers is done by IPs using the relevant units/measures of the agricultural productive  structures/assets rehabilitated or built to support farmers' agricultural livelihoods during 2020. </t>
  </si>
  <si>
    <t>The UN agencies INGOs and NNGOs will be responsible in collecting data on and analysis done centrally once a year. The dietary diversity is a qualitative measure of the level of food consumption. It reflects the level of access to a variety of foods, and is also a proxy for nutrient adequacy of the diet of individuals or households. The Household Dietary Diversity Scale (HDDS) is based on 5 out of 10 food groups to calculate the proportion of women or individuals with adequate dietary diversity during 2020 period.</t>
  </si>
  <si>
    <t>The UN agencies, INGOs and NNGOs IPs calculate the number of beneficiaries reached for promoting nutritional practices using different methods and activities i.e. through  trainings and awareness sessions in schools, backyard and roof/micro gardens etc.; in particular women with pregnant and lactating women and children under five</t>
  </si>
  <si>
    <t>Description/ definition, sample survey</t>
  </si>
  <si>
    <t>Activity 2: Assist the Government in improving food inspection and safety measures i.e. analysis of quality/source of water; quality soil; use of pesticides</t>
  </si>
  <si>
    <t>Activity 3:National capacity in the areas of safety nets response, food security, vulnerability analysis and disaster risk management created and/or supported</t>
  </si>
  <si>
    <t>Activity 4: Conduct trainings for NPTP / MoSA staff</t>
  </si>
  <si>
    <t>Number of farmers with increased production, access to market, reduced produce waste and losses, and those benefitting  as a result of Trans-boundary animal and plant disease control and prevention.</t>
  </si>
  <si>
    <r>
      <t>Estimation of the level of production and the application of sustainable farming practices. In order to inform the level of food availability and the adoption/practices of the good farming practices: under ouput 1.2, output 1.3,output 1.4 and output 1.5</t>
    </r>
    <r>
      <rPr>
        <b/>
        <sz val="10"/>
        <color rgb="FFFF0000"/>
        <rFont val="Calibri"/>
        <family val="2"/>
      </rPr>
      <t xml:space="preserve"> </t>
    </r>
    <r>
      <rPr>
        <sz val="10"/>
        <rFont val="Calibri"/>
        <family val="2"/>
      </rPr>
      <t>number of</t>
    </r>
    <r>
      <rPr>
        <b/>
        <sz val="10"/>
        <rFont val="Calibri"/>
        <family val="2"/>
      </rPr>
      <t xml:space="preserve"> </t>
    </r>
    <r>
      <rPr>
        <sz val="10"/>
        <color theme="1"/>
        <rFont val="Calibri"/>
        <family val="2"/>
      </rPr>
      <t>assisted farmers . (UN, INGOs, NGOs, MOA- responsible for collecting data)</t>
    </r>
  </si>
  <si>
    <t xml:space="preserve">AI, Sample survey </t>
  </si>
  <si>
    <r>
      <rPr>
        <sz val="11"/>
        <rFont val="Calibri"/>
        <family val="2"/>
      </rPr>
      <t>number</t>
    </r>
    <r>
      <rPr>
        <sz val="10"/>
        <rFont val="Calibri"/>
        <family val="2"/>
      </rPr>
      <t xml:space="preserve"> of HHS with increased agricultural livelihoods disaggregated by gender - (female &amp; male) and by cohorts.</t>
    </r>
  </si>
  <si>
    <t>Households</t>
  </si>
  <si>
    <t>The UN agencies, NNGOs and INGOs (IPs) calculates the number of the HHs with improved livelihood opportunities as resulting from  activities 2.2 2.3 2.4 2.5. It also involves assessing the perception of the households/farmers targeted to understand changes in their livelihoods during 2020.</t>
  </si>
  <si>
    <t>partners' reports, Activity Info, sample survey post training</t>
  </si>
  <si>
    <t>partners' reports, Activity Info, post-support monitoring</t>
  </si>
  <si>
    <t>partners' reports, Activity Info, post training sample survey</t>
  </si>
  <si>
    <t xml:space="preserve">partners' reports, Activity Info, sample survey </t>
  </si>
  <si>
    <t>A;45%
B: 40%</t>
  </si>
  <si>
    <t>FOOD SECURITY SECTOR</t>
  </si>
  <si>
    <t>Lead Ministry</t>
  </si>
  <si>
    <t>MoA</t>
  </si>
  <si>
    <t>Coordinating Agency</t>
  </si>
  <si>
    <t>WFP And FAO</t>
  </si>
  <si>
    <t>Contact Information</t>
  </si>
  <si>
    <t>Ms. Amal Salibi: asalibi@agriculture.gov.lb &amp; Mr. Hussein Nasrallah: nasrallah_h@hotmail.com; Ms. Carla Degregorio: Carla.Degregorio@wfp.org; Mr. Etienne Careme: Etienne.Careme@fao.org &amp; Mr. Elie Choueiri: Elie.Choueiri@fao.org</t>
  </si>
  <si>
    <t>Budget</t>
  </si>
  <si>
    <t>Food Security Sector: Total budget (USD)</t>
  </si>
  <si>
    <t>% Humanitarian</t>
  </si>
  <si>
    <t>% Stabilization</t>
  </si>
  <si>
    <t>In Need (persons)</t>
  </si>
  <si>
    <t>Targeted 2017</t>
  </si>
  <si>
    <t>Target 2018</t>
  </si>
  <si>
    <t>Indicative Traget 2019</t>
  </si>
  <si>
    <t>Indicative Target 2020</t>
  </si>
  <si>
    <t>Indicative Target 2021</t>
  </si>
  <si>
    <t>All Population (Revised 2021)</t>
  </si>
  <si>
    <t>Persons Displaced from Syria</t>
  </si>
  <si>
    <t>Vulnerable Lebanese</t>
  </si>
  <si>
    <t>Other nationalities</t>
  </si>
  <si>
    <t>Institutions (List them)</t>
  </si>
  <si>
    <t>(MoA; MoSA; MoEW/ Water Establishment; Directorate General of Cooperativesv (DGC); Green Plan (GP); Lebanese Agricultural Research Institute (LARI), Municipalities, Agricultural Technical Schools, Mo Environment)</t>
  </si>
  <si>
    <t>Outcome</t>
  </si>
  <si>
    <t>Output</t>
  </si>
  <si>
    <t>Beneficiaries type</t>
  </si>
  <si>
    <t>TOTAL TARGETS 2021</t>
  </si>
  <si>
    <t>TOTAL TARGETS 2020</t>
  </si>
  <si>
    <t xml:space="preserve">Budget </t>
  </si>
  <si>
    <t>Outcome 1 - Improve FOOD AVAILABILITY, using in-kind food assistance modality and
 sustainable food/agricultural value chain (73,728,905)</t>
  </si>
  <si>
    <t>Output 1.1 - The most vulnerable individuals have access to locally produced and nutritionally balanced in-kind food assistance</t>
  </si>
  <si>
    <t>indiv</t>
  </si>
  <si>
    <t>Output 1.2 - Lebanese smallscale farmers have strengthened agricultural production capacities along the value chain and adopt sustainable and climate smart agriculture practices and conservation of natural resources</t>
  </si>
  <si>
    <t>Old Outputs 1.3 and 1.4: Previous years have been merged for 2021</t>
  </si>
  <si>
    <t xml:space="preserve">Output 1.3 – Lebanese smallscale farmers have strengthened capacities along the value chain on processing, marketing, access to markets and reduction of food waste and food losses </t>
  </si>
  <si>
    <t>Output 1.4 – Smallscale farmers have access to prevention and control measures for transboundary animal diseases and plant pests (DRR)</t>
  </si>
  <si>
    <r>
      <t xml:space="preserve">Outcome 2 - Improve FOOD ACCESS through cash-based food assistance and support to sustainable agricultural livelihoods </t>
    </r>
    <r>
      <rPr>
        <sz val="10"/>
        <rFont val="Calibri Light"/>
        <family val="2"/>
        <scheme val="major"/>
      </rPr>
      <t xml:space="preserve"> (</t>
    </r>
    <r>
      <rPr>
        <b/>
        <sz val="10"/>
        <rFont val="Calibri Light"/>
        <family val="2"/>
        <scheme val="major"/>
      </rPr>
      <t>661,217,597</t>
    </r>
    <r>
      <rPr>
        <sz val="10"/>
        <rFont val="Calibri Light"/>
        <family val="2"/>
        <scheme val="major"/>
      </rPr>
      <t>)</t>
    </r>
  </si>
  <si>
    <t>Output 2.1 – Vulnerable populations have access to meaningful cash-based food assistance</t>
  </si>
  <si>
    <t xml:space="preserve">Output 2.2 - Farmers associations, cooperatives, agricultural MSMEs have increased capacities in production, transformation, governance along the value chain and improve agricultural livelihoods </t>
  </si>
  <si>
    <t># cooperat/MSMEs</t>
  </si>
  <si>
    <t>Output 2.3 – Lebanese smallscale farmers have access to emergency and/or long-term support (in kind/inputs, financial, technical) that promote agricultural investment.</t>
  </si>
  <si>
    <t>Output 2.4 –Youth aged 15-25 years and other age group (25 and above) have access to improved agricultural technical education and vocational training</t>
  </si>
  <si>
    <t>Output 2.5 – Vulnerable individuals have improved opportunities to access temporary and casual labour in agriculture, in exchange for cash-based food assistance to increase their access to food and to agricultural infrastructure and assets</t>
  </si>
  <si>
    <t>Output 2.6 - Vulnerable individuals have strengthened technical and operational capacities to access temporary, and casual labour, in exchange for cash-based assistance that increases their access to food</t>
  </si>
  <si>
    <t>Outcome 3 - Improve FOOD UTILIZATION through food safety and nutrition practices (promotion of consumption of diversified/quality food and IYCF practices) - (16,900,000)</t>
  </si>
  <si>
    <t xml:space="preserve">Output 3.1  Households more vulnerable to food insecurity (women-headed households, households with pregnant and lactating women and children under five, households with individuals over 65 years old) adopt optimal nutrition practices </t>
  </si>
  <si>
    <t>Hhs</t>
  </si>
  <si>
    <t xml:space="preserve">Output3.2 Households and individuals have improved capacity on food safety and quality to improve their food consumption and nutrition practices </t>
  </si>
  <si>
    <t>HHs</t>
  </si>
  <si>
    <t xml:space="preserve">
OUTCOME 4 : Promote and stabilize food security through support/ capacity building and strengthening of national public institutions and their decentralised services - (7,550,000)</t>
  </si>
  <si>
    <t>Output 4.1: National institutions working in food security/agriculture, disaster reduction and social protection have strengthened capacities to improve service delivery for vulnerable population</t>
  </si>
  <si>
    <t>Inst</t>
  </si>
  <si>
    <t>Output 4.2. Regional/decentralised public institutions involved in agriculture, food security, disaster reduction and social protection have strengthened capacities to improve service delivery for vulnerable population</t>
  </si>
  <si>
    <t>Amount Humanitarian</t>
  </si>
  <si>
    <t>Amount Stabilization</t>
  </si>
  <si>
    <t>OUTCOME 4 : Promote and stabilize food security through support/ capacity building and strengthening of national public institutions and their decentralised services - (7,550,000)</t>
  </si>
  <si>
    <t>Total</t>
  </si>
  <si>
    <t># of farmers adopting Good Agricultural Practices (GAP) including the conservation of natural resources disaggregated by sex (men and women)</t>
  </si>
  <si>
    <r>
      <t xml:space="preserve">The UN agencies, INGOs and NNGOs analyze the extent to which the targeted farmers apply good practices /measures to conserve the natural resources particularly in water efficiency/water conservation during 2021.
</t>
    </r>
    <r>
      <rPr>
        <b/>
        <sz val="10"/>
        <color rgb="FFFF0000"/>
        <rFont val="Calibri"/>
        <family val="2"/>
      </rPr>
      <t>Indicator added in 2021</t>
    </r>
  </si>
  <si>
    <t xml:space="preserve">Output 1.1  The most vulnerable individuals have access to locally produced and nutritionally balanced in-kind food assistance </t>
  </si>
  <si>
    <t>% of content of food parcels that are locally produced and sourced</t>
  </si>
  <si>
    <t>food parcels</t>
  </si>
  <si>
    <t>monthly</t>
  </si>
  <si>
    <t>% of food parcels supplemented with locally produced fruits and vegetables</t>
  </si>
  <si>
    <t xml:space="preserve">Number of HHs, with Pregnant and Lactating Women (PLW) or children &lt;5 years, receving food parcel support. </t>
  </si>
  <si>
    <t># Households</t>
  </si>
  <si>
    <r>
      <t xml:space="preserve">The sector recommendation for 2021 is to create linkages between procurement of food parcels and local production, so that a percentage of food parcels contents and hot meals are locally produced/sourced. The sector will promote linkages between cooperatives, MSMEs and local producers and the partners implementing in kind programmes so that they can purchase locally some of the food items in the sector’s food parcel suggested composition. A percentage of 30% of food parcel contents locally produced/sources  is suggested. 
</t>
    </r>
    <r>
      <rPr>
        <b/>
        <sz val="10"/>
        <color rgb="FFFF0000"/>
        <rFont val="Calibri"/>
        <family val="2"/>
      </rPr>
      <t>Indicator added in 2021</t>
    </r>
  </si>
  <si>
    <r>
      <t xml:space="preserve">The sector suggest that 20% of food parcels are supplemented with a distribution of fresh vegetables and fuits locally produced. 
</t>
    </r>
    <r>
      <rPr>
        <b/>
        <sz val="10"/>
        <color rgb="FFFF0000"/>
        <rFont val="Calibri"/>
        <family val="2"/>
      </rPr>
      <t>Indicator added in 2021</t>
    </r>
  </si>
  <si>
    <r>
      <t xml:space="preserve">The UN agencies, INGOs and NNGOs will report the number of households with pregnant and lactating women and HHs with children under 5 years receiving food parcels assistance
</t>
    </r>
    <r>
      <rPr>
        <b/>
        <sz val="10"/>
        <color rgb="FFFF0000"/>
        <rFont val="Calibri"/>
        <family val="2"/>
      </rPr>
      <t>Indicator added in 2021</t>
    </r>
  </si>
  <si>
    <t>Activity 1:  Provision of preferably locally produced and procured food parcels (including food kits, ready-to-eat foods and hot meals) to vulnerable population inlcuding targeting households with PLW and HH with children under 5 years of age</t>
  </si>
  <si>
    <t xml:space="preserve">Activity 2: Provision of food parcels supplemented with fresh food (fruits and vegetables) </t>
  </si>
  <si>
    <t>Activity 3: Create and support community kitchens</t>
  </si>
  <si>
    <t># of farmers with improved skills for agricultural value chain developement disaggregated by sex and by cohorts.</t>
  </si>
  <si>
    <t>Output 1.2  Lebanese small-scale farmers have strenghtened agricultural production capacities along the value chain and adopt sustainable and climate smart agriculture practices and conservation of natural resources</t>
  </si>
  <si>
    <t># of farmers receiving  support (training and/or inputs) to improve a) farming practices/ production; b) natural resource conservation and/or c) climate smart agriculture  practices disaggregated by sex and by cohorts.</t>
  </si>
  <si>
    <t>Activity 1: Provision of technical trainings for increased and sustainable agricultural production (fruit, vegetable, crop) and/or sustainable livestock production (ex.: dairy, poultry production...) and/or for natural resources conservation including water use efficiency and conservation (ex.: efficient irrigation practices) and/or for climate smart sustainable agriculture and energy saving farming practices (Tolerant cultivars, organic farming, conservation agriculture, mixed farming, crop rotation)</t>
  </si>
  <si>
    <t>Activity 2: Provision of agricultural inputs/agricultural equipment/veterinary drugs etc... for sustainable agricultural (plant and animal) production</t>
  </si>
  <si>
    <t>Activity 3: Provision of trainings on agriculture value chain development</t>
  </si>
  <si>
    <t xml:space="preserve"># of small-scale farmers with enhanced capacities to improve their access to markets disaggregated by sex </t>
  </si>
  <si>
    <t xml:space="preserve">Output 1.3 Lebanese small-scale farmers have strengthened capacities along the value chain on processing, marketing, access to markets and reduction of food waste and food losses </t>
  </si>
  <si>
    <t xml:space="preserve">Activity 1: Provision of training/inputs to small-scale farmers to access markets </t>
  </si>
  <si>
    <t xml:space="preserve">Activity 2: Create and reinforce linkages between small scale producers and through signed contracts or agreements </t>
  </si>
  <si>
    <t>Activity 3: Provision of technical trainings on post harvest management practices (labelling, packaging…..)</t>
  </si>
  <si>
    <t xml:space="preserve">Activity 4: Provision of trainings/inputs on improved storage (silo, grain bags, cold storage houses, etc) and packaging centers </t>
  </si>
  <si>
    <t>Activity 5: Valorization of organic waste and least valued products (ex: through processing for animal nutrition; composting, awareness…)</t>
  </si>
  <si>
    <t>E</t>
  </si>
  <si>
    <r>
      <t xml:space="preserve">The UN agencies, INGOs and NNGOs (IPs) will record the number of linkages to local markets and the local markets accessed by the small-scale producers.
</t>
    </r>
    <r>
      <rPr>
        <b/>
        <sz val="10"/>
        <color rgb="FFFF0000"/>
        <rFont val="Calibri"/>
        <family val="2"/>
      </rPr>
      <t>This indicator was discontinued in 2021</t>
    </r>
  </si>
  <si>
    <t>Output 1.4  Small-scale farmers have access to prevention and control measures for transboundary animal diseases and plant pests through a Disaster Risk Reduction System (DRR)</t>
  </si>
  <si>
    <t xml:space="preserve"># of farmers accessing prevention and control measures through a Disaster Risk Reduction System (DRR)of trans-boundary animal diseases and plant pests disaggregated by sex </t>
  </si>
  <si>
    <t>The INGOs &amp; NNGOs (Ips), UN and MoA, responsible for mapping the population in the areas covered by the Trans-boundary animal diseases and plant pests activities to estimate the number of farmers/herders benefitting or covered and to report during 2021 period.</t>
  </si>
  <si>
    <t>Total amount of money disbursed as Cash-Based food assistance in USD or LBP</t>
  </si>
  <si>
    <t>USD or LBP</t>
  </si>
  <si>
    <t>Output 2.1 Vulnerable populations, including displaced Syrians, Palestinian Refugees from Syria, other refugees  and vulnerable Lebanese, have access to cash-based food assistance  and improve their access to food.</t>
  </si>
  <si>
    <t># of individuals accessing cash based  food assistance disaggregated by sex and by cohort.</t>
  </si>
  <si>
    <t># of Post Distribution Monitoring (PDM) Assesment conducted</t>
  </si>
  <si>
    <t xml:space="preserve">Activity 1: Provision of farmers associations and/or cooperatives/ agricultural MSMEs with financial support (i.e. grants/credit schemes) </t>
  </si>
  <si>
    <r>
      <t xml:space="preserve">Activity 2: Provision of farmers associations and/or cooperatives/agricultural MSMEs with technical and/or material support </t>
    </r>
    <r>
      <rPr>
        <b/>
        <sz val="10"/>
        <rFont val="Calibri"/>
        <family val="2"/>
      </rPr>
      <t>on business management</t>
    </r>
    <r>
      <rPr>
        <sz val="10"/>
        <rFont val="Calibri"/>
        <family val="2"/>
      </rPr>
      <t xml:space="preserve"> (trainings; capacity building; etc.) </t>
    </r>
  </si>
  <si>
    <t xml:space="preserve">Activity 3: Provision of trainings and inputs to members of agriculture cooperatives to improve the agricultural value chain across the whole process from production, harvesting, post-harvesting, handling, processing and marketing  </t>
  </si>
  <si>
    <t>Activity 4: Provision of trainings to members of agricultural cooperatives on governance aspects /laws and regulations of cooperatives</t>
  </si>
  <si>
    <t>Activity 5: Provision of farmers associations and agricultural cooperatives with technical capacities on marketing and access to markets</t>
  </si>
  <si>
    <t xml:space="preserve">Output 2.2 Farmers associations, cooperatives and agricultural MSMEs have increased capacities in production, transformation, governance along the value chain and improve agricultural livelihoods </t>
  </si>
  <si>
    <t>Activity 1: Provision of emergency assitance to farmers (cash or vouchers) to promote agricultural investment</t>
  </si>
  <si>
    <t>Activity 2: Provision of Financial and technical support to agriculture private sector investment (ex.: access and utilize unproductive land through land reclamation, terracing, irrigation/water management…)</t>
  </si>
  <si>
    <t>Activity 3: Conduct TVET training/courses for the youth (aged 15-25 years) on agriculture skills or related basic numeracy and literacy skills (physical attendance or online courses)</t>
  </si>
  <si>
    <t>Activity 4: Conduct TVET training/courses for adults aged 25 and above on agriculture skills or related basic numeracy and literacy skills (physical attendance or online courses)</t>
  </si>
  <si>
    <t xml:space="preserve">Activity 2: Support the most vulnerable individuals to access agricultural temporary/casual labor </t>
  </si>
  <si>
    <t># of members of agricultural cooperatives/farmers associations with improved capacities on Good Agricultural Practices- GAP (management of soil resources, pest management and efficient use of water resources etc..) disaggregated by sex</t>
  </si>
  <si>
    <t># members of agricultural cooperatives/farmers associations</t>
  </si>
  <si>
    <t># of members of agricultural cooperatives with improved capacities on governance /laws and regulations of cooperatives disaggregated by sex</t>
  </si>
  <si>
    <t>#   farmers associations/agricultural cooperatives having signed contracts or agreements  with retailers, exporters, domestic traders etc…</t>
  </si>
  <si>
    <t># agricultural cooperatives</t>
  </si>
  <si>
    <t>quarterly</t>
  </si>
  <si>
    <r>
      <t xml:space="preserve">The UN agencies, INGOs and NNGOs (IPs) will conduct training and in the process keep records of the number of members of agricultural cooperatives/farmers associations trained on Good Agricultural Practices (management of soil resources, pest management and efficient use of water resources).
</t>
    </r>
    <r>
      <rPr>
        <b/>
        <sz val="10"/>
        <color rgb="FFFF0000"/>
        <rFont val="Calibri"/>
        <family val="2"/>
      </rPr>
      <t>indicator added in 2021</t>
    </r>
  </si>
  <si>
    <r>
      <t xml:space="preserve">The UN agencies, INGOs and NNGOs will keep records of trainings carried out to members of agricultural cooperatives specifically on the cooperatives laws, regulations and governance
</t>
    </r>
    <r>
      <rPr>
        <b/>
        <sz val="10"/>
        <color rgb="FFFF0000"/>
        <rFont val="Calibri"/>
        <family val="2"/>
      </rPr>
      <t>indicator added in 2021</t>
    </r>
  </si>
  <si>
    <r>
      <t xml:space="preserve">The UN Agencies, INGOs and NNGOs will keep records on technical support received (trainings, etc..) on marketing the agricultural products and having greater acccess to domestic and export markets
</t>
    </r>
    <r>
      <rPr>
        <b/>
        <sz val="10"/>
        <color rgb="FFFF0000"/>
        <rFont val="Calibri"/>
        <family val="2"/>
      </rPr>
      <t>indicator added in 2021</t>
    </r>
  </si>
  <si>
    <t xml:space="preserve">Output 2.3 Lebanese small-scale farmers have access to emergency and/or long term  support (in kind/inputs, financial, technical) that promote agricultural investment </t>
  </si>
  <si>
    <t># of vulnerable small scale farmers receiving emergency short-term support (cash or voucher schemes) to promote agricultural investment disaggregated by sex</t>
  </si>
  <si>
    <t># of farmers participating to a) awareness sessions on how to access innovative credits and b) receiving trainings on Farmers Business Schools disaggregated by sex</t>
  </si>
  <si>
    <r>
      <t xml:space="preserve">The UN Agencies, INGOs and NNGOs will record the number of small scale farmers receiving emergency support through cash or voucher schemes in exchange of agricultural inputs to sustain their farming activities throughout 2021
</t>
    </r>
    <r>
      <rPr>
        <b/>
        <sz val="10"/>
        <color rgb="FFFF0000"/>
        <rFont val="Calibri"/>
        <family val="2"/>
      </rPr>
      <t>indicator added in 2021</t>
    </r>
  </si>
  <si>
    <r>
      <t xml:space="preserve">The UN Agencies, INGOs and NNGOs will record the number of farmers attending trainings and/or awareness sessions on the access to innovative credit facilities and receiving traings on Farmers Business Schools (FBS) to increase their profitability and strengthen the management of their farms
</t>
    </r>
    <r>
      <rPr>
        <b/>
        <sz val="10"/>
        <color rgb="FFFF0000"/>
        <rFont val="Calibri"/>
        <family val="2"/>
      </rPr>
      <t>indicator added in 2021</t>
    </r>
  </si>
  <si>
    <t># Youth aged 15-25 receiving online courses of the revised curriculum (formal education enrollement in one of the agricultural technical schools of MoA) disaggregated by sex and by cohort</t>
  </si>
  <si>
    <t># of youth aged 15-25 years and adults (25 and above) receiving TVET training courses (short term vocational trainings) -physical attendance or online courses disaggregated by sex and by cohort</t>
  </si>
  <si>
    <r>
      <t xml:space="preserve">The UN agencies, INGOs and NNGOs will record the number of youth aged 15-25 years enrolled in online courses of one of the agricultural technical schools of the MoA
</t>
    </r>
    <r>
      <rPr>
        <b/>
        <sz val="10"/>
        <color rgb="FFFF0000"/>
        <rFont val="Calibri"/>
        <family val="2"/>
      </rPr>
      <t>indicator added in 2021</t>
    </r>
  </si>
  <si>
    <r>
      <t xml:space="preserve">The UN agencies, INGOs and NNGOs will record the number of youth aged 15-25 years and individuals above 25 years old and who are receiving short term vocational trainings either online or through physical attendance
</t>
    </r>
    <r>
      <rPr>
        <b/>
        <sz val="10"/>
        <color rgb="FFFF0000"/>
        <rFont val="Calibri"/>
        <family val="2"/>
      </rPr>
      <t>indicator added in 2021</t>
    </r>
  </si>
  <si>
    <t xml:space="preserve"># of farmers with access to rehabilitated agricultural infrastructure and/or communal assets disaggregated by sex </t>
  </si>
  <si>
    <t xml:space="preserve"># of agricultural productive infrastructure and communal assets rehabilitated/built up during the 2021 period.  </t>
  </si>
  <si>
    <t># of targeted individuals  employed to provide temporary/casual labour in agriculture sector - disaggregated by sex and by cohort.</t>
  </si>
  <si>
    <t>Total Amount in USD or LBP received by vulnerable people as cash assistance in exchange for casual and casual labor</t>
  </si>
  <si>
    <t># of targeted individuals with enhanced skills and compentencies to access temporary/ casual labour disaggregated by sex and by cohort</t>
  </si>
  <si>
    <t>Activity 1: Support access of most vulnerable individuals to trainings and inputs in exchange to Food Assistance for Trainings (FFT)</t>
  </si>
  <si>
    <t>Activity 2: Provision of trainings and inputs to vulnerable individuals (non-agriculttural trainings)</t>
  </si>
  <si>
    <t xml:space="preserve">Outcome 3: 
Improve FOOD UTILIZATION through food safety and nutrition practices (promotion of consumption of diversified/quality food and IYCF practices). </t>
  </si>
  <si>
    <t># of individuals whose nutritional activities and practices are improved - disaggregated by sex and by cohort with focus on women-headed households, households with pregnant and lactating women and children under five and households with individuals over 65 years old</t>
  </si>
  <si>
    <t># individuals benefitting from small scale production of diversified nutritious food through schools, backyard and roof/micro gardens disaggregated by cohort and by sex</t>
  </si>
  <si>
    <t>Number of HHs with improved capacities in food preservation and transformation technologies</t>
  </si>
  <si>
    <r>
      <t xml:space="preserve">The aim is to record the number of small-scale farmers who benefitted from schools, backyard and roof/micro gardens which will allow a diversified nutritious food to them and their families
</t>
    </r>
    <r>
      <rPr>
        <b/>
        <sz val="10"/>
        <color rgb="FFFF0000"/>
        <rFont val="Calibri"/>
        <family val="2"/>
      </rPr>
      <t>indicator added in 2021</t>
    </r>
  </si>
  <si>
    <r>
      <t xml:space="preserve">The UN agencies, INGOs and NNGOs will record the number of households whose technical capacities have been improved in food preservation and transformation technologies through attendance to trainings
</t>
    </r>
    <r>
      <rPr>
        <b/>
        <sz val="10"/>
        <color rgb="FFFF0000"/>
        <rFont val="Calibri"/>
        <family val="2"/>
      </rPr>
      <t>indicator added in 2021</t>
    </r>
  </si>
  <si>
    <t>Activity 1: Promoting optimal nutrition related behaviours and practices amongst the targeted vulnerable groups (pregnant women and caregivers of children under 2 years) most specifically the promotion of adequate IYCF practices and nutrition awareness sessions through different SBCC channels</t>
  </si>
  <si>
    <t># of individuals who demonstrate improved knowledge and practice on food safety and quality measures disaggregated by sex and by cohort.</t>
  </si>
  <si>
    <t xml:space="preserve">Activity 1: Support  to national institutions (GOL, MoA (GP, GDC), MoSA, MEHE, CNRS...) in elaborating/updating national policies/strategies/action plans in relation to food security and social protection </t>
  </si>
  <si>
    <t>Activity 1: Provide support and training for the Extension services staff/MoA agricultural centers  to improve capacity in providing extension services on agro-climatic information and guidance on improved cropping practices to make agricultural production systems more resilient (physical or online trainings)</t>
  </si>
  <si>
    <t>Number of beneficiaries supported who improved their food safety, quality and dietary diversity practices. (female &amp;males) and by cohort.</t>
  </si>
  <si>
    <r>
      <t xml:space="preserve">The UN agencies, INGOs and NNGOs (IPs) will conduct training and in the process keep records of the number of farmers associations, and members of agricultural cooperatives trained on management of soil resources, pest management and efficient use of water resources.
</t>
    </r>
    <r>
      <rPr>
        <b/>
        <sz val="10"/>
        <color rgb="FFFF0000"/>
        <rFont val="Calibri"/>
        <family val="2"/>
      </rPr>
      <t>indicator discontinued in 2021</t>
    </r>
  </si>
  <si>
    <t>#  small-scale farmers having signed contracts or agreements  with retailers, exporters, domestic traders etc…disaggregated by sex</t>
  </si>
  <si>
    <r>
      <t xml:space="preserve">The number of farmers participating is recorded and reported by NGOs and INGOs (IPs) on their unsold and unmarketed quality food and how this type of food is distributed.
</t>
    </r>
    <r>
      <rPr>
        <b/>
        <sz val="10"/>
        <color rgb="FFFF0000"/>
        <rFont val="Calibri"/>
        <family val="2"/>
      </rPr>
      <t>This indicator was discontinued in 2021</t>
    </r>
  </si>
  <si>
    <t>A:62%
B:24%</t>
  </si>
  <si>
    <t>Other</t>
  </si>
  <si>
    <t>new 2021</t>
  </si>
  <si>
    <r>
      <t xml:space="preserve">The UN agencies, INGOs and NNGOs will report the total amount of cash-based food assistance disbursed either in USD or in LBP 
</t>
    </r>
    <r>
      <rPr>
        <b/>
        <sz val="11"/>
        <color rgb="FFFF0000"/>
        <rFont val="Calibri"/>
        <family val="2"/>
      </rPr>
      <t>indicator added in 2021</t>
    </r>
  </si>
  <si>
    <t># of local agricultural associations/ cooperatives/agricultural MSMEs  receiving financial, technical (trainings) and/or inputs support with enhanced capacities on business management practices disaggregated by governorate.</t>
  </si>
  <si>
    <t>merged with A above</t>
  </si>
  <si>
    <t>merged with A above in AI</t>
  </si>
  <si>
    <t>individuals (men and women)</t>
  </si>
  <si>
    <r>
      <t xml:space="preserve">The record of  targeted individuals receiving trainings and/or inputs to improve skills and compentencies that allow them to better access food in particular through Food Assistance for Training (FFT) programmes
</t>
    </r>
    <r>
      <rPr>
        <b/>
        <sz val="10"/>
        <color rgb="FFFF0000"/>
        <rFont val="Calibri"/>
        <family val="2"/>
      </rPr>
      <t>indicator added in 2020</t>
    </r>
  </si>
  <si>
    <r>
      <t xml:space="preserve">The UN, INGOs and NNGOs records the number of trainings  benefitting targeted vulnerable individuals 
</t>
    </r>
    <r>
      <rPr>
        <b/>
        <sz val="10"/>
        <color rgb="FFFF0000"/>
        <rFont val="Calibri"/>
        <family val="2"/>
      </rPr>
      <t>indicator added in 2020</t>
    </r>
  </si>
  <si>
    <r>
      <t xml:space="preserve">This indicator will record the total amount of cash in USD received by the vulnerable population through cash-based transfer as Food Assistance For Training allowing them access to food while attending trainings and get adequate skills for better employment opportunities
</t>
    </r>
    <r>
      <rPr>
        <b/>
        <sz val="10"/>
        <color rgb="FFFF0000"/>
        <rFont val="Calibri"/>
        <family val="2"/>
      </rPr>
      <t>indicator added in 2020</t>
    </r>
  </si>
  <si>
    <r>
      <t xml:space="preserve">The record of  targeted individuals having accessed a job or  internship as a result of interventions provided by the UN, INGOs and NNGOs partners.
</t>
    </r>
    <r>
      <rPr>
        <b/>
        <sz val="10"/>
        <color rgb="FFFF0000"/>
        <rFont val="Calibri"/>
        <family val="2"/>
      </rPr>
      <t>indicator added in 2020</t>
    </r>
  </si>
  <si>
    <r>
      <t xml:space="preserve">The UN agencies, INGOs and NNGOs involved will report number of MoA local and decentralized institutions receiving financial and technical support
</t>
    </r>
    <r>
      <rPr>
        <b/>
        <sz val="10"/>
        <color rgb="FFFF0000"/>
        <rFont val="Calibri"/>
        <family val="2"/>
      </rPr>
      <t>Indicator added in 2020</t>
    </r>
  </si>
  <si>
    <t>Targeted</t>
  </si>
  <si>
    <t xml:space="preserve">Population Cohort </t>
  </si>
  <si>
    <t>Total population</t>
  </si>
  <si>
    <t>Total population Targeted</t>
  </si>
  <si>
    <t>Population Targeted by Sex and Age</t>
  </si>
  <si>
    <t># Women</t>
  </si>
  <si>
    <t># Men</t>
  </si>
  <si>
    <t>% Men</t>
  </si>
  <si>
    <t># Children
 (0-19)</t>
  </si>
  <si>
    <t>% Children</t>
  </si>
  <si>
    <t># Adolescent (12-17)</t>
  </si>
  <si>
    <t>% Adolescent (12-17)</t>
  </si>
  <si>
    <t># Youth
 (19-24)</t>
  </si>
  <si>
    <t>% Youth
 (19-24)</t>
  </si>
  <si>
    <t>Lebanese</t>
  </si>
  <si>
    <t>Displaced Syrians</t>
  </si>
  <si>
    <t>Other Nationalities</t>
  </si>
  <si>
    <t>Grand Total</t>
  </si>
  <si>
    <t xml:space="preserve">Institution Support </t>
  </si>
  <si>
    <t>Type of Institutions</t>
  </si>
  <si>
    <t xml:space="preserve">Total </t>
  </si>
  <si>
    <t>Social Development Centers (SDCs)</t>
  </si>
  <si>
    <t>Ministry of Agriculture (national level)</t>
  </si>
  <si>
    <t>Ministry of Agriculture Regional Services</t>
  </si>
  <si>
    <t>Agricultural centers of MoA</t>
  </si>
  <si>
    <t>Lebanese Agricultural Research Institute (LARI)</t>
  </si>
  <si>
    <t>Green Plan and decentralized offices</t>
  </si>
  <si>
    <t>General Directorate of Cooperatives and decentralized offices</t>
  </si>
  <si>
    <t>Agricultural technical Schools of MoA</t>
  </si>
  <si>
    <t>Ministry of Agriculture Forest Centers</t>
  </si>
  <si>
    <t>Ministry of Agriculture Nurseries</t>
  </si>
  <si>
    <t>Ministry of Social Affairs (NPTP programme)</t>
  </si>
  <si>
    <t>National Council for Scientific Research (CNRS)</t>
  </si>
  <si>
    <t>Municipalities</t>
  </si>
  <si>
    <t>Water Establishment</t>
  </si>
  <si>
    <t>Schools</t>
  </si>
  <si>
    <t>Other (Chamber of Commerce, Industry and Agriculture-CCIA)</t>
  </si>
  <si>
    <t>Other (specify)</t>
  </si>
  <si>
    <t>Community Kitchens</t>
  </si>
  <si>
    <t>Education centers</t>
  </si>
  <si>
    <t>Agriculture centers rehabilitated in training centers</t>
  </si>
  <si>
    <t xml:space="preserve">MSMEs (agriculture/agro-food) </t>
  </si>
  <si>
    <t>Cooperatives (agriculture/agro-food)</t>
  </si>
  <si>
    <t>CBOs</t>
  </si>
  <si>
    <t>Churches</t>
  </si>
  <si>
    <t>14994*</t>
  </si>
  <si>
    <t>28968*</t>
  </si>
  <si>
    <t>FOOD SECURITY SECTOR LOGFRAME - 2017-2021 (UPDATED April 2021)</t>
  </si>
  <si>
    <t>* corresponds to number of services providesd for PRS and not number of individuals</t>
  </si>
  <si>
    <t>Total population in need*</t>
  </si>
  <si>
    <t xml:space="preserve">*Revised Population In Need: Escalating food and non-food prices ination and the lack of job opportunities in Lebanon have driven a marked increase in the number of people living in extreme poverty and in need of assistance, to an estimated 2 million across population cohorts. Sources: FSS working group WFP/VAM presentation April 2020 and World Bank FACTSHEET APRIL 21,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</si>
</sst>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_);_(* \(#,##0\);_(* &quot;-&quot;??_);_(@_)"/>
    <numFmt numFmtId="165" formatCode="0.0%"/>
    <numFmt numFmtId="166" formatCode="0.000%"/>
    <numFmt numFmtId="167" formatCode="_(* #,##0.000_);_(* \(#,##0.000\);_(* &quot;-&quot;??_);_(@_)"/>
    <numFmt numFmtId="168" formatCode="0.0"/>
    <numFmt numFmtId="169" formatCode="_-* #,##0.00_-;\-* #,##0.00_-;_-* &quot;-&quot;??_-;_-@_-"/>
    <numFmt numFmtId="170" formatCode="_-* #,##0_-;\-* #,##0_-;_-* &quot;-&quot;??_-;_-@_-"/>
    <numFmt numFmtId="171" formatCode="_(* #,##0.0_);_(* \(#,##0.0\);_(* &quot;-&quot;??_);_(@_)"/>
  </numFmts>
  <fonts count="50"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font>
    <font>
      <sz val="11"/>
      <name val="Calibri"/>
      <family val="2"/>
    </font>
    <font>
      <b/>
      <sz val="10"/>
      <name val="Calibri"/>
      <family val="2"/>
    </font>
    <font>
      <b/>
      <sz val="10"/>
      <color rgb="FF000000"/>
      <name val="Calibri"/>
      <family val="2"/>
    </font>
    <font>
      <sz val="10"/>
      <name val="Calibri"/>
      <family val="2"/>
    </font>
    <font>
      <sz val="11"/>
      <color rgb="FF000000"/>
      <name val="Calibri"/>
      <family val="2"/>
    </font>
    <font>
      <sz val="10"/>
      <color theme="1"/>
      <name val="Calibri"/>
      <family val="2"/>
    </font>
    <font>
      <b/>
      <sz val="14"/>
      <color rgb="FF000000"/>
      <name val="Calibri"/>
      <family val="2"/>
    </font>
    <font>
      <b/>
      <sz val="10"/>
      <color theme="1"/>
      <name val="Calibri"/>
      <family val="2"/>
    </font>
    <font>
      <sz val="10"/>
      <name val="Arial"/>
      <family val="2"/>
    </font>
    <font>
      <sz val="11"/>
      <color rgb="FF000000"/>
      <name val="Calibri"/>
      <family val="2"/>
    </font>
    <font>
      <sz val="10"/>
      <color rgb="FFFF0000"/>
      <name val="Calibri"/>
      <family val="2"/>
    </font>
    <font>
      <b/>
      <sz val="10"/>
      <color rgb="FFFF0000"/>
      <name val="Calibri"/>
      <family val="2"/>
    </font>
    <font>
      <b/>
      <sz val="12"/>
      <name val="Calibri"/>
      <family val="2"/>
    </font>
    <font>
      <sz val="12"/>
      <name val="Calibri"/>
      <family val="2"/>
    </font>
    <font>
      <strike/>
      <sz val="10"/>
      <name val="Calibri"/>
      <family val="2"/>
    </font>
    <font>
      <b/>
      <sz val="11"/>
      <color rgb="FF000000"/>
      <name val="Calibri"/>
      <family val="2"/>
    </font>
    <font>
      <b/>
      <sz val="11"/>
      <color theme="1"/>
      <name val="Calibri"/>
      <family val="2"/>
      <scheme val="minor"/>
    </font>
    <font>
      <b/>
      <sz val="16"/>
      <name val="Calibri Light"/>
      <family val="2"/>
      <scheme val="major"/>
    </font>
    <font>
      <sz val="10"/>
      <name val="Calibri Light"/>
      <family val="2"/>
      <scheme val="major"/>
    </font>
    <font>
      <b/>
      <sz val="11"/>
      <name val="Calibri Light"/>
      <family val="2"/>
      <scheme val="major"/>
    </font>
    <font>
      <sz val="16"/>
      <name val="Calibri Light"/>
      <family val="2"/>
      <scheme val="major"/>
    </font>
    <font>
      <b/>
      <sz val="12"/>
      <name val="Calibri Light"/>
      <family val="2"/>
      <scheme val="major"/>
    </font>
    <font>
      <sz val="14"/>
      <name val="Calibri Light"/>
      <family val="2"/>
      <scheme val="major"/>
    </font>
    <font>
      <b/>
      <sz val="14"/>
      <name val="Calibri Light"/>
      <family val="2"/>
      <scheme val="major"/>
    </font>
    <font>
      <sz val="14"/>
      <color theme="0"/>
      <name val="Calibri Light"/>
      <family val="2"/>
      <scheme val="major"/>
    </font>
    <font>
      <b/>
      <sz val="10"/>
      <name val="Calibri Light"/>
      <family val="2"/>
      <scheme val="major"/>
    </font>
    <font>
      <b/>
      <sz val="11"/>
      <name val="Calibri"/>
      <family val="2"/>
      <scheme val="minor"/>
    </font>
    <font>
      <sz val="11"/>
      <name val="Calibri"/>
      <family val="2"/>
      <scheme val="minor"/>
    </font>
    <font>
      <sz val="10"/>
      <name val="Calibri"/>
      <family val="2"/>
      <scheme val="minor"/>
    </font>
    <font>
      <b/>
      <sz val="11"/>
      <color rgb="FFFF0000"/>
      <name val="Calibri"/>
      <family val="2"/>
    </font>
    <font>
      <sz val="10"/>
      <color theme="3"/>
      <name val="Calibri"/>
      <family val="2"/>
    </font>
    <font>
      <sz val="11"/>
      <color theme="3"/>
      <name val="Calibri"/>
      <family val="2"/>
    </font>
    <font>
      <b/>
      <sz val="10"/>
      <color theme="3"/>
      <name val="Calibri"/>
      <family val="2"/>
    </font>
    <font>
      <b/>
      <sz val="11"/>
      <color theme="3"/>
      <name val="Calibri"/>
      <family val="2"/>
    </font>
    <font>
      <b/>
      <sz val="9"/>
      <color rgb="FF000000"/>
      <name val="Calibri"/>
      <family val="2"/>
      <scheme val="minor"/>
    </font>
    <font>
      <sz val="9"/>
      <color theme="1"/>
      <name val="Calibri"/>
      <family val="2"/>
      <scheme val="minor"/>
    </font>
    <font>
      <sz val="9"/>
      <color theme="1" tint="0.249977111117893"/>
      <name val="Arial"/>
      <family val="2"/>
    </font>
    <font>
      <sz val="9"/>
      <color theme="1"/>
      <name val="Arial"/>
      <family val="2"/>
    </font>
    <font>
      <b/>
      <sz val="9"/>
      <color theme="8"/>
      <name val="Arial"/>
      <family val="2"/>
    </font>
    <font>
      <b/>
      <sz val="9"/>
      <color rgb="FF0070C0"/>
      <name val="Arial"/>
      <family val="2"/>
    </font>
    <font>
      <b/>
      <sz val="8"/>
      <color theme="1"/>
      <name val="Calibri"/>
      <family val="2"/>
      <scheme val="minor"/>
    </font>
  </fonts>
  <fills count="26">
    <fill>
      <patternFill patternType="none"/>
    </fill>
    <fill>
      <patternFill patternType="gray125"/>
    </fill>
    <fill>
      <patternFill patternType="solid">
        <fgColor rgb="FFFFFFFF"/>
        <bgColor rgb="FFFFFFFF"/>
      </patternFill>
    </fill>
    <fill>
      <patternFill patternType="solid">
        <fgColor rgb="FFD0CECE"/>
        <bgColor rgb="FFD0CECE"/>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6" tint="0.79998168889431442"/>
        <bgColor rgb="FFFFFFFF"/>
      </patternFill>
    </fill>
    <fill>
      <patternFill patternType="solid">
        <fgColor theme="6" tint="0.79998168889431442"/>
        <bgColor rgb="FFFBE4D5"/>
      </patternFill>
    </fill>
    <fill>
      <patternFill patternType="solid">
        <fgColor theme="0" tint="-4.9989318521683403E-2"/>
        <bgColor rgb="FFFBE4D5"/>
      </patternFill>
    </fill>
    <fill>
      <patternFill patternType="solid">
        <fgColor theme="0" tint="-4.9989318521683403E-2"/>
        <bgColor rgb="FFFFFF00"/>
      </patternFill>
    </fill>
    <fill>
      <patternFill patternType="solid">
        <fgColor theme="0" tint="-4.9989318521683403E-2"/>
        <bgColor rgb="FFFFFFFF"/>
      </patternFill>
    </fill>
    <fill>
      <patternFill patternType="solid">
        <fgColor theme="0" tint="-0.249977111117893"/>
        <bgColor indexed="64"/>
      </patternFill>
    </fill>
    <fill>
      <patternFill patternType="solid">
        <fgColor theme="6"/>
        <bgColor indexed="64"/>
      </patternFill>
    </fill>
    <fill>
      <patternFill patternType="solid">
        <fgColor theme="6"/>
        <bgColor rgb="FF525252"/>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rgb="FFD0CECE"/>
      </patternFill>
    </fill>
    <fill>
      <patternFill patternType="solid">
        <fgColor theme="2" tint="-9.9978637043366805E-2"/>
        <bgColor rgb="FFD0CECE"/>
      </patternFill>
    </fill>
    <fill>
      <patternFill patternType="solid">
        <fgColor theme="8" tint="0.79998168889431442"/>
        <bgColor indexed="64"/>
      </patternFill>
    </fill>
  </fills>
  <borders count="27">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right/>
      <top style="thin">
        <color indexed="64"/>
      </top>
      <bottom/>
      <diagonal/>
    </border>
    <border>
      <left style="thin">
        <color rgb="FF000000"/>
      </left>
      <right/>
      <top style="thin">
        <color indexed="64"/>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bottom/>
      <diagonal/>
    </border>
    <border>
      <left/>
      <right/>
      <top style="thin">
        <color auto="1"/>
      </top>
      <bottom style="thin">
        <color auto="1"/>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style="thin">
        <color indexed="64"/>
      </bottom>
      <diagonal/>
    </border>
  </borders>
  <cellStyleXfs count="64">
    <xf numFmtId="0" fontId="0" fillId="0" borderId="0"/>
    <xf numFmtId="9" fontId="13" fillId="0" borderId="0" applyFont="0" applyFill="0" applyBorder="0" applyAlignment="0" applyProtection="0"/>
    <xf numFmtId="43" fontId="13" fillId="0" borderId="0" applyFont="0" applyFill="0" applyBorder="0" applyAlignment="0" applyProtection="0"/>
    <xf numFmtId="0" fontId="7" fillId="0" borderId="1"/>
    <xf numFmtId="9" fontId="7" fillId="0" borderId="1" applyFont="0" applyFill="0" applyBorder="0" applyAlignment="0" applyProtection="0"/>
    <xf numFmtId="43" fontId="7" fillId="0" borderId="1" applyFont="0" applyFill="0" applyBorder="0" applyAlignment="0" applyProtection="0"/>
    <xf numFmtId="43" fontId="17" fillId="0" borderId="1" applyFont="0" applyFill="0" applyBorder="0" applyAlignment="0" applyProtection="0"/>
    <xf numFmtId="0" fontId="17" fillId="0" borderId="1"/>
    <xf numFmtId="0" fontId="6" fillId="0" borderId="1"/>
    <xf numFmtId="9" fontId="6" fillId="0" borderId="1" applyFont="0" applyFill="0" applyBorder="0" applyAlignment="0" applyProtection="0"/>
    <xf numFmtId="0" fontId="18" fillId="0" borderId="1"/>
    <xf numFmtId="9" fontId="13" fillId="0" borderId="1" applyFont="0" applyFill="0" applyBorder="0" applyAlignment="0" applyProtection="0"/>
    <xf numFmtId="43" fontId="13" fillId="0" borderId="1" applyFont="0" applyFill="0" applyBorder="0" applyAlignment="0" applyProtection="0"/>
    <xf numFmtId="0" fontId="5" fillId="0" borderId="1"/>
    <xf numFmtId="9" fontId="5" fillId="0" borderId="1" applyFont="0" applyFill="0" applyBorder="0" applyAlignment="0" applyProtection="0"/>
    <xf numFmtId="43" fontId="5" fillId="0" borderId="1" applyFont="0" applyFill="0" applyBorder="0" applyAlignment="0" applyProtection="0"/>
    <xf numFmtId="0" fontId="18" fillId="0" borderId="1"/>
    <xf numFmtId="0" fontId="5" fillId="0" borderId="1"/>
    <xf numFmtId="9" fontId="5" fillId="0" borderId="1" applyFont="0" applyFill="0" applyBorder="0" applyAlignment="0" applyProtection="0"/>
    <xf numFmtId="0" fontId="18" fillId="0" borderId="1"/>
    <xf numFmtId="0" fontId="18" fillId="0" borderId="1"/>
    <xf numFmtId="0" fontId="18" fillId="0" borderId="1"/>
    <xf numFmtId="0" fontId="18" fillId="0" borderId="1"/>
    <xf numFmtId="0" fontId="13" fillId="0" borderId="1"/>
    <xf numFmtId="0" fontId="4" fillId="0" borderId="1"/>
    <xf numFmtId="9" fontId="4" fillId="0" borderId="1" applyFont="0" applyFill="0" applyBorder="0" applyAlignment="0" applyProtection="0"/>
    <xf numFmtId="43" fontId="4" fillId="0" borderId="1" applyFont="0" applyFill="0" applyBorder="0" applyAlignment="0" applyProtection="0"/>
    <xf numFmtId="0" fontId="4" fillId="0" borderId="1"/>
    <xf numFmtId="9" fontId="4" fillId="0" borderId="1" applyFont="0" applyFill="0" applyBorder="0" applyAlignment="0" applyProtection="0"/>
    <xf numFmtId="0" fontId="13" fillId="0" borderId="1"/>
    <xf numFmtId="0" fontId="4" fillId="0" borderId="1"/>
    <xf numFmtId="9" fontId="4" fillId="0" borderId="1" applyFont="0" applyFill="0" applyBorder="0" applyAlignment="0" applyProtection="0"/>
    <xf numFmtId="43" fontId="4" fillId="0" borderId="1" applyFont="0" applyFill="0" applyBorder="0" applyAlignment="0" applyProtection="0"/>
    <xf numFmtId="0" fontId="13" fillId="0" borderId="1"/>
    <xf numFmtId="0" fontId="4" fillId="0" borderId="1"/>
    <xf numFmtId="9" fontId="4" fillId="0" borderId="1" applyFont="0" applyFill="0" applyBorder="0" applyAlignment="0" applyProtection="0"/>
    <xf numFmtId="0" fontId="13" fillId="0" borderId="1"/>
    <xf numFmtId="0" fontId="13" fillId="0" borderId="1"/>
    <xf numFmtId="0" fontId="13" fillId="0" borderId="1"/>
    <xf numFmtId="0" fontId="13" fillId="0" borderId="1"/>
    <xf numFmtId="0" fontId="3" fillId="0" borderId="1"/>
    <xf numFmtId="9" fontId="3" fillId="0" borderId="1" applyFont="0" applyFill="0" applyBorder="0" applyAlignment="0" applyProtection="0"/>
    <xf numFmtId="9" fontId="3" fillId="0" borderId="1" applyFont="0" applyFill="0" applyBorder="0" applyAlignment="0" applyProtection="0"/>
    <xf numFmtId="43" fontId="3" fillId="0" borderId="1" applyFont="0" applyFill="0" applyBorder="0" applyAlignment="0" applyProtection="0"/>
    <xf numFmtId="0" fontId="2" fillId="0" borderId="1"/>
    <xf numFmtId="9" fontId="2" fillId="0" borderId="1" applyFont="0" applyFill="0" applyBorder="0" applyAlignment="0" applyProtection="0"/>
    <xf numFmtId="43" fontId="2" fillId="0" borderId="1" applyFont="0" applyFill="0" applyBorder="0" applyAlignment="0" applyProtection="0"/>
    <xf numFmtId="0" fontId="2" fillId="0" borderId="1"/>
    <xf numFmtId="9" fontId="2" fillId="0" borderId="1" applyFont="0" applyFill="0" applyBorder="0" applyAlignment="0" applyProtection="0"/>
    <xf numFmtId="0" fontId="2" fillId="0" borderId="1"/>
    <xf numFmtId="9" fontId="2" fillId="0" borderId="1" applyFont="0" applyFill="0" applyBorder="0" applyAlignment="0" applyProtection="0"/>
    <xf numFmtId="43" fontId="2" fillId="0" borderId="1" applyFont="0" applyFill="0" applyBorder="0" applyAlignment="0" applyProtection="0"/>
    <xf numFmtId="0" fontId="2" fillId="0" borderId="1"/>
    <xf numFmtId="9" fontId="2" fillId="0" borderId="1" applyFont="0" applyFill="0" applyBorder="0" applyAlignment="0" applyProtection="0"/>
    <xf numFmtId="0" fontId="2" fillId="0" borderId="1"/>
    <xf numFmtId="9" fontId="2" fillId="0" borderId="1" applyFont="0" applyFill="0" applyBorder="0" applyAlignment="0" applyProtection="0"/>
    <xf numFmtId="43" fontId="2" fillId="0" borderId="1" applyFont="0" applyFill="0" applyBorder="0" applyAlignment="0" applyProtection="0"/>
    <xf numFmtId="0" fontId="2" fillId="0" borderId="1"/>
    <xf numFmtId="9" fontId="2" fillId="0" borderId="1" applyFont="0" applyFill="0" applyBorder="0" applyAlignment="0" applyProtection="0"/>
    <xf numFmtId="0" fontId="2" fillId="0" borderId="1"/>
    <xf numFmtId="9" fontId="2" fillId="0" borderId="1" applyFont="0" applyFill="0" applyBorder="0" applyAlignment="0" applyProtection="0"/>
    <xf numFmtId="43" fontId="2" fillId="0" borderId="1" applyFont="0" applyFill="0" applyBorder="0" applyAlignment="0" applyProtection="0"/>
    <xf numFmtId="0" fontId="2" fillId="0" borderId="1"/>
    <xf numFmtId="9" fontId="2" fillId="0" borderId="1" applyFont="0" applyFill="0" applyBorder="0" applyAlignment="0" applyProtection="0"/>
  </cellStyleXfs>
  <cellXfs count="606">
    <xf numFmtId="0" fontId="0" fillId="0" borderId="0" xfId="0" applyFont="1" applyAlignment="1"/>
    <xf numFmtId="0" fontId="12" fillId="2" borderId="1" xfId="0" applyFont="1" applyFill="1" applyBorder="1" applyAlignment="1">
      <alignment vertical="top" wrapText="1"/>
    </xf>
    <xf numFmtId="0" fontId="0" fillId="0" borderId="1" xfId="0" applyFont="1" applyBorder="1" applyAlignment="1"/>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7" borderId="1" xfId="0" applyFont="1" applyFill="1" applyBorder="1" applyAlignment="1">
      <alignment horizontal="left"/>
    </xf>
    <xf numFmtId="0" fontId="0" fillId="0" borderId="0" xfId="0" applyFont="1" applyFill="1" applyAlignment="1"/>
    <xf numFmtId="9" fontId="14" fillId="2" borderId="7" xfId="0" applyNumberFormat="1" applyFont="1" applyFill="1" applyBorder="1" applyAlignment="1">
      <alignment horizontal="right" vertical="top" wrapText="1"/>
    </xf>
    <xf numFmtId="0" fontId="16" fillId="2" borderId="1" xfId="0" applyFont="1" applyFill="1" applyBorder="1" applyAlignment="1">
      <alignment horizontal="left" vertical="center" wrapText="1"/>
    </xf>
    <xf numFmtId="164" fontId="16" fillId="2" borderId="7" xfId="2" applyNumberFormat="1" applyFont="1" applyFill="1" applyBorder="1" applyAlignment="1">
      <alignment horizontal="right" vertical="top" wrapText="1"/>
    </xf>
    <xf numFmtId="164" fontId="14" fillId="2" borderId="7" xfId="2" applyNumberFormat="1" applyFont="1" applyFill="1" applyBorder="1" applyAlignment="1">
      <alignment horizontal="right" vertical="top" wrapText="1"/>
    </xf>
    <xf numFmtId="164" fontId="14" fillId="6" borderId="7" xfId="2" applyNumberFormat="1" applyFont="1" applyFill="1" applyBorder="1" applyAlignment="1">
      <alignment horizontal="right" vertical="top" wrapText="1"/>
    </xf>
    <xf numFmtId="0" fontId="14" fillId="2" borderId="1" xfId="0" applyFont="1" applyFill="1" applyBorder="1" applyAlignment="1">
      <alignment vertical="top" wrapText="1"/>
    </xf>
    <xf numFmtId="0" fontId="14" fillId="2" borderId="1" xfId="0" applyFont="1" applyFill="1" applyBorder="1" applyAlignment="1">
      <alignment horizontal="left" vertical="top" wrapText="1"/>
    </xf>
    <xf numFmtId="0" fontId="16" fillId="7" borderId="1" xfId="0" applyFont="1" applyFill="1" applyBorder="1" applyAlignment="1">
      <alignment horizontal="left" vertical="center"/>
    </xf>
    <xf numFmtId="0" fontId="16" fillId="7" borderId="1" xfId="0" applyFont="1" applyFill="1" applyBorder="1" applyAlignment="1">
      <alignment vertical="center"/>
    </xf>
    <xf numFmtId="0" fontId="10" fillId="8" borderId="18" xfId="0" applyFont="1" applyFill="1" applyBorder="1" applyAlignment="1">
      <alignment horizontal="center" vertical="center" wrapText="1"/>
    </xf>
    <xf numFmtId="3" fontId="14" fillId="6" borderId="7" xfId="1" applyNumberFormat="1" applyFont="1" applyFill="1" applyBorder="1" applyAlignment="1">
      <alignment horizontal="right" vertical="top" wrapText="1"/>
    </xf>
    <xf numFmtId="3" fontId="16" fillId="2" borderId="7" xfId="1" applyNumberFormat="1" applyFont="1" applyFill="1" applyBorder="1" applyAlignment="1">
      <alignment horizontal="right" vertical="top" wrapText="1"/>
    </xf>
    <xf numFmtId="9" fontId="14" fillId="10" borderId="7" xfId="0" applyNumberFormat="1" applyFont="1" applyFill="1" applyBorder="1" applyAlignment="1">
      <alignment horizontal="right" vertical="top" wrapText="1"/>
    </xf>
    <xf numFmtId="9" fontId="14" fillId="11" borderId="7" xfId="0" applyNumberFormat="1" applyFont="1" applyFill="1" applyBorder="1" applyAlignment="1">
      <alignment horizontal="right" vertical="top" wrapText="1"/>
    </xf>
    <xf numFmtId="0" fontId="14" fillId="11" borderId="7" xfId="0" applyFont="1" applyFill="1" applyBorder="1" applyAlignment="1">
      <alignment horizontal="right" vertical="top" wrapText="1"/>
    </xf>
    <xf numFmtId="164" fontId="16" fillId="12" borderId="7" xfId="2" applyNumberFormat="1" applyFont="1" applyFill="1" applyBorder="1" applyAlignment="1">
      <alignment horizontal="right" vertical="top" wrapText="1"/>
    </xf>
    <xf numFmtId="164" fontId="14" fillId="10" borderId="7" xfId="2" applyNumberFormat="1" applyFont="1" applyFill="1" applyBorder="1" applyAlignment="1">
      <alignment horizontal="right" vertical="top" wrapText="1"/>
    </xf>
    <xf numFmtId="164" fontId="14" fillId="11" borderId="7" xfId="2" applyNumberFormat="1" applyFont="1" applyFill="1" applyBorder="1" applyAlignment="1">
      <alignment horizontal="right" vertical="top" wrapText="1"/>
    </xf>
    <xf numFmtId="164" fontId="16" fillId="12" borderId="7" xfId="12" applyNumberFormat="1" applyFont="1" applyFill="1" applyBorder="1" applyAlignment="1">
      <alignment horizontal="right" vertical="top" wrapText="1"/>
    </xf>
    <xf numFmtId="9" fontId="14" fillId="0" borderId="7" xfId="0" applyNumberFormat="1" applyFont="1" applyFill="1" applyBorder="1" applyAlignment="1">
      <alignment horizontal="right" vertical="top" wrapText="1"/>
    </xf>
    <xf numFmtId="0" fontId="14" fillId="0" borderId="7" xfId="0" applyFont="1" applyFill="1" applyBorder="1" applyAlignment="1">
      <alignment horizontal="right" vertical="top" wrapText="1"/>
    </xf>
    <xf numFmtId="164" fontId="16" fillId="0" borderId="7" xfId="12" applyNumberFormat="1" applyFont="1" applyFill="1" applyBorder="1" applyAlignment="1">
      <alignment horizontal="right" vertical="top" wrapText="1"/>
    </xf>
    <xf numFmtId="164" fontId="14" fillId="0" borderId="7" xfId="12" applyNumberFormat="1" applyFont="1" applyFill="1" applyBorder="1" applyAlignment="1">
      <alignment horizontal="right" vertical="top" wrapText="1"/>
    </xf>
    <xf numFmtId="164" fontId="14" fillId="0" borderId="7" xfId="2" applyNumberFormat="1" applyFont="1" applyFill="1" applyBorder="1" applyAlignment="1">
      <alignment horizontal="right" vertical="top" wrapText="1"/>
    </xf>
    <xf numFmtId="164" fontId="16" fillId="2" borderId="7" xfId="12" applyNumberFormat="1" applyFont="1" applyFill="1" applyBorder="1" applyAlignment="1">
      <alignment horizontal="right" vertical="top" wrapText="1"/>
    </xf>
    <xf numFmtId="164" fontId="14" fillId="2" borderId="7" xfId="12" applyNumberFormat="1" applyFont="1" applyFill="1" applyBorder="1" applyAlignment="1">
      <alignment horizontal="right" vertical="top" wrapText="1"/>
    </xf>
    <xf numFmtId="164" fontId="14" fillId="10" borderId="7" xfId="12" applyNumberFormat="1" applyFont="1" applyFill="1" applyBorder="1" applyAlignment="1">
      <alignment horizontal="right" vertical="top" wrapText="1"/>
    </xf>
    <xf numFmtId="164" fontId="14" fillId="5" borderId="7" xfId="12" applyNumberFormat="1" applyFont="1" applyFill="1" applyBorder="1" applyAlignment="1">
      <alignment horizontal="right" vertical="top" wrapText="1"/>
    </xf>
    <xf numFmtId="164" fontId="14" fillId="11" borderId="7" xfId="12" applyNumberFormat="1" applyFont="1" applyFill="1" applyBorder="1" applyAlignment="1">
      <alignment horizontal="right" vertical="top" wrapText="1"/>
    </xf>
    <xf numFmtId="0" fontId="14" fillId="4" borderId="7" xfId="0" applyFont="1" applyFill="1" applyBorder="1" applyAlignment="1">
      <alignment horizontal="left" vertical="center"/>
    </xf>
    <xf numFmtId="0" fontId="8" fillId="7" borderId="1" xfId="0" applyFont="1" applyFill="1" applyBorder="1"/>
    <xf numFmtId="0" fontId="10" fillId="7" borderId="1" xfId="0" applyFont="1" applyFill="1" applyBorder="1" applyAlignment="1">
      <alignment vertical="center"/>
    </xf>
    <xf numFmtId="0" fontId="20" fillId="0" borderId="1" xfId="0" applyFont="1" applyFill="1" applyBorder="1" applyAlignment="1">
      <alignment vertical="center" wrapText="1"/>
    </xf>
    <xf numFmtId="0" fontId="10" fillId="8" borderId="8" xfId="0" applyFont="1" applyFill="1" applyBorder="1" applyAlignment="1">
      <alignment horizontal="center" vertical="center" wrapText="1"/>
    </xf>
    <xf numFmtId="3" fontId="14" fillId="2" borderId="1" xfId="1" applyNumberFormat="1" applyFont="1" applyFill="1" applyBorder="1" applyAlignment="1">
      <alignment horizontal="right" vertical="top" wrapText="1"/>
    </xf>
    <xf numFmtId="3" fontId="14" fillId="0" borderId="1" xfId="1" applyNumberFormat="1" applyFont="1" applyFill="1" applyBorder="1" applyAlignment="1">
      <alignment horizontal="right" vertical="top" wrapText="1"/>
    </xf>
    <xf numFmtId="3" fontId="14" fillId="6" borderId="1" xfId="1" applyNumberFormat="1" applyFont="1" applyFill="1" applyBorder="1" applyAlignment="1">
      <alignment horizontal="right" vertical="top" wrapText="1"/>
    </xf>
    <xf numFmtId="0" fontId="12" fillId="2" borderId="7" xfId="0" applyFont="1" applyFill="1" applyBorder="1" applyAlignment="1">
      <alignment horizontal="center" vertical="center" wrapText="1"/>
    </xf>
    <xf numFmtId="0" fontId="0" fillId="0" borderId="8" xfId="0" applyFont="1" applyBorder="1" applyAlignment="1"/>
    <xf numFmtId="0" fontId="19" fillId="2" borderId="1" xfId="0" applyFont="1" applyFill="1" applyBorder="1" applyAlignment="1">
      <alignment vertical="center" wrapText="1"/>
    </xf>
    <xf numFmtId="0" fontId="13" fillId="0" borderId="0" xfId="0" applyFont="1" applyAlignment="1"/>
    <xf numFmtId="0" fontId="0" fillId="0" borderId="7" xfId="0" applyFont="1" applyBorder="1" applyAlignment="1"/>
    <xf numFmtId="164" fontId="14" fillId="6" borderId="7" xfId="2" applyNumberFormat="1" applyFont="1" applyFill="1" applyBorder="1" applyAlignment="1">
      <alignment horizontal="right" vertical="center" wrapText="1"/>
    </xf>
    <xf numFmtId="164" fontId="14" fillId="11" borderId="7" xfId="2" applyNumberFormat="1" applyFont="1" applyFill="1" applyBorder="1" applyAlignment="1">
      <alignment horizontal="right" vertical="center" wrapText="1"/>
    </xf>
    <xf numFmtId="0" fontId="13" fillId="0" borderId="1" xfId="0" applyFont="1" applyFill="1" applyBorder="1" applyAlignment="1"/>
    <xf numFmtId="0" fontId="14" fillId="4" borderId="7" xfId="0" applyFont="1" applyFill="1" applyBorder="1" applyAlignment="1">
      <alignment vertical="top" wrapText="1"/>
    </xf>
    <xf numFmtId="0" fontId="16" fillId="9" borderId="7"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6" fillId="8" borderId="7" xfId="0" applyFont="1" applyFill="1" applyBorder="1" applyAlignment="1">
      <alignment horizontal="center" vertical="center"/>
    </xf>
    <xf numFmtId="0" fontId="14" fillId="2" borderId="7"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2" fillId="0" borderId="7" xfId="0" applyFont="1" applyFill="1" applyBorder="1" applyAlignment="1">
      <alignment horizontal="left" vertical="top" wrapText="1"/>
    </xf>
    <xf numFmtId="0" fontId="12" fillId="0" borderId="7" xfId="0" applyFont="1" applyFill="1" applyBorder="1" applyAlignment="1">
      <alignment vertical="top" wrapText="1"/>
    </xf>
    <xf numFmtId="0" fontId="12" fillId="4" borderId="7"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 xfId="0" applyFont="1" applyFill="1" applyBorder="1" applyAlignment="1">
      <alignment vertical="center" wrapText="1"/>
    </xf>
    <xf numFmtId="0" fontId="12" fillId="2" borderId="19" xfId="0" applyFont="1" applyFill="1" applyBorder="1" applyAlignment="1">
      <alignment vertical="top" wrapText="1"/>
    </xf>
    <xf numFmtId="0" fontId="12" fillId="4" borderId="19" xfId="0" applyFont="1" applyFill="1" applyBorder="1" applyAlignment="1">
      <alignment vertical="top" wrapText="1"/>
    </xf>
    <xf numFmtId="0" fontId="12" fillId="4" borderId="1" xfId="0" applyFont="1" applyFill="1" applyBorder="1" applyAlignment="1">
      <alignment vertical="top" wrapText="1"/>
    </xf>
    <xf numFmtId="0" fontId="12" fillId="0" borderId="7" xfId="0" applyFont="1" applyFill="1" applyBorder="1" applyAlignment="1">
      <alignment horizontal="center" vertical="center"/>
    </xf>
    <xf numFmtId="0" fontId="12" fillId="0" borderId="7" xfId="0" applyFont="1" applyFill="1" applyBorder="1" applyAlignment="1">
      <alignment vertical="center" wrapText="1"/>
    </xf>
    <xf numFmtId="0" fontId="12" fillId="4"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2" fillId="0" borderId="7" xfId="0" applyFont="1" applyBorder="1" applyAlignment="1">
      <alignment horizontal="center" vertical="center"/>
    </xf>
    <xf numFmtId="0" fontId="10" fillId="7" borderId="1" xfId="0" applyFont="1" applyFill="1" applyBorder="1"/>
    <xf numFmtId="0" fontId="14" fillId="0" borderId="7" xfId="0" applyFont="1" applyFill="1" applyBorder="1" applyAlignment="1">
      <alignment horizontal="left" vertical="center" wrapText="1"/>
    </xf>
    <xf numFmtId="0" fontId="14" fillId="2" borderId="7" xfId="0" applyFont="1" applyFill="1" applyBorder="1" applyAlignment="1">
      <alignment horizontal="center" vertical="center" wrapText="1"/>
    </xf>
    <xf numFmtId="0" fontId="8" fillId="0" borderId="7" xfId="0" applyFont="1" applyBorder="1" applyAlignment="1">
      <alignment horizontal="center" vertical="center"/>
    </xf>
    <xf numFmtId="0" fontId="12" fillId="4" borderId="1" xfId="0" applyFont="1" applyFill="1" applyBorder="1" applyAlignment="1">
      <alignment horizontal="center" vertical="center" wrapText="1"/>
    </xf>
    <xf numFmtId="0" fontId="12" fillId="7" borderId="1" xfId="0" applyFont="1" applyFill="1" applyBorder="1" applyAlignment="1">
      <alignment vertical="center" wrapText="1"/>
    </xf>
    <xf numFmtId="0" fontId="8" fillId="7"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4" fontId="16" fillId="2" borderId="1" xfId="2" applyNumberFormat="1" applyFont="1" applyFill="1" applyBorder="1" applyAlignment="1">
      <alignment horizontal="right" vertical="top" wrapText="1"/>
    </xf>
    <xf numFmtId="164" fontId="16" fillId="0" borderId="1" xfId="12" applyNumberFormat="1" applyFont="1" applyFill="1" applyBorder="1" applyAlignment="1">
      <alignment horizontal="right" vertical="top" wrapText="1"/>
    </xf>
    <xf numFmtId="0" fontId="10" fillId="0" borderId="1" xfId="0" applyFont="1" applyFill="1" applyBorder="1" applyAlignment="1">
      <alignment horizontal="center" vertical="center" wrapText="1"/>
    </xf>
    <xf numFmtId="0" fontId="16" fillId="2" borderId="7" xfId="0" applyFont="1" applyFill="1" applyBorder="1" applyAlignment="1">
      <alignment horizontal="left" vertical="center" wrapText="1"/>
    </xf>
    <xf numFmtId="0" fontId="13" fillId="0" borderId="7" xfId="0" applyFont="1" applyBorder="1" applyAlignment="1">
      <alignment horizontal="left" vertical="center"/>
    </xf>
    <xf numFmtId="164" fontId="14" fillId="2" borderId="7" xfId="2" applyNumberFormat="1" applyFont="1" applyFill="1" applyBorder="1" applyAlignment="1">
      <alignment horizontal="right" vertical="center" wrapText="1"/>
    </xf>
    <xf numFmtId="9" fontId="14" fillId="2" borderId="7" xfId="0" applyNumberFormat="1" applyFont="1" applyFill="1" applyBorder="1" applyAlignment="1">
      <alignment horizontal="right" vertical="center" wrapText="1"/>
    </xf>
    <xf numFmtId="164" fontId="16" fillId="2" borderId="7" xfId="2" applyNumberFormat="1" applyFont="1" applyFill="1" applyBorder="1" applyAlignment="1">
      <alignment horizontal="right" vertical="center" wrapText="1"/>
    </xf>
    <xf numFmtId="164" fontId="14" fillId="10" borderId="7" xfId="2" applyNumberFormat="1" applyFont="1" applyFill="1" applyBorder="1" applyAlignment="1">
      <alignment horizontal="right" vertical="center" wrapText="1"/>
    </xf>
    <xf numFmtId="164" fontId="14" fillId="0" borderId="7" xfId="12" applyNumberFormat="1" applyFont="1" applyFill="1" applyBorder="1" applyAlignment="1">
      <alignment horizontal="right" vertical="center" wrapText="1"/>
    </xf>
    <xf numFmtId="3" fontId="16" fillId="2" borderId="7" xfId="1" applyNumberFormat="1" applyFont="1" applyFill="1" applyBorder="1" applyAlignment="1">
      <alignment horizontal="right" vertical="center" wrapText="1"/>
    </xf>
    <xf numFmtId="3" fontId="14" fillId="2" borderId="7" xfId="1" applyNumberFormat="1" applyFont="1" applyFill="1" applyBorder="1" applyAlignment="1">
      <alignment horizontal="right" vertical="center" wrapText="1"/>
    </xf>
    <xf numFmtId="9" fontId="14" fillId="10" borderId="7" xfId="0" applyNumberFormat="1" applyFont="1" applyFill="1" applyBorder="1" applyAlignment="1">
      <alignment horizontal="right" vertical="center" wrapText="1"/>
    </xf>
    <xf numFmtId="3" fontId="16" fillId="12" borderId="7" xfId="1" applyNumberFormat="1" applyFont="1" applyFill="1" applyBorder="1" applyAlignment="1">
      <alignment horizontal="right" vertical="center" wrapText="1"/>
    </xf>
    <xf numFmtId="3" fontId="14" fillId="10" borderId="7" xfId="1" applyNumberFormat="1" applyFont="1" applyFill="1" applyBorder="1" applyAlignment="1">
      <alignment horizontal="right" vertical="center" wrapText="1"/>
    </xf>
    <xf numFmtId="9" fontId="14" fillId="0" borderId="7" xfId="0" applyNumberFormat="1" applyFont="1" applyFill="1" applyBorder="1" applyAlignment="1">
      <alignment horizontal="right" vertical="center" wrapText="1"/>
    </xf>
    <xf numFmtId="3" fontId="16" fillId="0" borderId="7" xfId="1" applyNumberFormat="1" applyFont="1" applyFill="1" applyBorder="1" applyAlignment="1">
      <alignment horizontal="right" vertical="center" wrapText="1"/>
    </xf>
    <xf numFmtId="3" fontId="14" fillId="0" borderId="7" xfId="1" applyNumberFormat="1" applyFont="1" applyFill="1" applyBorder="1" applyAlignment="1">
      <alignment horizontal="right" vertical="center" wrapText="1"/>
    </xf>
    <xf numFmtId="9" fontId="14" fillId="0" borderId="7" xfId="0" applyNumberFormat="1" applyFont="1" applyFill="1" applyBorder="1" applyAlignment="1">
      <alignment horizontal="left" vertical="center" wrapText="1"/>
    </xf>
    <xf numFmtId="0" fontId="14" fillId="6" borderId="7" xfId="0" applyFont="1" applyFill="1" applyBorder="1" applyAlignment="1">
      <alignment horizontal="right" vertical="center" wrapText="1"/>
    </xf>
    <xf numFmtId="0" fontId="14" fillId="0" borderId="7" xfId="0" applyFont="1" applyFill="1" applyBorder="1" applyAlignment="1">
      <alignment horizontal="right" vertical="center" wrapText="1"/>
    </xf>
    <xf numFmtId="9" fontId="14" fillId="11" borderId="7" xfId="0" applyNumberFormat="1" applyFont="1" applyFill="1" applyBorder="1" applyAlignment="1">
      <alignment horizontal="right" vertical="center" wrapText="1"/>
    </xf>
    <xf numFmtId="0" fontId="14" fillId="11" borderId="7" xfId="0" applyFont="1" applyFill="1" applyBorder="1" applyAlignment="1">
      <alignment horizontal="right" vertical="center" wrapText="1"/>
    </xf>
    <xf numFmtId="3" fontId="14" fillId="11" borderId="7" xfId="1" applyNumberFormat="1" applyFont="1" applyFill="1" applyBorder="1" applyAlignment="1">
      <alignment horizontal="right" vertical="center" wrapText="1"/>
    </xf>
    <xf numFmtId="3" fontId="14" fillId="11" borderId="5" xfId="1" applyNumberFormat="1" applyFont="1" applyFill="1" applyBorder="1" applyAlignment="1">
      <alignment horizontal="right" vertical="center" wrapText="1"/>
    </xf>
    <xf numFmtId="3" fontId="14" fillId="6" borderId="7" xfId="1" applyNumberFormat="1" applyFont="1" applyFill="1" applyBorder="1" applyAlignment="1">
      <alignment horizontal="right" vertical="center" wrapText="1"/>
    </xf>
    <xf numFmtId="164" fontId="14" fillId="5" borderId="7" xfId="12" applyNumberFormat="1" applyFont="1" applyFill="1" applyBorder="1" applyAlignment="1">
      <alignment horizontal="right" vertical="center" wrapText="1"/>
    </xf>
    <xf numFmtId="164" fontId="14" fillId="2" borderId="7" xfId="12" applyNumberFormat="1" applyFont="1" applyFill="1" applyBorder="1" applyAlignment="1">
      <alignment horizontal="right" vertical="center" wrapText="1"/>
    </xf>
    <xf numFmtId="164" fontId="14" fillId="10" borderId="7" xfId="12" applyNumberFormat="1" applyFont="1" applyFill="1" applyBorder="1" applyAlignment="1">
      <alignment horizontal="right" vertical="center" wrapText="1"/>
    </xf>
    <xf numFmtId="164" fontId="14" fillId="11" borderId="7" xfId="12" applyNumberFormat="1" applyFont="1" applyFill="1" applyBorder="1" applyAlignment="1">
      <alignment horizontal="right" vertical="center" wrapText="1"/>
    </xf>
    <xf numFmtId="164" fontId="16" fillId="12" borderId="7" xfId="12" applyNumberFormat="1" applyFont="1" applyFill="1" applyBorder="1" applyAlignment="1">
      <alignment horizontal="right" vertical="center" wrapText="1"/>
    </xf>
    <xf numFmtId="164" fontId="16" fillId="0" borderId="7" xfId="12" applyNumberFormat="1" applyFont="1" applyFill="1" applyBorder="1" applyAlignment="1">
      <alignment horizontal="right" vertical="center" wrapText="1"/>
    </xf>
    <xf numFmtId="164" fontId="16" fillId="12" borderId="7" xfId="2" applyNumberFormat="1" applyFont="1" applyFill="1" applyBorder="1" applyAlignment="1">
      <alignment horizontal="right" vertical="center" wrapText="1"/>
    </xf>
    <xf numFmtId="164" fontId="16" fillId="11" borderId="7" xfId="2" applyNumberFormat="1" applyFont="1" applyFill="1" applyBorder="1" applyAlignment="1">
      <alignment horizontal="right" vertical="top" wrapText="1"/>
    </xf>
    <xf numFmtId="164" fontId="16" fillId="11" borderId="7" xfId="2" applyNumberFormat="1" applyFont="1" applyFill="1" applyBorder="1" applyAlignment="1">
      <alignment horizontal="right" vertical="center" wrapText="1"/>
    </xf>
    <xf numFmtId="164" fontId="14" fillId="0" borderId="7" xfId="2" applyNumberFormat="1" applyFont="1" applyFill="1" applyBorder="1" applyAlignment="1">
      <alignment horizontal="right" vertical="center" wrapText="1"/>
    </xf>
    <xf numFmtId="0" fontId="14" fillId="4" borderId="19" xfId="0" applyFont="1" applyFill="1" applyBorder="1" applyAlignment="1">
      <alignment vertical="top" wrapText="1"/>
    </xf>
    <xf numFmtId="0" fontId="14" fillId="4" borderId="1" xfId="0" applyFont="1" applyFill="1" applyBorder="1" applyAlignment="1">
      <alignment vertical="top" wrapText="1"/>
    </xf>
    <xf numFmtId="0" fontId="19" fillId="4" borderId="1" xfId="0" applyFont="1" applyFill="1" applyBorder="1" applyAlignment="1">
      <alignment vertical="center" wrapText="1"/>
    </xf>
    <xf numFmtId="0" fontId="12" fillId="0" borderId="7" xfId="0" applyFont="1" applyBorder="1" applyAlignment="1">
      <alignment horizontal="left" vertical="center" wrapText="1"/>
    </xf>
    <xf numFmtId="0" fontId="11" fillId="8" borderId="6" xfId="0" applyFont="1" applyFill="1" applyBorder="1" applyAlignment="1">
      <alignment horizontal="center" vertical="center"/>
    </xf>
    <xf numFmtId="0" fontId="16" fillId="8" borderId="6" xfId="0" applyFont="1" applyFill="1" applyBorder="1" applyAlignment="1">
      <alignment horizontal="center" vertical="center"/>
    </xf>
    <xf numFmtId="0" fontId="16" fillId="8" borderId="6"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1" fillId="8" borderId="17" xfId="0" applyFont="1" applyFill="1" applyBorder="1" applyAlignment="1">
      <alignment horizontal="center" vertical="center"/>
    </xf>
    <xf numFmtId="0" fontId="16" fillId="8" borderId="18" xfId="0" applyFont="1" applyFill="1" applyBorder="1" applyAlignment="1">
      <alignment horizontal="center" vertical="center"/>
    </xf>
    <xf numFmtId="0" fontId="16" fillId="8" borderId="20" xfId="0" applyFont="1" applyFill="1" applyBorder="1" applyAlignment="1">
      <alignment horizontal="center" vertical="center"/>
    </xf>
    <xf numFmtId="0" fontId="16" fillId="8" borderId="7"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0" fillId="0" borderId="0" xfId="0" applyFont="1" applyAlignment="1">
      <alignment horizontal="center"/>
    </xf>
    <xf numFmtId="0" fontId="11" fillId="8" borderId="7" xfId="0" applyFont="1" applyFill="1" applyBorder="1" applyAlignment="1">
      <alignment horizontal="center" vertical="center"/>
    </xf>
    <xf numFmtId="0" fontId="11" fillId="8" borderId="8" xfId="0" applyFont="1" applyFill="1" applyBorder="1" applyAlignment="1">
      <alignment horizontal="center" vertical="center"/>
    </xf>
    <xf numFmtId="0" fontId="16" fillId="8" borderId="8" xfId="0" applyFont="1" applyFill="1" applyBorder="1" applyAlignment="1">
      <alignment horizontal="center" vertical="center"/>
    </xf>
    <xf numFmtId="0" fontId="11" fillId="8" borderId="6"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1"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4" fillId="4" borderId="7" xfId="0" applyFont="1" applyFill="1" applyBorder="1" applyAlignment="1">
      <alignment vertical="center" wrapText="1"/>
    </xf>
    <xf numFmtId="0" fontId="14" fillId="4" borderId="19" xfId="0" applyFont="1" applyFill="1" applyBorder="1" applyAlignment="1">
      <alignment vertical="center" wrapText="1"/>
    </xf>
    <xf numFmtId="0" fontId="14" fillId="4" borderId="1" xfId="0" applyFont="1" applyFill="1" applyBorder="1" applyAlignment="1">
      <alignment vertical="center" wrapText="1"/>
    </xf>
    <xf numFmtId="0" fontId="12" fillId="4" borderId="1" xfId="0" applyFont="1" applyFill="1" applyBorder="1" applyAlignment="1">
      <alignment vertical="center" wrapText="1"/>
    </xf>
    <xf numFmtId="0" fontId="13" fillId="0" borderId="0" xfId="0" applyFont="1" applyAlignment="1">
      <alignment horizontal="center"/>
    </xf>
    <xf numFmtId="0" fontId="0" fillId="0" borderId="0" xfId="0" applyFont="1" applyFill="1" applyAlignment="1">
      <alignment horizontal="center"/>
    </xf>
    <xf numFmtId="0" fontId="9" fillId="0" borderId="1" xfId="0" applyFont="1" applyBorder="1" applyAlignment="1">
      <alignment horizontal="left" vertical="center" wrapText="1"/>
    </xf>
    <xf numFmtId="0" fontId="12" fillId="0"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4" borderId="19" xfId="0" applyFont="1" applyFill="1" applyBorder="1" applyAlignment="1">
      <alignment horizontal="left" vertical="center" wrapText="1"/>
    </xf>
    <xf numFmtId="0" fontId="8" fillId="0" borderId="1" xfId="0" applyFont="1" applyBorder="1" applyAlignment="1">
      <alignment horizontal="center" vertical="center"/>
    </xf>
    <xf numFmtId="0" fontId="13" fillId="0" borderId="1" xfId="0" applyFont="1" applyBorder="1" applyAlignment="1">
      <alignment horizontal="left" vertical="center"/>
    </xf>
    <xf numFmtId="0" fontId="0" fillId="0" borderId="1" xfId="0" applyFont="1" applyBorder="1" applyAlignment="1">
      <alignment horizontal="right" vertical="center"/>
    </xf>
    <xf numFmtId="3" fontId="20" fillId="12" borderId="7" xfId="1" applyNumberFormat="1" applyFont="1" applyFill="1" applyBorder="1" applyAlignment="1">
      <alignment horizontal="right" vertical="center" wrapText="1"/>
    </xf>
    <xf numFmtId="3" fontId="20" fillId="0" borderId="7" xfId="1" applyNumberFormat="1" applyFont="1" applyFill="1" applyBorder="1" applyAlignment="1">
      <alignment horizontal="right" vertical="center" wrapText="1"/>
    </xf>
    <xf numFmtId="0" fontId="16" fillId="2" borderId="7" xfId="1" applyNumberFormat="1" applyFont="1" applyFill="1" applyBorder="1" applyAlignment="1">
      <alignment horizontal="right" vertical="center" wrapText="1"/>
    </xf>
    <xf numFmtId="164" fontId="10" fillId="12" borderId="7" xfId="2" applyNumberFormat="1" applyFont="1" applyFill="1" applyBorder="1" applyAlignment="1">
      <alignment horizontal="right" vertical="center" wrapText="1"/>
    </xf>
    <xf numFmtId="3" fontId="10" fillId="0" borderId="7" xfId="1" applyNumberFormat="1" applyFont="1" applyFill="1" applyBorder="1" applyAlignment="1">
      <alignment horizontal="right" vertical="center" wrapText="1"/>
    </xf>
    <xf numFmtId="164" fontId="16" fillId="6" borderId="7" xfId="2" applyNumberFormat="1" applyFont="1" applyFill="1" applyBorder="1" applyAlignment="1">
      <alignment horizontal="right" vertical="center" wrapText="1"/>
    </xf>
    <xf numFmtId="0" fontId="0" fillId="0" borderId="7" xfId="0" applyFont="1" applyBorder="1" applyAlignment="1">
      <alignment vertical="center"/>
    </xf>
    <xf numFmtId="9" fontId="14" fillId="6" borderId="7" xfId="1" applyFont="1" applyFill="1" applyBorder="1" applyAlignment="1">
      <alignment horizontal="right" vertical="top" wrapText="1"/>
    </xf>
    <xf numFmtId="0" fontId="14" fillId="2" borderId="7" xfId="0" applyFont="1" applyFill="1" applyBorder="1" applyAlignment="1">
      <alignment horizontal="left" vertical="center" wrapText="1"/>
    </xf>
    <xf numFmtId="0" fontId="8" fillId="0" borderId="7" xfId="0" applyFont="1" applyBorder="1" applyAlignment="1">
      <alignment horizontal="center" vertical="center"/>
    </xf>
    <xf numFmtId="0" fontId="16" fillId="9"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8" fillId="0" borderId="7" xfId="0" applyFont="1" applyBorder="1" applyAlignment="1">
      <alignment horizontal="center" vertical="center"/>
    </xf>
    <xf numFmtId="0" fontId="0" fillId="0" borderId="8" xfId="0" applyFont="1" applyBorder="1" applyAlignment="1">
      <alignment horizontal="right" vertical="center"/>
    </xf>
    <xf numFmtId="0" fontId="24" fillId="0" borderId="8" xfId="0" applyFont="1" applyBorder="1" applyAlignment="1">
      <alignment horizontal="center" vertical="center"/>
    </xf>
    <xf numFmtId="0" fontId="8" fillId="0" borderId="8" xfId="0" applyFont="1" applyBorder="1" applyAlignment="1">
      <alignment horizontal="center" vertical="center"/>
    </xf>
    <xf numFmtId="0" fontId="12" fillId="4" borderId="7" xfId="0" applyFont="1" applyFill="1" applyBorder="1" applyAlignment="1">
      <alignment horizontal="center" vertical="center" wrapText="1"/>
    </xf>
    <xf numFmtId="0" fontId="13" fillId="0" borderId="8" xfId="0" applyFont="1" applyBorder="1" applyAlignment="1">
      <alignment horizontal="left" vertical="center"/>
    </xf>
    <xf numFmtId="0" fontId="12" fillId="2" borderId="8"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4" fillId="2" borderId="7" xfId="0" applyFont="1" applyFill="1" applyBorder="1" applyAlignment="1">
      <alignment horizontal="left"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14" fillId="2" borderId="8" xfId="0" applyFont="1" applyFill="1" applyBorder="1" applyAlignment="1">
      <alignment vertical="center" wrapText="1"/>
    </xf>
    <xf numFmtId="0" fontId="24" fillId="0" borderId="8" xfId="0" applyFont="1" applyFill="1" applyBorder="1" applyAlignment="1">
      <alignment horizontal="right" vertical="center"/>
    </xf>
    <xf numFmtId="0" fontId="12" fillId="0" borderId="7"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27" fillId="0" borderId="19" xfId="7" applyFont="1" applyBorder="1" applyAlignment="1">
      <alignment horizontal="left" vertical="center"/>
    </xf>
    <xf numFmtId="0" fontId="3" fillId="0" borderId="1" xfId="40"/>
    <xf numFmtId="0" fontId="27" fillId="0" borderId="1" xfId="7" applyFont="1" applyAlignment="1">
      <alignment horizontal="left" vertical="center"/>
    </xf>
    <xf numFmtId="164" fontId="3" fillId="0" borderId="1" xfId="40" applyNumberFormat="1"/>
    <xf numFmtId="43" fontId="3" fillId="0" borderId="1" xfId="40" applyNumberFormat="1"/>
    <xf numFmtId="0" fontId="3" fillId="0" borderId="1" xfId="40" applyAlignment="1">
      <alignment horizontal="center" vertical="center" wrapText="1"/>
    </xf>
    <xf numFmtId="3" fontId="3" fillId="0" borderId="1" xfId="40" applyNumberFormat="1"/>
    <xf numFmtId="0" fontId="29" fillId="0" borderId="1" xfId="7" applyFont="1" applyAlignment="1">
      <alignment vertical="center"/>
    </xf>
    <xf numFmtId="0" fontId="27" fillId="0" borderId="1" xfId="7" applyFont="1" applyAlignment="1">
      <alignment horizontal="right" vertical="center"/>
    </xf>
    <xf numFmtId="0" fontId="26" fillId="16" borderId="7" xfId="7" applyFont="1" applyFill="1" applyBorder="1" applyAlignment="1">
      <alignment vertical="center"/>
    </xf>
    <xf numFmtId="0" fontId="30" fillId="18" borderId="7" xfId="7" applyFont="1" applyFill="1" applyBorder="1" applyAlignment="1">
      <alignment horizontal="right" vertical="center"/>
    </xf>
    <xf numFmtId="0" fontId="30" fillId="19" borderId="7" xfId="7" applyFont="1" applyFill="1" applyBorder="1" applyAlignment="1">
      <alignment horizontal="right" vertical="center"/>
    </xf>
    <xf numFmtId="0" fontId="30" fillId="20" borderId="7" xfId="7" applyFont="1" applyFill="1" applyBorder="1" applyAlignment="1">
      <alignment horizontal="right" vertical="center"/>
    </xf>
    <xf numFmtId="0" fontId="3" fillId="17" borderId="7" xfId="40" applyFill="1" applyBorder="1"/>
    <xf numFmtId="0" fontId="27" fillId="17" borderId="7" xfId="7" applyFont="1" applyFill="1" applyBorder="1" applyAlignment="1">
      <alignment horizontal="left" vertical="center" wrapText="1"/>
    </xf>
    <xf numFmtId="164" fontId="31" fillId="18" borderId="7" xfId="6" applyNumberFormat="1" applyFont="1" applyFill="1" applyBorder="1" applyAlignment="1">
      <alignment vertical="center"/>
    </xf>
    <xf numFmtId="164" fontId="32" fillId="18" borderId="7" xfId="6" applyNumberFormat="1" applyFont="1" applyFill="1" applyBorder="1" applyAlignment="1">
      <alignment vertical="center"/>
    </xf>
    <xf numFmtId="167" fontId="3" fillId="0" borderId="1" xfId="40" applyNumberFormat="1"/>
    <xf numFmtId="0" fontId="27" fillId="17" borderId="7" xfId="7" applyFont="1" applyFill="1" applyBorder="1" applyAlignment="1">
      <alignment horizontal="left" vertical="center"/>
    </xf>
    <xf numFmtId="168" fontId="31" fillId="18" borderId="7" xfId="42" applyNumberFormat="1" applyFont="1" applyFill="1" applyBorder="1" applyAlignment="1">
      <alignment vertical="center"/>
    </xf>
    <xf numFmtId="9" fontId="31" fillId="18" borderId="7" xfId="42" applyFont="1" applyFill="1" applyBorder="1" applyAlignment="1">
      <alignment vertical="center"/>
    </xf>
    <xf numFmtId="0" fontId="27" fillId="0" borderId="7" xfId="7" applyFont="1" applyBorder="1" applyAlignment="1">
      <alignment horizontal="right" vertical="center"/>
    </xf>
    <xf numFmtId="164" fontId="33" fillId="0" borderId="7" xfId="6" applyNumberFormat="1" applyFont="1" applyFill="1" applyBorder="1" applyAlignment="1">
      <alignment vertical="center"/>
    </xf>
    <xf numFmtId="0" fontId="3" fillId="0" borderId="7" xfId="40" applyBorder="1"/>
    <xf numFmtId="0" fontId="3" fillId="0" borderId="15" xfId="40" applyBorder="1"/>
    <xf numFmtId="164" fontId="30" fillId="18" borderId="7" xfId="6" applyNumberFormat="1" applyFont="1" applyFill="1" applyBorder="1" applyAlignment="1">
      <alignment horizontal="right" vertical="center" wrapText="1"/>
    </xf>
    <xf numFmtId="164" fontId="30" fillId="19" borderId="7" xfId="6" quotePrefix="1" applyNumberFormat="1" applyFont="1" applyFill="1" applyBorder="1" applyAlignment="1">
      <alignment horizontal="right" vertical="center" wrapText="1"/>
    </xf>
    <xf numFmtId="164" fontId="30" fillId="20" borderId="7" xfId="6" applyNumberFormat="1" applyFont="1" applyFill="1" applyBorder="1" applyAlignment="1">
      <alignment horizontal="center" vertical="center" wrapText="1"/>
    </xf>
    <xf numFmtId="164" fontId="30" fillId="20" borderId="7" xfId="6" applyNumberFormat="1" applyFont="1" applyFill="1" applyBorder="1" applyAlignment="1">
      <alignment horizontal="right" vertical="center" wrapText="1"/>
    </xf>
    <xf numFmtId="0" fontId="30" fillId="17" borderId="7" xfId="7" applyFont="1" applyFill="1" applyBorder="1" applyAlignment="1">
      <alignment vertical="center"/>
    </xf>
    <xf numFmtId="164" fontId="34" fillId="17" borderId="7" xfId="6" applyNumberFormat="1" applyFont="1" applyFill="1" applyBorder="1" applyAlignment="1">
      <alignment vertical="center"/>
    </xf>
    <xf numFmtId="164" fontId="34" fillId="18" borderId="7" xfId="6" applyNumberFormat="1" applyFont="1" applyFill="1" applyBorder="1" applyAlignment="1">
      <alignment vertical="center"/>
    </xf>
    <xf numFmtId="37" fontId="27" fillId="17" borderId="7" xfId="6" applyNumberFormat="1" applyFont="1" applyFill="1" applyBorder="1" applyAlignment="1">
      <alignment vertical="center"/>
    </xf>
    <xf numFmtId="164" fontId="27" fillId="18" borderId="7" xfId="6" applyNumberFormat="1" applyFont="1" applyFill="1" applyBorder="1" applyAlignment="1">
      <alignment vertical="center"/>
    </xf>
    <xf numFmtId="164" fontId="3" fillId="0" borderId="1" xfId="43" applyNumberFormat="1" applyFont="1" applyBorder="1"/>
    <xf numFmtId="164" fontId="27" fillId="18" borderId="7" xfId="6" applyNumberFormat="1" applyFont="1" applyFill="1" applyBorder="1" applyAlignment="1">
      <alignment horizontal="right" vertical="center"/>
    </xf>
    <xf numFmtId="169" fontId="3" fillId="0" borderId="1" xfId="40" applyNumberFormat="1"/>
    <xf numFmtId="37" fontId="27" fillId="17" borderId="7" xfId="6" applyNumberFormat="1" applyFont="1" applyFill="1" applyBorder="1" applyAlignment="1">
      <alignment horizontal="right" vertical="center"/>
    </xf>
    <xf numFmtId="0" fontId="0" fillId="0" borderId="1" xfId="40" applyFont="1"/>
    <xf numFmtId="0" fontId="30" fillId="0" borderId="7" xfId="7" applyFont="1" applyBorder="1" applyAlignment="1">
      <alignment vertical="center"/>
    </xf>
    <xf numFmtId="0" fontId="27" fillId="0" borderId="7" xfId="7" applyFont="1" applyBorder="1" applyAlignment="1">
      <alignment vertical="center"/>
    </xf>
    <xf numFmtId="0" fontId="3" fillId="0" borderId="16" xfId="40" applyBorder="1"/>
    <xf numFmtId="0" fontId="25" fillId="16" borderId="7" xfId="40" applyFont="1" applyFill="1" applyBorder="1" applyAlignment="1">
      <alignment horizontal="right"/>
    </xf>
    <xf numFmtId="0" fontId="34" fillId="16" borderId="24" xfId="7" applyFont="1" applyFill="1" applyBorder="1" applyAlignment="1">
      <alignment vertical="center" wrapText="1"/>
    </xf>
    <xf numFmtId="0" fontId="34" fillId="16" borderId="7" xfId="7" applyFont="1" applyFill="1" applyBorder="1" applyAlignment="1">
      <alignment vertical="center" wrapText="1"/>
    </xf>
    <xf numFmtId="3" fontId="25" fillId="16" borderId="7" xfId="40" applyNumberFormat="1" applyFont="1" applyFill="1" applyBorder="1" applyAlignment="1">
      <alignment vertical="center"/>
    </xf>
    <xf numFmtId="0" fontId="34" fillId="16" borderId="13" xfId="7" applyFont="1" applyFill="1" applyBorder="1" applyAlignment="1">
      <alignment vertical="center" wrapText="1"/>
    </xf>
    <xf numFmtId="3" fontId="36" fillId="18" borderId="7" xfId="40" applyNumberFormat="1" applyFont="1" applyFill="1" applyBorder="1" applyAlignment="1">
      <alignment wrapText="1"/>
    </xf>
    <xf numFmtId="9" fontId="36" fillId="18" borderId="7" xfId="40" applyNumberFormat="1" applyFont="1" applyFill="1" applyBorder="1" applyAlignment="1">
      <alignment wrapText="1"/>
    </xf>
    <xf numFmtId="3" fontId="36" fillId="19" borderId="7" xfId="40" applyNumberFormat="1" applyFont="1" applyFill="1" applyBorder="1" applyAlignment="1">
      <alignment wrapText="1"/>
    </xf>
    <xf numFmtId="9" fontId="36" fillId="19" borderId="7" xfId="40" applyNumberFormat="1" applyFont="1" applyFill="1" applyBorder="1" applyAlignment="1">
      <alignment wrapText="1"/>
    </xf>
    <xf numFmtId="3" fontId="36" fillId="19" borderId="7" xfId="40" applyNumberFormat="1" applyFont="1" applyFill="1" applyBorder="1"/>
    <xf numFmtId="9" fontId="36" fillId="19" borderId="7" xfId="40" applyNumberFormat="1" applyFont="1" applyFill="1" applyBorder="1"/>
    <xf numFmtId="3" fontId="36" fillId="0" borderId="7" xfId="40" applyNumberFormat="1" applyFont="1" applyBorder="1"/>
    <xf numFmtId="164" fontId="3" fillId="0" borderId="1" xfId="43" applyNumberFormat="1" applyFont="1" applyFill="1" applyBorder="1"/>
    <xf numFmtId="0" fontId="3" fillId="16" borderId="7" xfId="40" applyFill="1" applyBorder="1"/>
    <xf numFmtId="9" fontId="36" fillId="18" borderId="7" xfId="42" applyFont="1" applyFill="1" applyBorder="1" applyAlignment="1">
      <alignment wrapText="1"/>
    </xf>
    <xf numFmtId="9" fontId="36" fillId="19" borderId="1" xfId="40" applyNumberFormat="1" applyFont="1" applyFill="1" applyAlignment="1">
      <alignment vertical="center" wrapText="1"/>
    </xf>
    <xf numFmtId="164" fontId="3" fillId="0" borderId="1" xfId="43" applyNumberFormat="1"/>
    <xf numFmtId="9" fontId="36" fillId="19" borderId="1" xfId="40" applyNumberFormat="1" applyFont="1" applyFill="1"/>
    <xf numFmtId="169" fontId="0" fillId="0" borderId="1" xfId="40" applyNumberFormat="1" applyFont="1"/>
    <xf numFmtId="43" fontId="3" fillId="0" borderId="1" xfId="43"/>
    <xf numFmtId="170" fontId="3" fillId="0" borderId="1" xfId="40" applyNumberFormat="1"/>
    <xf numFmtId="3" fontId="36" fillId="18" borderId="7" xfId="40" applyNumberFormat="1" applyFont="1" applyFill="1" applyBorder="1" applyAlignment="1">
      <alignment horizontal="left" vertical="center" wrapText="1"/>
    </xf>
    <xf numFmtId="9" fontId="36" fillId="18" borderId="7" xfId="42" applyFont="1" applyFill="1" applyBorder="1" applyAlignment="1">
      <alignment horizontal="left" vertical="center" wrapText="1"/>
    </xf>
    <xf numFmtId="9" fontId="36" fillId="18" borderId="7" xfId="40" applyNumberFormat="1" applyFont="1" applyFill="1" applyBorder="1" applyAlignment="1">
      <alignment horizontal="left" vertical="center" wrapText="1"/>
    </xf>
    <xf numFmtId="3" fontId="36" fillId="19" borderId="7" xfId="40" applyNumberFormat="1" applyFont="1" applyFill="1" applyBorder="1" applyAlignment="1">
      <alignment horizontal="left" vertical="center" wrapText="1"/>
    </xf>
    <xf numFmtId="164" fontId="3" fillId="0" borderId="7" xfId="43" applyNumberFormat="1" applyFont="1" applyFill="1" applyBorder="1"/>
    <xf numFmtId="0" fontId="36" fillId="0" borderId="7" xfId="40" applyFont="1" applyBorder="1"/>
    <xf numFmtId="0" fontId="36" fillId="0" borderId="1" xfId="40" applyFont="1"/>
    <xf numFmtId="9" fontId="36" fillId="19" borderId="12" xfId="40" applyNumberFormat="1" applyFont="1" applyFill="1" applyBorder="1"/>
    <xf numFmtId="4" fontId="3" fillId="0" borderId="1" xfId="40" applyNumberFormat="1"/>
    <xf numFmtId="3" fontId="25" fillId="0" borderId="7" xfId="40" applyNumberFormat="1" applyFont="1" applyBorder="1" applyAlignment="1">
      <alignment vertical="center"/>
    </xf>
    <xf numFmtId="166" fontId="3" fillId="0" borderId="1" xfId="42" applyNumberFormat="1"/>
    <xf numFmtId="165" fontId="3" fillId="0" borderId="1" xfId="42" applyNumberFormat="1" applyFont="1" applyBorder="1" applyAlignment="1">
      <alignment horizontal="center"/>
    </xf>
    <xf numFmtId="9" fontId="3" fillId="0" borderId="1" xfId="42" applyBorder="1"/>
    <xf numFmtId="9" fontId="3" fillId="19" borderId="7" xfId="40" applyNumberFormat="1" applyFill="1" applyBorder="1"/>
    <xf numFmtId="0" fontId="25" fillId="16" borderId="7" xfId="40" applyFont="1" applyFill="1" applyBorder="1" applyAlignment="1">
      <alignment horizontal="center" wrapText="1"/>
    </xf>
    <xf numFmtId="0" fontId="34" fillId="16" borderId="15" xfId="7" applyFont="1" applyFill="1" applyBorder="1" applyAlignment="1">
      <alignment vertical="center" wrapText="1"/>
    </xf>
    <xf numFmtId="9" fontId="36" fillId="19" borderId="15" xfId="40" applyNumberFormat="1" applyFont="1" applyFill="1" applyBorder="1"/>
    <xf numFmtId="164" fontId="0" fillId="0" borderId="7" xfId="43" applyNumberFormat="1" applyFont="1" applyBorder="1"/>
    <xf numFmtId="0" fontId="3" fillId="16" borderId="15" xfId="40" applyFill="1" applyBorder="1"/>
    <xf numFmtId="9" fontId="3" fillId="19" borderId="15" xfId="40" applyNumberFormat="1" applyFill="1" applyBorder="1"/>
    <xf numFmtId="3" fontId="25" fillId="0" borderId="7" xfId="40" applyNumberFormat="1" applyFont="1" applyBorder="1"/>
    <xf numFmtId="9" fontId="25" fillId="0" borderId="7" xfId="42" applyFont="1" applyBorder="1"/>
    <xf numFmtId="164" fontId="25" fillId="0" borderId="7" xfId="43" applyNumberFormat="1" applyFont="1" applyBorder="1"/>
    <xf numFmtId="0" fontId="0" fillId="0" borderId="7" xfId="0" applyBorder="1"/>
    <xf numFmtId="0" fontId="12" fillId="0" borderId="1" xfId="0" applyFont="1" applyFill="1" applyBorder="1" applyAlignment="1">
      <alignment vertical="center" wrapText="1"/>
    </xf>
    <xf numFmtId="0" fontId="14" fillId="0" borderId="1" xfId="0" applyFont="1" applyFill="1" applyBorder="1" applyAlignment="1">
      <alignment horizontal="left" vertical="center" wrapText="1"/>
    </xf>
    <xf numFmtId="3" fontId="14" fillId="2" borderId="1" xfId="0" applyNumberFormat="1" applyFont="1" applyFill="1" applyBorder="1" applyAlignment="1">
      <alignment horizontal="right" vertical="top" wrapText="1"/>
    </xf>
    <xf numFmtId="3" fontId="14" fillId="6" borderId="1" xfId="0" applyNumberFormat="1" applyFont="1" applyFill="1" applyBorder="1" applyAlignment="1">
      <alignment horizontal="right" vertical="top" wrapText="1"/>
    </xf>
    <xf numFmtId="0" fontId="12" fillId="0" borderId="7" xfId="0" applyFont="1" applyBorder="1" applyAlignment="1">
      <alignment horizontal="center" vertical="center" wrapText="1"/>
    </xf>
    <xf numFmtId="0" fontId="12" fillId="0" borderId="7" xfId="0" applyFont="1" applyBorder="1" applyAlignment="1">
      <alignment vertical="top" wrapText="1"/>
    </xf>
    <xf numFmtId="0" fontId="0" fillId="22" borderId="8" xfId="0" applyFont="1" applyFill="1" applyBorder="1" applyAlignment="1">
      <alignment horizontal="right" vertical="center"/>
    </xf>
    <xf numFmtId="0" fontId="0" fillId="22" borderId="7" xfId="0" applyFont="1" applyFill="1" applyBorder="1" applyAlignment="1">
      <alignment horizontal="right" vertical="center"/>
    </xf>
    <xf numFmtId="0" fontId="0" fillId="22" borderId="7" xfId="0" applyFont="1" applyFill="1" applyBorder="1" applyAlignment="1"/>
    <xf numFmtId="0" fontId="0" fillId="22" borderId="8" xfId="0" applyFont="1" applyFill="1" applyBorder="1" applyAlignment="1"/>
    <xf numFmtId="9" fontId="14" fillId="11" borderId="7" xfId="1" applyFont="1" applyFill="1" applyBorder="1" applyAlignment="1">
      <alignment horizontal="right" vertical="top" wrapText="1"/>
    </xf>
    <xf numFmtId="3" fontId="16" fillId="12" borderId="7" xfId="1" applyNumberFormat="1" applyFont="1" applyFill="1" applyBorder="1" applyAlignment="1">
      <alignment horizontal="right" vertical="top" wrapText="1"/>
    </xf>
    <xf numFmtId="3" fontId="14" fillId="11" borderId="7" xfId="1" applyNumberFormat="1" applyFont="1" applyFill="1" applyBorder="1" applyAlignment="1">
      <alignment horizontal="right" vertical="top" wrapText="1"/>
    </xf>
    <xf numFmtId="0" fontId="0" fillId="22" borderId="7" xfId="0" applyFill="1" applyBorder="1"/>
    <xf numFmtId="164" fontId="24" fillId="22" borderId="7" xfId="0" applyNumberFormat="1" applyFont="1" applyFill="1" applyBorder="1"/>
    <xf numFmtId="164" fontId="0" fillId="22" borderId="7" xfId="12" applyNumberFormat="1" applyFont="1" applyFill="1" applyBorder="1" applyAlignment="1"/>
    <xf numFmtId="164" fontId="16" fillId="22" borderId="7" xfId="2" applyNumberFormat="1" applyFont="1" applyFill="1" applyBorder="1" applyAlignment="1">
      <alignment horizontal="right" vertical="top" wrapText="1"/>
    </xf>
    <xf numFmtId="0" fontId="16" fillId="0" borderId="1" xfId="0" applyFont="1" applyFill="1" applyBorder="1" applyAlignment="1">
      <alignment horizontal="left" vertical="top" wrapText="1"/>
    </xf>
    <xf numFmtId="164" fontId="16" fillId="0" borderId="1" xfId="2" applyNumberFormat="1" applyFont="1" applyFill="1" applyBorder="1" applyAlignment="1">
      <alignment horizontal="right" vertical="top" wrapText="1"/>
    </xf>
    <xf numFmtId="164" fontId="14" fillId="0" borderId="1" xfId="2" applyNumberFormat="1" applyFont="1" applyFill="1" applyBorder="1" applyAlignment="1">
      <alignment horizontal="left" vertical="top" wrapText="1"/>
    </xf>
    <xf numFmtId="0" fontId="13" fillId="0" borderId="7" xfId="0" applyFont="1" applyBorder="1" applyAlignment="1">
      <alignment horizontal="center" vertical="center"/>
    </xf>
    <xf numFmtId="0" fontId="8" fillId="0" borderId="7" xfId="0" applyFont="1" applyBorder="1" applyAlignment="1">
      <alignment horizontal="left" vertical="center"/>
    </xf>
    <xf numFmtId="0" fontId="0" fillId="0" borderId="0" xfId="0"/>
    <xf numFmtId="0" fontId="13" fillId="0" borderId="0" xfId="0" applyFont="1"/>
    <xf numFmtId="0" fontId="8" fillId="0" borderId="7" xfId="0" applyFont="1" applyBorder="1" applyAlignment="1">
      <alignment horizontal="left" vertical="center" wrapText="1"/>
    </xf>
    <xf numFmtId="0" fontId="13" fillId="0" borderId="7" xfId="0" applyFont="1" applyBorder="1" applyAlignment="1">
      <alignment wrapText="1"/>
    </xf>
    <xf numFmtId="0" fontId="13" fillId="0" borderId="7" xfId="0" applyFont="1" applyBorder="1"/>
    <xf numFmtId="0" fontId="13" fillId="22" borderId="7" xfId="0" applyFont="1" applyFill="1" applyBorder="1" applyAlignment="1">
      <alignment horizontal="justify" vertical="center"/>
    </xf>
    <xf numFmtId="0" fontId="13" fillId="22" borderId="7" xfId="0" applyFont="1" applyFill="1" applyBorder="1"/>
    <xf numFmtId="0" fontId="0" fillId="0" borderId="1" xfId="0" applyBorder="1"/>
    <xf numFmtId="0" fontId="9" fillId="0" borderId="1" xfId="0" applyFont="1" applyBorder="1"/>
    <xf numFmtId="0" fontId="10" fillId="7" borderId="23" xfId="0" applyFont="1" applyFill="1" applyBorder="1" applyAlignment="1">
      <alignment horizontal="left"/>
    </xf>
    <xf numFmtId="0" fontId="12" fillId="0" borderId="7" xfId="0" applyFont="1" applyBorder="1" applyAlignment="1">
      <alignment horizontal="left" vertical="center" wrapText="1"/>
    </xf>
    <xf numFmtId="0" fontId="9" fillId="0" borderId="0" xfId="0" applyFont="1"/>
    <xf numFmtId="0" fontId="9" fillId="0" borderId="0" xfId="0" applyFont="1" applyAlignment="1">
      <alignment vertical="center" wrapText="1"/>
    </xf>
    <xf numFmtId="0" fontId="11" fillId="0" borderId="1" xfId="0" applyFont="1" applyBorder="1" applyAlignment="1">
      <alignment horizontal="center" vertical="center"/>
    </xf>
    <xf numFmtId="0" fontId="12" fillId="0" borderId="1" xfId="0" applyFont="1" applyBorder="1" applyAlignment="1">
      <alignment vertical="top" wrapText="1"/>
    </xf>
    <xf numFmtId="0" fontId="14" fillId="0" borderId="1" xfId="0" applyFont="1" applyBorder="1" applyAlignment="1">
      <alignment vertical="center" wrapText="1"/>
    </xf>
    <xf numFmtId="0" fontId="19" fillId="0" borderId="1" xfId="0" applyFont="1" applyBorder="1" applyAlignment="1">
      <alignment vertical="center" wrapText="1"/>
    </xf>
    <xf numFmtId="0" fontId="12"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36" fillId="0" borderId="7" xfId="0" applyFont="1" applyBorder="1" applyAlignment="1">
      <alignment vertical="center" wrapText="1"/>
    </xf>
    <xf numFmtId="0" fontId="12" fillId="0" borderId="1" xfId="0" applyFont="1" applyBorder="1" applyAlignment="1">
      <alignment horizontal="right" vertical="top" wrapText="1"/>
    </xf>
    <xf numFmtId="0" fontId="12" fillId="0" borderId="1" xfId="0" applyFont="1" applyBorder="1" applyAlignment="1">
      <alignment vertical="center" wrapText="1"/>
    </xf>
    <xf numFmtId="0" fontId="37" fillId="0" borderId="7" xfId="0" applyFont="1" applyFill="1" applyBorder="1" applyAlignment="1">
      <alignment horizontal="left" vertical="top" wrapText="1"/>
    </xf>
    <xf numFmtId="0" fontId="13" fillId="0" borderId="7" xfId="0" applyFont="1" applyBorder="1" applyAlignment="1">
      <alignment horizontal="center" vertical="center"/>
    </xf>
    <xf numFmtId="0" fontId="0" fillId="0" borderId="7" xfId="0" applyBorder="1" applyAlignment="1">
      <alignment horizontal="center" vertical="center"/>
    </xf>
    <xf numFmtId="0" fontId="12" fillId="0" borderId="1" xfId="0" applyFont="1" applyBorder="1" applyAlignment="1">
      <alignment horizontal="center" vertical="center" wrapText="1"/>
    </xf>
    <xf numFmtId="3" fontId="14" fillId="5" borderId="1" xfId="0" applyNumberFormat="1" applyFont="1" applyFill="1" applyBorder="1" applyAlignment="1">
      <alignment horizontal="right" vertical="top" wrapText="1"/>
    </xf>
    <xf numFmtId="3" fontId="14" fillId="7" borderId="1" xfId="0" applyNumberFormat="1" applyFont="1" applyFill="1" applyBorder="1" applyAlignment="1">
      <alignment horizontal="right" vertical="top" wrapText="1"/>
    </xf>
    <xf numFmtId="3" fontId="14" fillId="6" borderId="1" xfId="0" applyNumberFormat="1" applyFont="1" applyFill="1" applyBorder="1" applyAlignment="1">
      <alignment horizontal="right" vertical="center" wrapText="1"/>
    </xf>
    <xf numFmtId="0" fontId="16" fillId="8" borderId="2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6" fillId="2" borderId="7" xfId="0" applyFont="1" applyFill="1" applyBorder="1" applyAlignment="1">
      <alignment horizontal="left" vertical="center" wrapText="1"/>
    </xf>
    <xf numFmtId="164" fontId="16" fillId="12" borderId="7" xfId="12" applyNumberFormat="1" applyFont="1" applyFill="1" applyBorder="1" applyAlignment="1">
      <alignment horizontal="right" vertical="center" wrapText="1"/>
    </xf>
    <xf numFmtId="164" fontId="14" fillId="11" borderId="7" xfId="2" applyNumberFormat="1" applyFont="1" applyFill="1" applyBorder="1" applyAlignment="1">
      <alignment horizontal="center" vertical="center" wrapText="1"/>
    </xf>
    <xf numFmtId="9" fontId="14" fillId="12" borderId="7" xfId="23" applyNumberFormat="1" applyFont="1" applyFill="1" applyBorder="1" applyAlignment="1">
      <alignment horizontal="center" vertical="top" wrapText="1"/>
    </xf>
    <xf numFmtId="164" fontId="14" fillId="12" borderId="7" xfId="12" applyNumberFormat="1" applyFont="1" applyFill="1" applyBorder="1" applyAlignment="1">
      <alignment horizontal="right" vertical="center" wrapText="1"/>
    </xf>
    <xf numFmtId="164" fontId="14" fillId="2" borderId="7" xfId="2" applyNumberFormat="1" applyFont="1" applyFill="1" applyBorder="1" applyAlignment="1">
      <alignment horizontal="center" vertical="center" wrapText="1"/>
    </xf>
    <xf numFmtId="0" fontId="9" fillId="0" borderId="7" xfId="0" applyFont="1" applyBorder="1" applyAlignment="1">
      <alignment horizontal="center" vertical="center"/>
    </xf>
    <xf numFmtId="0" fontId="13" fillId="22" borderId="7" xfId="23" applyFont="1" applyFill="1" applyBorder="1" applyAlignment="1"/>
    <xf numFmtId="0" fontId="9" fillId="0" borderId="7" xfId="0" applyFont="1" applyBorder="1" applyAlignment="1">
      <alignment horizontal="left" vertical="center" wrapText="1"/>
    </xf>
    <xf numFmtId="9" fontId="13" fillId="22" borderId="26" xfId="23" applyNumberFormat="1" applyFont="1" applyFill="1" applyBorder="1" applyAlignment="1">
      <alignment horizontal="right" vertical="center" wrapText="1"/>
    </xf>
    <xf numFmtId="0" fontId="14" fillId="22" borderId="7" xfId="23" applyFont="1" applyFill="1" applyBorder="1" applyAlignment="1">
      <alignment horizontal="right" vertical="top" wrapText="1"/>
    </xf>
    <xf numFmtId="164" fontId="14" fillId="10" borderId="7" xfId="2" applyNumberFormat="1" applyFont="1" applyFill="1" applyBorder="1" applyAlignment="1">
      <alignment horizontal="center" vertical="center" wrapText="1"/>
    </xf>
    <xf numFmtId="0" fontId="16" fillId="0" borderId="7" xfId="0" applyFont="1" applyBorder="1" applyAlignment="1">
      <alignment vertical="center" wrapText="1"/>
    </xf>
    <xf numFmtId="0" fontId="13" fillId="22" borderId="5" xfId="23" applyFont="1" applyFill="1" applyBorder="1" applyAlignment="1"/>
    <xf numFmtId="164" fontId="14" fillId="6" borderId="7" xfId="2" applyNumberFormat="1" applyFont="1" applyFill="1" applyBorder="1" applyAlignment="1">
      <alignment horizontal="center" vertical="center" wrapText="1"/>
    </xf>
    <xf numFmtId="164" fontId="14" fillId="0" borderId="7" xfId="12" applyNumberFormat="1" applyFont="1" applyFill="1" applyBorder="1" applyAlignment="1">
      <alignment horizontal="center" vertical="center" wrapText="1"/>
    </xf>
    <xf numFmtId="9" fontId="14" fillId="22" borderId="7" xfId="23" applyNumberFormat="1" applyFont="1" applyFill="1" applyBorder="1" applyAlignment="1">
      <alignment horizontal="right" vertical="top" wrapText="1"/>
    </xf>
    <xf numFmtId="164" fontId="14" fillId="12" borderId="7" xfId="12" applyNumberFormat="1" applyFont="1" applyFill="1" applyBorder="1" applyAlignment="1">
      <alignment horizontal="center" vertical="center" wrapText="1"/>
    </xf>
    <xf numFmtId="9" fontId="14" fillId="2" borderId="15" xfId="23" applyNumberFormat="1" applyFont="1" applyFill="1" applyBorder="1" applyAlignment="1">
      <alignment horizontal="center" vertical="top" wrapText="1"/>
    </xf>
    <xf numFmtId="3" fontId="14" fillId="2" borderId="15" xfId="23" applyNumberFormat="1" applyFont="1" applyFill="1" applyBorder="1" applyAlignment="1">
      <alignment horizontal="center" vertical="top" wrapText="1"/>
    </xf>
    <xf numFmtId="3" fontId="14" fillId="2" borderId="15" xfId="23" applyNumberFormat="1" applyFont="1" applyFill="1" applyBorder="1" applyAlignment="1">
      <alignment horizontal="right" vertical="top" wrapText="1"/>
    </xf>
    <xf numFmtId="0" fontId="13" fillId="0" borderId="5" xfId="23" applyFont="1" applyFill="1" applyBorder="1" applyAlignment="1"/>
    <xf numFmtId="9" fontId="14" fillId="10" borderId="7" xfId="23" applyNumberFormat="1" applyFont="1" applyFill="1" applyBorder="1" applyAlignment="1">
      <alignment horizontal="right" vertical="top" wrapText="1"/>
    </xf>
    <xf numFmtId="9" fontId="14" fillId="0" borderId="7" xfId="23" applyNumberFormat="1" applyFont="1" applyFill="1" applyBorder="1" applyAlignment="1">
      <alignment horizontal="right" vertical="top" wrapText="1"/>
    </xf>
    <xf numFmtId="0" fontId="14" fillId="0" borderId="7" xfId="23" applyFont="1" applyFill="1" applyBorder="1" applyAlignment="1">
      <alignment horizontal="right" vertical="top" wrapText="1"/>
    </xf>
    <xf numFmtId="9" fontId="14" fillId="11" borderId="7" xfId="23" applyNumberFormat="1" applyFont="1" applyFill="1" applyBorder="1" applyAlignment="1">
      <alignment horizontal="right" vertical="top" wrapText="1"/>
    </xf>
    <xf numFmtId="0" fontId="14" fillId="11" borderId="7" xfId="23" applyFont="1" applyFill="1" applyBorder="1" applyAlignment="1">
      <alignment horizontal="right" vertical="top" wrapText="1"/>
    </xf>
    <xf numFmtId="3" fontId="14" fillId="2" borderId="7" xfId="23" applyNumberFormat="1" applyFont="1" applyFill="1" applyBorder="1" applyAlignment="1">
      <alignment horizontal="right" vertical="center" wrapText="1"/>
    </xf>
    <xf numFmtId="3" fontId="14" fillId="10" borderId="7" xfId="23" applyNumberFormat="1" applyFont="1" applyFill="1" applyBorder="1" applyAlignment="1">
      <alignment horizontal="right" vertical="center" wrapText="1"/>
    </xf>
    <xf numFmtId="3" fontId="14" fillId="0" borderId="7" xfId="23" applyNumberFormat="1" applyFont="1" applyFill="1" applyBorder="1" applyAlignment="1">
      <alignment horizontal="right" vertical="center" wrapText="1"/>
    </xf>
    <xf numFmtId="3" fontId="14" fillId="11" borderId="7" xfId="23" applyNumberFormat="1" applyFont="1" applyFill="1" applyBorder="1" applyAlignment="1">
      <alignment horizontal="right" vertical="center" wrapText="1"/>
    </xf>
    <xf numFmtId="9" fontId="14" fillId="2" borderId="7" xfId="23" applyNumberFormat="1" applyFont="1" applyFill="1" applyBorder="1" applyAlignment="1">
      <alignment horizontal="right" vertical="top" wrapText="1"/>
    </xf>
    <xf numFmtId="9" fontId="14" fillId="10" borderId="15" xfId="23" applyNumberFormat="1" applyFont="1" applyFill="1" applyBorder="1" applyAlignment="1">
      <alignment horizontal="right" vertical="top" wrapText="1"/>
    </xf>
    <xf numFmtId="9" fontId="14" fillId="11" borderId="15" xfId="23" applyNumberFormat="1" applyFont="1" applyFill="1" applyBorder="1" applyAlignment="1">
      <alignment horizontal="right" vertical="top" wrapText="1"/>
    </xf>
    <xf numFmtId="164" fontId="14" fillId="2" borderId="7" xfId="12" applyNumberFormat="1" applyFont="1" applyFill="1" applyBorder="1" applyAlignment="1">
      <alignment horizontal="right" vertical="center" wrapText="1"/>
    </xf>
    <xf numFmtId="164" fontId="16" fillId="2" borderId="7" xfId="12" applyNumberFormat="1" applyFont="1" applyFill="1" applyBorder="1" applyAlignment="1">
      <alignment horizontal="right" vertical="center" wrapText="1"/>
    </xf>
    <xf numFmtId="164" fontId="14" fillId="11" borderId="7" xfId="12" applyNumberFormat="1" applyFont="1" applyFill="1" applyBorder="1" applyAlignment="1">
      <alignment horizontal="right" vertical="top" wrapText="1"/>
    </xf>
    <xf numFmtId="164" fontId="14" fillId="10" borderId="7" xfId="12" applyNumberFormat="1" applyFont="1" applyFill="1" applyBorder="1" applyAlignment="1">
      <alignment horizontal="right" vertical="top" wrapText="1"/>
    </xf>
    <xf numFmtId="164" fontId="14" fillId="10" borderId="7" xfId="12" applyNumberFormat="1" applyFont="1" applyFill="1" applyBorder="1" applyAlignment="1">
      <alignment horizontal="right" vertical="center" wrapText="1"/>
    </xf>
    <xf numFmtId="164" fontId="14" fillId="11" borderId="7" xfId="12" applyNumberFormat="1" applyFont="1" applyFill="1" applyBorder="1" applyAlignment="1">
      <alignment horizontal="right" vertical="center" wrapText="1"/>
    </xf>
    <xf numFmtId="164" fontId="14" fillId="0" borderId="7" xfId="12" applyNumberFormat="1" applyFont="1" applyFill="1" applyBorder="1" applyAlignment="1">
      <alignment horizontal="right" vertical="center" wrapText="1"/>
    </xf>
    <xf numFmtId="164" fontId="14" fillId="0" borderId="7" xfId="12" applyNumberFormat="1" applyFont="1" applyFill="1" applyBorder="1" applyAlignment="1">
      <alignment horizontal="right" vertical="top" wrapText="1"/>
    </xf>
    <xf numFmtId="164" fontId="16" fillId="0" borderId="7" xfId="12" applyNumberFormat="1" applyFont="1" applyFill="1" applyBorder="1" applyAlignment="1">
      <alignment horizontal="right" vertical="center" wrapText="1"/>
    </xf>
    <xf numFmtId="0" fontId="13" fillId="0" borderId="7" xfId="0" applyFont="1" applyBorder="1" applyAlignment="1">
      <alignment horizontal="left" vertical="center" wrapText="1"/>
    </xf>
    <xf numFmtId="0" fontId="12" fillId="0" borderId="8" xfId="0" applyFont="1" applyBorder="1" applyAlignment="1">
      <alignment horizontal="center" vertical="center" wrapText="1"/>
    </xf>
    <xf numFmtId="0" fontId="12" fillId="0" borderId="8" xfId="0" applyFont="1" applyBorder="1" applyAlignment="1">
      <alignment horizontal="left" vertical="center" wrapText="1"/>
    </xf>
    <xf numFmtId="164" fontId="14" fillId="22" borderId="7" xfId="12" applyNumberFormat="1" applyFont="1" applyFill="1" applyBorder="1" applyAlignment="1">
      <alignment horizontal="right" vertical="center" wrapText="1"/>
    </xf>
    <xf numFmtId="0" fontId="0" fillId="22" borderId="7" xfId="0" applyFill="1" applyBorder="1" applyAlignment="1">
      <alignment horizontal="right" vertical="center"/>
    </xf>
    <xf numFmtId="0" fontId="0" fillId="0" borderId="7" xfId="0" applyBorder="1" applyAlignment="1">
      <alignment horizontal="right" vertical="center"/>
    </xf>
    <xf numFmtId="0" fontId="14" fillId="0" borderId="8" xfId="0" applyFont="1" applyBorder="1" applyAlignment="1">
      <alignment horizontal="center" vertical="center" wrapText="1"/>
    </xf>
    <xf numFmtId="0" fontId="0" fillId="22" borderId="7" xfId="0" applyFill="1" applyBorder="1" applyAlignment="1">
      <alignment vertical="top"/>
    </xf>
    <xf numFmtId="0" fontId="8" fillId="22" borderId="7" xfId="0" applyFont="1" applyFill="1" applyBorder="1" applyAlignment="1">
      <alignment horizontal="center" vertical="center" wrapText="1"/>
    </xf>
    <xf numFmtId="164" fontId="14" fillId="11" borderId="8" xfId="2" applyNumberFormat="1" applyFont="1" applyFill="1" applyBorder="1" applyAlignment="1">
      <alignment horizontal="right" vertical="center" wrapText="1"/>
    </xf>
    <xf numFmtId="164" fontId="0" fillId="22" borderId="7" xfId="2" applyNumberFormat="1" applyFont="1" applyFill="1" applyBorder="1" applyAlignment="1">
      <alignment vertical="center"/>
    </xf>
    <xf numFmtId="0" fontId="10" fillId="0" borderId="1" xfId="0" applyFont="1" applyFill="1" applyBorder="1" applyAlignment="1">
      <alignment vertical="top" wrapText="1"/>
    </xf>
    <xf numFmtId="0" fontId="24" fillId="0" borderId="7" xfId="0" applyFont="1" applyBorder="1" applyAlignment="1">
      <alignment horizontal="right" vertical="center"/>
    </xf>
    <xf numFmtId="1" fontId="39" fillId="2" borderId="7" xfId="0" applyNumberFormat="1" applyFont="1" applyFill="1" applyBorder="1" applyAlignment="1">
      <alignment horizontal="right" vertical="center" wrapText="1"/>
    </xf>
    <xf numFmtId="1" fontId="40" fillId="0" borderId="7" xfId="0" applyNumberFormat="1" applyFont="1" applyBorder="1" applyAlignment="1"/>
    <xf numFmtId="1" fontId="40" fillId="0" borderId="1" xfId="0" applyNumberFormat="1" applyFont="1" applyBorder="1" applyAlignment="1"/>
    <xf numFmtId="1" fontId="40" fillId="22" borderId="7" xfId="0" applyNumberFormat="1" applyFont="1" applyFill="1" applyBorder="1" applyAlignment="1">
      <alignment vertical="center"/>
    </xf>
    <xf numFmtId="1" fontId="40" fillId="0" borderId="7" xfId="0" applyNumberFormat="1" applyFont="1" applyBorder="1" applyAlignment="1">
      <alignment vertical="center"/>
    </xf>
    <xf numFmtId="1" fontId="39" fillId="10" borderId="7" xfId="0" applyNumberFormat="1" applyFont="1" applyFill="1" applyBorder="1" applyAlignment="1">
      <alignment vertical="center" wrapText="1"/>
    </xf>
    <xf numFmtId="1" fontId="39" fillId="0" borderId="7" xfId="0" applyNumberFormat="1" applyFont="1" applyFill="1" applyBorder="1" applyAlignment="1">
      <alignment vertical="center" wrapText="1"/>
    </xf>
    <xf numFmtId="1" fontId="39" fillId="11" borderId="7" xfId="0" applyNumberFormat="1" applyFont="1" applyFill="1" applyBorder="1" applyAlignment="1">
      <alignment vertical="center" wrapText="1"/>
    </xf>
    <xf numFmtId="1" fontId="40" fillId="0" borderId="7" xfId="0" applyNumberFormat="1" applyFont="1" applyFill="1" applyBorder="1" applyAlignment="1">
      <alignment vertical="center" wrapText="1"/>
    </xf>
    <xf numFmtId="1" fontId="41" fillId="11" borderId="7" xfId="0" applyNumberFormat="1" applyFont="1" applyFill="1" applyBorder="1" applyAlignment="1">
      <alignment vertical="center" wrapText="1"/>
    </xf>
    <xf numFmtId="1" fontId="42" fillId="0" borderId="7" xfId="0" applyNumberFormat="1" applyFont="1" applyBorder="1" applyAlignment="1">
      <alignment vertical="center"/>
    </xf>
    <xf numFmtId="0" fontId="12" fillId="4" borderId="7" xfId="0" applyFont="1" applyFill="1" applyBorder="1" applyAlignment="1">
      <alignment vertical="top" wrapText="1"/>
    </xf>
    <xf numFmtId="0" fontId="0" fillId="0" borderId="7" xfId="0" applyFont="1" applyBorder="1" applyAlignment="1">
      <alignment horizontal="left" vertical="center"/>
    </xf>
    <xf numFmtId="0" fontId="0" fillId="0" borderId="7" xfId="0" applyFont="1" applyBorder="1" applyAlignment="1">
      <alignment horizontal="right" vertical="center"/>
    </xf>
    <xf numFmtId="0" fontId="24" fillId="22" borderId="7" xfId="0" applyFont="1" applyFill="1" applyBorder="1" applyAlignment="1">
      <alignment horizontal="right" vertical="center"/>
    </xf>
    <xf numFmtId="0" fontId="0" fillId="0" borderId="1" xfId="0" applyBorder="1" applyAlignment="1">
      <alignment horizontal="left" wrapText="1"/>
    </xf>
    <xf numFmtId="0" fontId="27" fillId="17" borderId="7" xfId="7" applyFont="1" applyFill="1" applyBorder="1" applyAlignment="1">
      <alignment horizontal="right" vertical="center"/>
    </xf>
    <xf numFmtId="0" fontId="28" fillId="16" borderId="7" xfId="7" applyFont="1" applyFill="1" applyBorder="1" applyAlignment="1">
      <alignment vertical="center"/>
    </xf>
    <xf numFmtId="0" fontId="44" fillId="0" borderId="1" xfId="59" applyFont="1"/>
    <xf numFmtId="0" fontId="2" fillId="0" borderId="1" xfId="59"/>
    <xf numFmtId="0" fontId="43" fillId="25" borderId="7" xfId="59" applyFont="1" applyFill="1" applyBorder="1" applyAlignment="1">
      <alignment horizontal="center" vertical="center"/>
    </xf>
    <xf numFmtId="0" fontId="43" fillId="25" borderId="7" xfId="59" applyFont="1" applyFill="1" applyBorder="1" applyAlignment="1">
      <alignment horizontal="center" vertical="center" wrapText="1"/>
    </xf>
    <xf numFmtId="0" fontId="43" fillId="0" borderId="7" xfId="59" applyFont="1" applyBorder="1" applyAlignment="1">
      <alignment vertical="center" wrapText="1"/>
    </xf>
    <xf numFmtId="164" fontId="45" fillId="0" borderId="12" xfId="61" applyNumberFormat="1" applyFont="1" applyBorder="1" applyAlignment="1">
      <alignment wrapText="1"/>
    </xf>
    <xf numFmtId="164" fontId="45" fillId="0" borderId="7" xfId="61" applyNumberFormat="1" applyFont="1" applyBorder="1" applyAlignment="1">
      <alignment wrapText="1"/>
    </xf>
    <xf numFmtId="165" fontId="46" fillId="0" borderId="7" xfId="60" applyNumberFormat="1" applyFont="1" applyBorder="1"/>
    <xf numFmtId="171" fontId="45" fillId="0" borderId="7" xfId="61" applyNumberFormat="1" applyFont="1" applyBorder="1" applyAlignment="1">
      <alignment wrapText="1"/>
    </xf>
    <xf numFmtId="164" fontId="45" fillId="7" borderId="12" xfId="61" applyNumberFormat="1" applyFont="1" applyFill="1" applyBorder="1" applyAlignment="1">
      <alignment wrapText="1"/>
    </xf>
    <xf numFmtId="164" fontId="45" fillId="7" borderId="7" xfId="61" applyNumberFormat="1" applyFont="1" applyFill="1" applyBorder="1" applyAlignment="1">
      <alignment wrapText="1"/>
    </xf>
    <xf numFmtId="165" fontId="46" fillId="7" borderId="7" xfId="60" applyNumberFormat="1" applyFont="1" applyFill="1" applyBorder="1"/>
    <xf numFmtId="164" fontId="47" fillId="0" borderId="7" xfId="61" applyNumberFormat="1" applyFont="1" applyBorder="1" applyAlignment="1">
      <alignment wrapText="1"/>
    </xf>
    <xf numFmtId="164" fontId="47" fillId="0" borderId="12" xfId="61" applyNumberFormat="1" applyFont="1" applyBorder="1" applyAlignment="1">
      <alignment wrapText="1"/>
    </xf>
    <xf numFmtId="10" fontId="48" fillId="0" borderId="7" xfId="60" applyNumberFormat="1" applyFont="1" applyBorder="1"/>
    <xf numFmtId="165" fontId="47" fillId="0" borderId="7" xfId="60" applyNumberFormat="1" applyFont="1" applyBorder="1" applyAlignment="1">
      <alignment wrapText="1"/>
    </xf>
    <xf numFmtId="0" fontId="49" fillId="25" borderId="7" xfId="59" applyFont="1" applyFill="1" applyBorder="1" applyAlignment="1">
      <alignment horizontal="center" vertical="center"/>
    </xf>
    <xf numFmtId="0" fontId="49" fillId="0" borderId="7" xfId="59" applyFont="1" applyBorder="1" applyAlignment="1">
      <alignment horizontal="left" vertical="top" wrapText="1"/>
    </xf>
    <xf numFmtId="0" fontId="49" fillId="0" borderId="1" xfId="59" applyFont="1"/>
    <xf numFmtId="0" fontId="49" fillId="0" borderId="7" xfId="59" applyFont="1" applyBorder="1"/>
    <xf numFmtId="0" fontId="49" fillId="0" borderId="7" xfId="59" applyFont="1" applyBorder="1" applyAlignment="1">
      <alignment vertical="center" wrapText="1"/>
    </xf>
    <xf numFmtId="0" fontId="49" fillId="0" borderId="7" xfId="59" applyFont="1" applyBorder="1" applyAlignment="1">
      <alignment wrapText="1"/>
    </xf>
    <xf numFmtId="0" fontId="49" fillId="0" borderId="9" xfId="59" applyFont="1" applyBorder="1" applyAlignment="1">
      <alignment horizontal="left" vertical="top" wrapText="1"/>
    </xf>
    <xf numFmtId="0" fontId="49" fillId="0" borderId="7" xfId="59" applyFont="1" applyBorder="1" applyAlignment="1">
      <alignment horizontal="right" wrapText="1"/>
    </xf>
    <xf numFmtId="0" fontId="49" fillId="0" borderId="7" xfId="59" applyFont="1" applyBorder="1" applyAlignment="1">
      <alignment horizontal="center" vertical="center" wrapText="1"/>
    </xf>
    <xf numFmtId="0" fontId="0" fillId="0" borderId="19" xfId="0" applyFont="1" applyBorder="1" applyAlignment="1">
      <alignment vertical="center"/>
    </xf>
    <xf numFmtId="0" fontId="36" fillId="17" borderId="7" xfId="40" applyFont="1" applyFill="1" applyBorder="1" applyAlignment="1">
      <alignment horizontal="left" vertical="center" wrapText="1"/>
    </xf>
    <xf numFmtId="0" fontId="34" fillId="16" borderId="15" xfId="7" applyFont="1" applyFill="1" applyBorder="1" applyAlignment="1">
      <alignment horizontal="left" vertical="center" wrapText="1"/>
    </xf>
    <xf numFmtId="0" fontId="34" fillId="16" borderId="13" xfId="7" applyFont="1" applyFill="1" applyBorder="1" applyAlignment="1">
      <alignment horizontal="left" vertical="center" wrapText="1"/>
    </xf>
    <xf numFmtId="0" fontId="26" fillId="16" borderId="7" xfId="7" applyFont="1" applyFill="1" applyBorder="1" applyAlignment="1">
      <alignment horizontal="left" vertical="center"/>
    </xf>
    <xf numFmtId="0" fontId="26" fillId="16" borderId="7" xfId="7" applyFont="1" applyFill="1" applyBorder="1" applyAlignment="1">
      <alignment vertical="center"/>
    </xf>
    <xf numFmtId="164" fontId="26" fillId="16" borderId="7" xfId="6" applyNumberFormat="1" applyFont="1" applyFill="1" applyBorder="1" applyAlignment="1">
      <alignment vertical="center"/>
    </xf>
    <xf numFmtId="0" fontId="25" fillId="16" borderId="7" xfId="40" applyFont="1" applyFill="1" applyBorder="1" applyAlignment="1">
      <alignment horizontal="left" vertical="center"/>
    </xf>
    <xf numFmtId="0" fontId="25" fillId="17" borderId="7" xfId="40" applyFont="1" applyFill="1" applyBorder="1" applyAlignment="1">
      <alignment horizontal="right" vertical="center"/>
    </xf>
    <xf numFmtId="0" fontId="35" fillId="19" borderId="9" xfId="40" applyFont="1" applyFill="1" applyBorder="1" applyAlignment="1">
      <alignment horizontal="center" vertical="center" wrapText="1"/>
    </xf>
    <xf numFmtId="0" fontId="35" fillId="19" borderId="10" xfId="40" applyFont="1" applyFill="1" applyBorder="1" applyAlignment="1">
      <alignment horizontal="center" vertical="center" wrapText="1"/>
    </xf>
    <xf numFmtId="0" fontId="34" fillId="16" borderId="24" xfId="7" applyFont="1" applyFill="1" applyBorder="1" applyAlignment="1">
      <alignment horizontal="left" vertical="center" wrapText="1"/>
    </xf>
    <xf numFmtId="0" fontId="36" fillId="21" borderId="15" xfId="40" applyFont="1" applyFill="1" applyBorder="1" applyAlignment="1">
      <alignment horizontal="left" vertical="center" wrapText="1"/>
    </xf>
    <xf numFmtId="0" fontId="36" fillId="21" borderId="13" xfId="40" applyFont="1" applyFill="1" applyBorder="1" applyAlignment="1">
      <alignment horizontal="left" vertical="center" wrapText="1"/>
    </xf>
    <xf numFmtId="0" fontId="35" fillId="19" borderId="8" xfId="40" applyFont="1" applyFill="1" applyBorder="1" applyAlignment="1">
      <alignment horizontal="center" vertical="center"/>
    </xf>
    <xf numFmtId="0" fontId="35" fillId="19" borderId="10" xfId="40" applyFont="1" applyFill="1" applyBorder="1" applyAlignment="1">
      <alignment horizontal="center" vertical="center"/>
    </xf>
    <xf numFmtId="0" fontId="35" fillId="19" borderId="7" xfId="40" applyFont="1" applyFill="1" applyBorder="1" applyAlignment="1">
      <alignment horizontal="center"/>
    </xf>
    <xf numFmtId="0" fontId="35" fillId="19" borderId="15" xfId="40" applyFont="1" applyFill="1" applyBorder="1" applyAlignment="1">
      <alignment horizontal="center"/>
    </xf>
    <xf numFmtId="0" fontId="35" fillId="19" borderId="24" xfId="40" applyFont="1" applyFill="1" applyBorder="1" applyAlignment="1">
      <alignment horizontal="center"/>
    </xf>
    <xf numFmtId="0" fontId="35" fillId="19" borderId="13" xfId="40" applyFont="1" applyFill="1" applyBorder="1" applyAlignment="1">
      <alignment horizontal="center"/>
    </xf>
    <xf numFmtId="0" fontId="35" fillId="18" borderId="7" xfId="40" applyFont="1" applyFill="1" applyBorder="1" applyAlignment="1">
      <alignment horizontal="center"/>
    </xf>
    <xf numFmtId="0" fontId="36" fillId="17" borderId="7" xfId="40" applyFont="1" applyFill="1" applyBorder="1" applyAlignment="1">
      <alignment horizontal="left" vertical="center"/>
    </xf>
    <xf numFmtId="0" fontId="36" fillId="17" borderId="15" xfId="40" applyFont="1" applyFill="1" applyBorder="1" applyAlignment="1">
      <alignment horizontal="left" vertical="center" wrapText="1"/>
    </xf>
    <xf numFmtId="0" fontId="36" fillId="17" borderId="13" xfId="40" applyFont="1" applyFill="1" applyBorder="1" applyAlignment="1">
      <alignment horizontal="left" vertical="center" wrapText="1"/>
    </xf>
    <xf numFmtId="0" fontId="12" fillId="7" borderId="1" xfId="23" applyFont="1" applyFill="1" applyBorder="1" applyAlignment="1">
      <alignment horizontal="left" vertical="center" wrapText="1"/>
    </xf>
    <xf numFmtId="0" fontId="12" fillId="7" borderId="1" xfId="23" applyFont="1" applyFill="1" applyBorder="1" applyAlignment="1">
      <alignment horizontal="left"/>
    </xf>
    <xf numFmtId="0" fontId="15" fillId="0" borderId="1" xfId="0" applyFont="1" applyBorder="1" applyAlignment="1">
      <alignment horizontal="left" vertical="top"/>
    </xf>
    <xf numFmtId="0" fontId="10" fillId="16" borderId="8" xfId="0" applyFont="1" applyFill="1" applyBorder="1" applyAlignment="1">
      <alignment horizontal="center" vertical="center" wrapText="1"/>
    </xf>
    <xf numFmtId="0" fontId="10" fillId="16" borderId="9" xfId="0" applyFont="1" applyFill="1" applyBorder="1" applyAlignment="1">
      <alignment horizontal="center" vertical="center" wrapText="1"/>
    </xf>
    <xf numFmtId="0" fontId="10" fillId="16" borderId="10"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7" xfId="0" applyFont="1" applyBorder="1" applyAlignment="1">
      <alignment horizontal="left" vertical="center" wrapText="1"/>
    </xf>
    <xf numFmtId="0" fontId="14" fillId="0" borderId="7" xfId="0" applyFont="1" applyBorder="1" applyAlignment="1">
      <alignment horizontal="center" vertical="center" wrapText="1"/>
    </xf>
    <xf numFmtId="0" fontId="14" fillId="0" borderId="7" xfId="0" applyFont="1" applyBorder="1" applyAlignment="1">
      <alignment horizontal="left" vertical="center" wrapText="1"/>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4" fillId="0" borderId="7" xfId="0" applyFont="1" applyFill="1" applyBorder="1" applyAlignment="1">
      <alignment horizontal="center" vertical="center"/>
    </xf>
    <xf numFmtId="0" fontId="14" fillId="2" borderId="7" xfId="0" applyFont="1" applyFill="1" applyBorder="1" applyAlignment="1">
      <alignment horizontal="lef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6" fillId="9" borderId="7"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2" xfId="0" applyFont="1" applyFill="1" applyBorder="1" applyAlignment="1">
      <alignment horizontal="center" vertical="center" wrapText="1"/>
    </xf>
    <xf numFmtId="164" fontId="16" fillId="12" borderId="8" xfId="12" applyNumberFormat="1" applyFont="1" applyFill="1" applyBorder="1" applyAlignment="1">
      <alignment horizontal="center" vertical="center" wrapText="1"/>
    </xf>
    <xf numFmtId="164" fontId="16" fillId="12" borderId="10" xfId="12" applyNumberFormat="1" applyFont="1" applyFill="1" applyBorder="1" applyAlignment="1">
      <alignment horizontal="center" vertical="center" wrapText="1"/>
    </xf>
    <xf numFmtId="164" fontId="16" fillId="0" borderId="8" xfId="12" applyNumberFormat="1" applyFont="1" applyFill="1" applyBorder="1" applyAlignment="1">
      <alignment horizontal="center" vertical="center" wrapText="1"/>
    </xf>
    <xf numFmtId="164" fontId="16" fillId="0" borderId="10" xfId="12" applyNumberFormat="1" applyFont="1" applyFill="1" applyBorder="1" applyAlignment="1">
      <alignment horizontal="center" vertical="center" wrapText="1"/>
    </xf>
    <xf numFmtId="164" fontId="16" fillId="2" borderId="8" xfId="12" applyNumberFormat="1" applyFont="1" applyFill="1" applyBorder="1" applyAlignment="1">
      <alignment horizontal="center" vertical="center" wrapText="1"/>
    </xf>
    <xf numFmtId="164" fontId="16" fillId="2" borderId="10" xfId="12" applyNumberFormat="1" applyFont="1" applyFill="1" applyBorder="1" applyAlignment="1">
      <alignment horizontal="center" vertical="center" wrapText="1"/>
    </xf>
    <xf numFmtId="164" fontId="16" fillId="2" borderId="8" xfId="2" applyNumberFormat="1" applyFont="1" applyFill="1" applyBorder="1" applyAlignment="1">
      <alignment horizontal="center" vertical="center" wrapText="1"/>
    </xf>
    <xf numFmtId="164" fontId="16" fillId="2" borderId="10" xfId="2" applyNumberFormat="1" applyFont="1" applyFill="1" applyBorder="1" applyAlignment="1">
      <alignment horizontal="center" vertical="center" wrapText="1"/>
    </xf>
    <xf numFmtId="0" fontId="8" fillId="0" borderId="22" xfId="0" applyFont="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2" fillId="0" borderId="0" xfId="0" applyFont="1" applyAlignment="1">
      <alignment horizontal="left" vertical="center"/>
    </xf>
    <xf numFmtId="0" fontId="10" fillId="15" borderId="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4" fillId="4" borderId="7"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7" xfId="0" applyFont="1" applyFill="1" applyBorder="1" applyAlignment="1">
      <alignment horizontal="center" vertical="center" wrapText="1"/>
    </xf>
    <xf numFmtId="0" fontId="12" fillId="2"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21" fillId="15"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0" fillId="13" borderId="8" xfId="0" applyFont="1" applyFill="1" applyBorder="1" applyAlignment="1">
      <alignment horizontal="left" vertical="center" wrapText="1"/>
    </xf>
    <xf numFmtId="0" fontId="10" fillId="13" borderId="9" xfId="0" applyFont="1" applyFill="1" applyBorder="1" applyAlignment="1">
      <alignment horizontal="left" vertical="center" wrapText="1"/>
    </xf>
    <xf numFmtId="0" fontId="10" fillId="13" borderId="10"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4" fillId="2" borderId="7" xfId="0" applyFont="1" applyFill="1" applyBorder="1" applyAlignment="1">
      <alignment vertical="center" wrapText="1"/>
    </xf>
    <xf numFmtId="0" fontId="10" fillId="24" borderId="8" xfId="0" applyFont="1" applyFill="1" applyBorder="1" applyAlignment="1">
      <alignment horizontal="left" vertical="center" wrapText="1"/>
    </xf>
    <xf numFmtId="0" fontId="10" fillId="24" borderId="9" xfId="0" applyFont="1" applyFill="1" applyBorder="1" applyAlignment="1">
      <alignment horizontal="left" vertical="center" wrapText="1"/>
    </xf>
    <xf numFmtId="0" fontId="10" fillId="24" borderId="1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2"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2" borderId="7" xfId="0" applyFont="1" applyFill="1" applyBorder="1" applyAlignment="1">
      <alignment horizontal="left" vertical="top" wrapText="1"/>
    </xf>
    <xf numFmtId="0" fontId="14" fillId="0" borderId="7" xfId="0" applyFont="1" applyFill="1" applyBorder="1" applyAlignment="1">
      <alignment horizontal="left" vertical="top" wrapText="1"/>
    </xf>
    <xf numFmtId="0" fontId="16" fillId="9" borderId="14" xfId="0" applyFont="1" applyFill="1" applyBorder="1" applyAlignment="1">
      <alignment horizontal="center" vertical="center" wrapText="1"/>
    </xf>
    <xf numFmtId="0" fontId="16" fillId="9" borderId="2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8" xfId="0" applyFont="1" applyFill="1" applyBorder="1" applyAlignment="1">
      <alignment vertical="top" wrapText="1"/>
    </xf>
    <xf numFmtId="0" fontId="14" fillId="2" borderId="9" xfId="0" applyFont="1" applyFill="1" applyBorder="1" applyAlignment="1">
      <alignment vertical="top" wrapText="1"/>
    </xf>
    <xf numFmtId="0" fontId="14" fillId="2" borderId="10" xfId="0" applyFont="1" applyFill="1" applyBorder="1" applyAlignment="1">
      <alignment vertical="top"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12" fillId="4" borderId="8" xfId="0" applyFont="1" applyFill="1" applyBorder="1" applyAlignment="1">
      <alignment horizontal="center" vertical="top" wrapText="1"/>
    </xf>
    <xf numFmtId="0" fontId="12" fillId="4" borderId="9" xfId="0" applyFont="1" applyFill="1" applyBorder="1" applyAlignment="1">
      <alignment horizontal="center" vertical="top" wrapText="1"/>
    </xf>
    <xf numFmtId="0" fontId="12" fillId="4" borderId="10" xfId="0" applyFont="1" applyFill="1" applyBorder="1" applyAlignment="1">
      <alignment horizontal="center" vertical="top" wrapText="1"/>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8" fillId="7" borderId="8" xfId="0" applyFont="1" applyFill="1" applyBorder="1" applyAlignment="1">
      <alignment horizontal="left" vertical="center" wrapText="1"/>
    </xf>
    <xf numFmtId="0" fontId="8" fillId="7" borderId="9"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10" fillId="8" borderId="7"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12" fillId="7" borderId="1" xfId="0" applyFont="1" applyFill="1" applyBorder="1" applyAlignment="1">
      <alignment horizontal="left"/>
    </xf>
    <xf numFmtId="0" fontId="14" fillId="0" borderId="7"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0" borderId="1" xfId="23" applyFont="1" applyAlignment="1">
      <alignment horizontal="left"/>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0" borderId="1" xfId="0" applyFont="1" applyBorder="1" applyAlignment="1">
      <alignment horizontal="left" vertical="top"/>
    </xf>
    <xf numFmtId="0" fontId="10" fillId="14" borderId="7" xfId="0" applyFont="1" applyFill="1" applyBorder="1" applyAlignment="1">
      <alignment horizontal="center" vertical="center" wrapText="1"/>
    </xf>
    <xf numFmtId="0" fontId="10" fillId="23" borderId="8" xfId="0" applyFont="1" applyFill="1" applyBorder="1" applyAlignment="1">
      <alignment horizontal="center" vertical="center" wrapText="1"/>
    </xf>
    <xf numFmtId="0" fontId="10" fillId="23" borderId="9" xfId="0" applyFont="1" applyFill="1" applyBorder="1" applyAlignment="1">
      <alignment horizontal="center" vertical="center" wrapText="1"/>
    </xf>
    <xf numFmtId="0" fontId="10" fillId="23" borderId="10" xfId="0" applyFont="1" applyFill="1" applyBorder="1" applyAlignment="1">
      <alignment horizontal="center" vertical="center" wrapText="1"/>
    </xf>
    <xf numFmtId="0" fontId="0" fillId="0" borderId="0" xfId="0" applyAlignment="1">
      <alignment horizontal="left" vertical="top" wrapText="1"/>
    </xf>
    <xf numFmtId="0" fontId="12" fillId="2" borderId="7" xfId="0" applyFont="1" applyFill="1" applyBorder="1" applyAlignment="1">
      <alignment horizontal="left" vertical="top" wrapText="1"/>
    </xf>
    <xf numFmtId="0" fontId="12" fillId="0" borderId="1" xfId="23" applyFont="1" applyAlignment="1">
      <alignment horizontal="left" vertical="center" wrapText="1"/>
    </xf>
    <xf numFmtId="0" fontId="12" fillId="0" borderId="1" xfId="23" applyFont="1" applyAlignment="1">
      <alignment horizontal="left" vertical="center"/>
    </xf>
    <xf numFmtId="0" fontId="9" fillId="0" borderId="10" xfId="0" applyFont="1" applyBorder="1" applyAlignment="1">
      <alignment horizontal="left" vertical="center" wrapText="1"/>
    </xf>
    <xf numFmtId="0" fontId="43" fillId="25" borderId="15" xfId="59" applyFont="1" applyFill="1" applyBorder="1" applyAlignment="1">
      <alignment horizontal="center" vertical="center"/>
    </xf>
    <xf numFmtId="0" fontId="43" fillId="25" borderId="24" xfId="59" applyFont="1" applyFill="1" applyBorder="1" applyAlignment="1">
      <alignment horizontal="center" vertical="center"/>
    </xf>
    <xf numFmtId="0" fontId="43" fillId="25" borderId="13" xfId="59" applyFont="1" applyFill="1" applyBorder="1" applyAlignment="1">
      <alignment horizontal="center" vertical="center"/>
    </xf>
    <xf numFmtId="0" fontId="49" fillId="25" borderId="7" xfId="59" applyFont="1" applyFill="1" applyBorder="1" applyAlignment="1">
      <alignment horizontal="center" vertical="center" wrapText="1"/>
    </xf>
    <xf numFmtId="0" fontId="49" fillId="0" borderId="8" xfId="59" applyFont="1" applyBorder="1" applyAlignment="1">
      <alignment horizontal="center" vertical="center" wrapText="1"/>
    </xf>
    <xf numFmtId="0" fontId="49" fillId="0" borderId="9" xfId="59" applyFont="1" applyBorder="1" applyAlignment="1">
      <alignment horizontal="center" vertical="center" wrapText="1"/>
    </xf>
    <xf numFmtId="0" fontId="49" fillId="0" borderId="10" xfId="59" applyFont="1" applyBorder="1" applyAlignment="1">
      <alignment horizontal="center" vertical="center" wrapText="1"/>
    </xf>
    <xf numFmtId="0" fontId="43" fillId="25" borderId="8" xfId="59" applyFont="1" applyFill="1" applyBorder="1" applyAlignment="1">
      <alignment horizontal="center" vertical="center" wrapText="1"/>
    </xf>
    <xf numFmtId="0" fontId="43" fillId="25" borderId="10" xfId="59" applyFont="1" applyFill="1" applyBorder="1" applyAlignment="1">
      <alignment horizontal="center" vertical="center" wrapText="1"/>
    </xf>
    <xf numFmtId="0" fontId="43" fillId="25" borderId="8" xfId="59" applyFont="1" applyFill="1" applyBorder="1" applyAlignment="1">
      <alignment horizontal="center" vertical="center"/>
    </xf>
    <xf numFmtId="0" fontId="43" fillId="25" borderId="10" xfId="59" applyFont="1" applyFill="1" applyBorder="1" applyAlignment="1">
      <alignment horizontal="center" vertical="center"/>
    </xf>
    <xf numFmtId="0" fontId="25" fillId="0" borderId="7" xfId="40" applyFont="1" applyBorder="1" applyAlignment="1">
      <alignment horizontal="right"/>
    </xf>
    <xf numFmtId="0" fontId="1" fillId="0" borderId="19" xfId="59" applyFont="1" applyBorder="1" applyAlignment="1">
      <alignment horizontal="left" vertical="center" wrapText="1"/>
    </xf>
    <xf numFmtId="0" fontId="0" fillId="0" borderId="1" xfId="0" applyFont="1" applyBorder="1" applyAlignment="1">
      <alignment vertical="center"/>
    </xf>
  </cellXfs>
  <cellStyles count="64">
    <cellStyle name="Comma" xfId="2" builtinId="3"/>
    <cellStyle name="Comma 2" xfId="5"/>
    <cellStyle name="Comma 2 2" xfId="6"/>
    <cellStyle name="Comma 2 3" xfId="15"/>
    <cellStyle name="Comma 2 3 2" xfId="32"/>
    <cellStyle name="Comma 2 3 2 2" xfId="61"/>
    <cellStyle name="Comma 2 3 3" xfId="51"/>
    <cellStyle name="Comma 2 4" xfId="26"/>
    <cellStyle name="Comma 2 4 2" xfId="56"/>
    <cellStyle name="Comma 2 5" xfId="46"/>
    <cellStyle name="Comma 3" xfId="12"/>
    <cellStyle name="Comma 4" xfId="43"/>
    <cellStyle name="Normal" xfId="0" builtinId="0"/>
    <cellStyle name="Normal 10" xfId="23"/>
    <cellStyle name="Normal 2" xfId="3"/>
    <cellStyle name="Normal 2 2" xfId="7"/>
    <cellStyle name="Normal 2 3" xfId="13"/>
    <cellStyle name="Normal 2 3 2" xfId="30"/>
    <cellStyle name="Normal 2 3 2 2" xfId="59"/>
    <cellStyle name="Normal 2 3 3" xfId="49"/>
    <cellStyle name="Normal 2 4" xfId="24"/>
    <cellStyle name="Normal 2 4 2" xfId="54"/>
    <cellStyle name="Normal 2 5" xfId="44"/>
    <cellStyle name="Normal 3" xfId="8"/>
    <cellStyle name="Normal 3 2" xfId="17"/>
    <cellStyle name="Normal 3 2 2" xfId="34"/>
    <cellStyle name="Normal 3 2 2 2" xfId="62"/>
    <cellStyle name="Normal 3 2 3" xfId="52"/>
    <cellStyle name="Normal 3 3" xfId="27"/>
    <cellStyle name="Normal 3 3 2" xfId="57"/>
    <cellStyle name="Normal 3 4" xfId="40"/>
    <cellStyle name="Normal 3 5" xfId="47"/>
    <cellStyle name="Normal 4" xfId="10"/>
    <cellStyle name="Normal 4 2" xfId="29"/>
    <cellStyle name="Normal 5" xfId="16"/>
    <cellStyle name="Normal 5 2" xfId="33"/>
    <cellStyle name="Normal 6" xfId="19"/>
    <cellStyle name="Normal 6 2" xfId="36"/>
    <cellStyle name="Normal 7" xfId="20"/>
    <cellStyle name="Normal 7 2" xfId="37"/>
    <cellStyle name="Normal 8" xfId="21"/>
    <cellStyle name="Normal 8 2" xfId="38"/>
    <cellStyle name="Normal 9" xfId="22"/>
    <cellStyle name="Normal 9 2" xfId="39"/>
    <cellStyle name="Percent" xfId="1" builtinId="5"/>
    <cellStyle name="Percent 2" xfId="4"/>
    <cellStyle name="Percent 2 2" xfId="14"/>
    <cellStyle name="Percent 2 2 2" xfId="31"/>
    <cellStyle name="Percent 2 2 2 2" xfId="60"/>
    <cellStyle name="Percent 2 2 3" xfId="50"/>
    <cellStyle name="Percent 2 3" xfId="25"/>
    <cellStyle name="Percent 2 3 2" xfId="55"/>
    <cellStyle name="Percent 2 4" xfId="45"/>
    <cellStyle name="Percent 3" xfId="9"/>
    <cellStyle name="Percent 3 2" xfId="18"/>
    <cellStyle name="Percent 3 2 2" xfId="35"/>
    <cellStyle name="Percent 3 2 2 2" xfId="63"/>
    <cellStyle name="Percent 3 2 3" xfId="53"/>
    <cellStyle name="Percent 3 3" xfId="28"/>
    <cellStyle name="Percent 3 3 2" xfId="58"/>
    <cellStyle name="Percent 3 4" xfId="42"/>
    <cellStyle name="Percent 3 5" xfId="48"/>
    <cellStyle name="Percent 4" xfId="11"/>
    <cellStyle name="Percent 5"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hcr365.sharepoint.com/Users/Jean-Charles.Rouge/Dropbox%20(Personal)/LCRP%202019/5.%20Food%20Security/LCRP2018%20FoodSecurity%20Logframe%2019.10.2018%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ummary (CHANGE)"/>
      <sheetName val="Outome 1"/>
      <sheetName val="Sheet1"/>
      <sheetName val="Outcome 2"/>
      <sheetName val="Outcome 3"/>
      <sheetName val="Outcome 4 (CHANGE)"/>
    </sheetNames>
    <sheetDataSet>
      <sheetData sheetId="0" refreshError="1"/>
      <sheetData sheetId="1" refreshError="1"/>
      <sheetData sheetId="2" refreshError="1">
        <row r="10">
          <cell r="C10">
            <v>28240367</v>
          </cell>
        </row>
        <row r="11">
          <cell r="C11">
            <v>0.78</v>
          </cell>
        </row>
        <row r="12">
          <cell r="C12">
            <v>0.22</v>
          </cell>
        </row>
        <row r="24">
          <cell r="C24">
            <v>36800000</v>
          </cell>
        </row>
        <row r="25">
          <cell r="C25">
            <v>0</v>
          </cell>
        </row>
        <row r="26">
          <cell r="C26">
            <v>1</v>
          </cell>
        </row>
        <row r="41">
          <cell r="C41">
            <v>0</v>
          </cell>
        </row>
        <row r="42">
          <cell r="C42">
            <v>1</v>
          </cell>
        </row>
        <row r="56">
          <cell r="C56">
            <v>0</v>
          </cell>
        </row>
        <row r="57">
          <cell r="C57">
            <v>1</v>
          </cell>
        </row>
      </sheetData>
      <sheetData sheetId="3" refreshError="1"/>
      <sheetData sheetId="4" refreshError="1">
        <row r="11">
          <cell r="C11">
            <v>344976640</v>
          </cell>
        </row>
        <row r="12">
          <cell r="C12">
            <v>0.93</v>
          </cell>
        </row>
        <row r="13">
          <cell r="C13">
            <v>7.0000000000000007E-2</v>
          </cell>
        </row>
        <row r="24">
          <cell r="C24">
            <v>18350000</v>
          </cell>
        </row>
        <row r="25">
          <cell r="C25">
            <v>0</v>
          </cell>
        </row>
        <row r="26">
          <cell r="C26">
            <v>1</v>
          </cell>
        </row>
        <row r="38">
          <cell r="C38">
            <v>23600000</v>
          </cell>
        </row>
        <row r="39">
          <cell r="C39">
            <v>0</v>
          </cell>
        </row>
        <row r="40">
          <cell r="C40">
            <v>1</v>
          </cell>
        </row>
        <row r="55">
          <cell r="C55">
            <v>0</v>
          </cell>
        </row>
        <row r="56">
          <cell r="C56">
            <v>1</v>
          </cell>
        </row>
      </sheetData>
      <sheetData sheetId="5" refreshError="1">
        <row r="10">
          <cell r="C10">
            <v>6100000</v>
          </cell>
        </row>
        <row r="11">
          <cell r="C11">
            <v>0</v>
          </cell>
        </row>
        <row r="12">
          <cell r="C12">
            <v>1</v>
          </cell>
        </row>
        <row r="26">
          <cell r="C26">
            <v>1800000</v>
          </cell>
        </row>
        <row r="27">
          <cell r="C27">
            <v>0</v>
          </cell>
        </row>
        <row r="28">
          <cell r="C28">
            <v>1</v>
          </cell>
        </row>
      </sheetData>
      <sheetData sheetId="6" refreshError="1">
        <row r="10">
          <cell r="C10">
            <v>1800000</v>
          </cell>
        </row>
        <row r="11">
          <cell r="C11">
            <v>0</v>
          </cell>
        </row>
        <row r="12">
          <cell r="C12">
            <v>1</v>
          </cell>
        </row>
        <row r="25">
          <cell r="C25">
            <v>5700000</v>
          </cell>
        </row>
        <row r="27">
          <cell r="C27">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topLeftCell="A10" zoomScale="90" zoomScaleNormal="90" workbookViewId="0">
      <pane xSplit="2" topLeftCell="K1" activePane="topRight" state="frozen"/>
      <selection pane="topRight" activeCell="S24" sqref="S24"/>
    </sheetView>
  </sheetViews>
  <sheetFormatPr defaultColWidth="8.88671875" defaultRowHeight="14.4" x14ac:dyDescent="0.3"/>
  <cols>
    <col min="1" max="1" width="36.44140625" style="190" customWidth="1"/>
    <col min="2" max="2" width="52.109375" style="190" customWidth="1"/>
    <col min="3" max="4" width="19.44140625" style="190" customWidth="1"/>
    <col min="5" max="5" width="21.44140625" style="190" customWidth="1"/>
    <col min="6" max="6" width="17.88671875" style="190" customWidth="1"/>
    <col min="7" max="7" width="21.44140625" style="190" customWidth="1"/>
    <col min="8" max="11" width="17.88671875" style="190" customWidth="1"/>
    <col min="12" max="12" width="22.6640625" style="190" customWidth="1"/>
    <col min="13" max="13" width="14.33203125" style="190" bestFit="1" customWidth="1"/>
    <col min="14" max="14" width="14.5546875" style="190" customWidth="1"/>
    <col min="15" max="15" width="23" style="190" customWidth="1"/>
    <col min="16" max="16" width="14.33203125" style="190" bestFit="1" customWidth="1"/>
    <col min="17" max="17" width="14.5546875" style="190" customWidth="1"/>
    <col min="18" max="18" width="16.6640625" style="190" customWidth="1"/>
    <col min="19" max="20" width="15.6640625" style="190" customWidth="1"/>
    <col min="21" max="21" width="14.33203125" style="190" bestFit="1" customWidth="1"/>
    <col min="22" max="22" width="20.33203125" style="190" customWidth="1"/>
    <col min="23" max="23" width="13.6640625" style="190" bestFit="1" customWidth="1"/>
    <col min="24" max="16384" width="8.88671875" style="190"/>
  </cols>
  <sheetData>
    <row r="1" spans="1:14" ht="21" x14ac:dyDescent="0.3">
      <c r="A1" s="434" t="s">
        <v>176</v>
      </c>
      <c r="B1" s="434"/>
      <c r="C1" s="189"/>
    </row>
    <row r="2" spans="1:14" ht="21" x14ac:dyDescent="0.3">
      <c r="A2" s="198"/>
      <c r="B2" s="403"/>
      <c r="C2" s="191"/>
    </row>
    <row r="3" spans="1:14" ht="15" customHeight="1" x14ac:dyDescent="0.3">
      <c r="A3" s="404" t="s">
        <v>177</v>
      </c>
      <c r="B3" s="403" t="s">
        <v>178</v>
      </c>
      <c r="C3" s="191"/>
      <c r="H3" s="192"/>
    </row>
    <row r="4" spans="1:14" x14ac:dyDescent="0.3">
      <c r="A4" s="404" t="s">
        <v>179</v>
      </c>
      <c r="B4" s="403" t="s">
        <v>180</v>
      </c>
      <c r="C4" s="191"/>
    </row>
    <row r="5" spans="1:14" ht="69" x14ac:dyDescent="0.3">
      <c r="A5" s="404" t="s">
        <v>181</v>
      </c>
      <c r="B5" s="203" t="s">
        <v>182</v>
      </c>
      <c r="C5" s="191"/>
      <c r="D5" s="262"/>
      <c r="F5" s="193"/>
      <c r="H5" s="194"/>
      <c r="J5" s="195"/>
    </row>
    <row r="6" spans="1:14" ht="21" x14ac:dyDescent="0.3">
      <c r="A6" s="196"/>
      <c r="B6" s="197"/>
      <c r="C6" s="191"/>
    </row>
    <row r="7" spans="1:14" ht="21" x14ac:dyDescent="0.3">
      <c r="A7" s="435" t="s">
        <v>183</v>
      </c>
      <c r="B7" s="435"/>
      <c r="C7" s="199">
        <v>2017</v>
      </c>
      <c r="D7" s="200">
        <v>2018</v>
      </c>
      <c r="E7" s="201">
        <v>2019</v>
      </c>
      <c r="F7" s="201">
        <v>2020</v>
      </c>
      <c r="G7" s="201">
        <v>2021</v>
      </c>
    </row>
    <row r="8" spans="1:14" ht="18" x14ac:dyDescent="0.3">
      <c r="A8" s="202"/>
      <c r="B8" s="203" t="s">
        <v>184</v>
      </c>
      <c r="C8" s="204">
        <v>507167007</v>
      </c>
      <c r="D8" s="204">
        <v>507625200</v>
      </c>
      <c r="E8" s="204">
        <v>508625200</v>
      </c>
      <c r="F8" s="204">
        <v>510522342.428828</v>
      </c>
      <c r="G8" s="205">
        <f>SUM(O23,O29,O36,O39)</f>
        <v>858013096.25543106</v>
      </c>
      <c r="H8" s="206"/>
      <c r="K8" s="193"/>
    </row>
    <row r="9" spans="1:14" ht="18" x14ac:dyDescent="0.3">
      <c r="A9" s="202"/>
      <c r="B9" s="207" t="s">
        <v>185</v>
      </c>
      <c r="C9" s="208">
        <v>68.726032381676589</v>
      </c>
      <c r="D9" s="209">
        <v>0.63162716618481507</v>
      </c>
      <c r="E9" s="209">
        <v>0.63</v>
      </c>
      <c r="F9" s="209">
        <v>0.63</v>
      </c>
      <c r="G9" s="209">
        <v>0.78</v>
      </c>
      <c r="I9" s="263"/>
    </row>
    <row r="10" spans="1:14" ht="18" x14ac:dyDescent="0.3">
      <c r="A10" s="202"/>
      <c r="B10" s="207" t="s">
        <v>186</v>
      </c>
      <c r="C10" s="208">
        <v>26.512222538955498</v>
      </c>
      <c r="D10" s="209">
        <v>0.37175662673957083</v>
      </c>
      <c r="E10" s="209">
        <v>0.37</v>
      </c>
      <c r="F10" s="209">
        <v>0.37</v>
      </c>
      <c r="G10" s="209">
        <v>0.22</v>
      </c>
    </row>
    <row r="11" spans="1:14" ht="18" x14ac:dyDescent="0.3">
      <c r="A11" s="210"/>
      <c r="B11" s="211"/>
      <c r="C11" s="211"/>
      <c r="D11" s="212"/>
      <c r="E11" s="212"/>
      <c r="F11" s="213"/>
      <c r="G11" s="264"/>
    </row>
    <row r="12" spans="1:14" ht="31.2" x14ac:dyDescent="0.3">
      <c r="A12" s="436" t="s">
        <v>187</v>
      </c>
      <c r="B12" s="436"/>
      <c r="C12" s="214" t="s">
        <v>188</v>
      </c>
      <c r="D12" s="215" t="s">
        <v>189</v>
      </c>
      <c r="E12" s="216" t="s">
        <v>190</v>
      </c>
      <c r="F12" s="217" t="s">
        <v>191</v>
      </c>
      <c r="G12" s="217" t="s">
        <v>192</v>
      </c>
    </row>
    <row r="13" spans="1:14" ht="15.6" x14ac:dyDescent="0.3">
      <c r="A13" s="218" t="s">
        <v>193</v>
      </c>
      <c r="B13" s="219">
        <f>SUM(B14:B17)</f>
        <v>2314700</v>
      </c>
      <c r="C13" s="220">
        <v>961388</v>
      </c>
      <c r="D13" s="220">
        <v>920821</v>
      </c>
      <c r="E13" s="220">
        <v>1017821</v>
      </c>
      <c r="F13" s="220">
        <f>SUM(F14:F17)</f>
        <v>1102791</v>
      </c>
      <c r="G13" s="220">
        <f>SUM(G14:G18)</f>
        <v>1799475</v>
      </c>
    </row>
    <row r="14" spans="1:14" x14ac:dyDescent="0.3">
      <c r="A14" s="207" t="s">
        <v>194</v>
      </c>
      <c r="B14" s="221">
        <v>1320000</v>
      </c>
      <c r="C14" s="222">
        <v>837207</v>
      </c>
      <c r="D14" s="222">
        <v>795177</v>
      </c>
      <c r="E14" s="222">
        <v>795177</v>
      </c>
      <c r="F14" s="222">
        <v>825000</v>
      </c>
      <c r="G14" s="222">
        <v>1313620</v>
      </c>
      <c r="H14" s="192"/>
      <c r="I14" s="192"/>
    </row>
    <row r="15" spans="1:14" x14ac:dyDescent="0.3">
      <c r="A15" s="207" t="s">
        <v>195</v>
      </c>
      <c r="B15" s="221">
        <v>850000</v>
      </c>
      <c r="C15" s="222">
        <v>92679</v>
      </c>
      <c r="D15" s="222">
        <v>91644</v>
      </c>
      <c r="E15" s="222">
        <v>91644</v>
      </c>
      <c r="F15" s="222">
        <v>238091</v>
      </c>
      <c r="G15" s="222">
        <v>435304</v>
      </c>
      <c r="L15" s="223"/>
      <c r="M15" s="223"/>
      <c r="N15" s="192"/>
    </row>
    <row r="16" spans="1:14" x14ac:dyDescent="0.3">
      <c r="A16" s="207" t="s">
        <v>0</v>
      </c>
      <c r="B16" s="221">
        <v>27700</v>
      </c>
      <c r="C16" s="222">
        <v>28800</v>
      </c>
      <c r="D16" s="222">
        <v>28800</v>
      </c>
      <c r="E16" s="222">
        <v>14000</v>
      </c>
      <c r="F16" s="222">
        <v>27700</v>
      </c>
      <c r="G16" s="222">
        <v>27057</v>
      </c>
    </row>
    <row r="17" spans="1:23" x14ac:dyDescent="0.3">
      <c r="A17" s="207" t="s">
        <v>1</v>
      </c>
      <c r="B17" s="221">
        <v>117000</v>
      </c>
      <c r="C17" s="222">
        <v>0</v>
      </c>
      <c r="D17" s="222" t="s">
        <v>2</v>
      </c>
      <c r="E17" s="224">
        <v>117000</v>
      </c>
      <c r="F17" s="224">
        <v>12000</v>
      </c>
      <c r="G17" s="224">
        <v>13494</v>
      </c>
      <c r="K17" s="223"/>
      <c r="L17" s="225"/>
    </row>
    <row r="18" spans="1:23" x14ac:dyDescent="0.3">
      <c r="A18" s="207" t="s">
        <v>196</v>
      </c>
      <c r="B18" s="226" t="s">
        <v>2</v>
      </c>
      <c r="C18" s="224"/>
      <c r="D18" s="224" t="s">
        <v>2</v>
      </c>
      <c r="E18" s="224" t="s">
        <v>2</v>
      </c>
      <c r="F18" s="224" t="s">
        <v>2</v>
      </c>
      <c r="G18" s="224">
        <v>10000</v>
      </c>
      <c r="K18" s="223"/>
      <c r="L18" s="225"/>
    </row>
    <row r="19" spans="1:23" x14ac:dyDescent="0.3">
      <c r="A19" s="207" t="s">
        <v>197</v>
      </c>
      <c r="B19" s="221"/>
      <c r="C19" s="222">
        <v>5</v>
      </c>
      <c r="D19" s="222">
        <v>5</v>
      </c>
      <c r="E19" s="222">
        <v>5</v>
      </c>
      <c r="F19" s="222">
        <v>9</v>
      </c>
      <c r="G19" s="222">
        <v>9</v>
      </c>
      <c r="H19" s="227" t="s">
        <v>198</v>
      </c>
      <c r="L19" s="195"/>
    </row>
    <row r="20" spans="1:23" ht="15.6" x14ac:dyDescent="0.3">
      <c r="A20" s="228"/>
      <c r="B20" s="229"/>
      <c r="C20" s="212"/>
      <c r="D20" s="212"/>
      <c r="E20" s="212"/>
      <c r="F20" s="230"/>
    </row>
    <row r="21" spans="1:23" ht="15.6" customHeight="1" x14ac:dyDescent="0.3">
      <c r="A21" s="437" t="s">
        <v>199</v>
      </c>
      <c r="B21" s="438" t="s">
        <v>200</v>
      </c>
      <c r="C21" s="450">
        <v>2017</v>
      </c>
      <c r="D21" s="450"/>
      <c r="E21" s="450"/>
      <c r="F21" s="446">
        <v>2018</v>
      </c>
      <c r="G21" s="446"/>
      <c r="H21" s="446"/>
      <c r="I21" s="447">
        <v>2019</v>
      </c>
      <c r="J21" s="448"/>
      <c r="K21" s="449"/>
      <c r="L21" s="447">
        <v>2020</v>
      </c>
      <c r="M21" s="448"/>
      <c r="N21" s="449"/>
      <c r="O21" s="447">
        <v>2021</v>
      </c>
      <c r="P21" s="448"/>
      <c r="Q21" s="449"/>
      <c r="R21" s="444" t="s">
        <v>201</v>
      </c>
      <c r="S21" s="439" t="s">
        <v>202</v>
      </c>
      <c r="T21" s="439" t="s">
        <v>203</v>
      </c>
    </row>
    <row r="22" spans="1:23" x14ac:dyDescent="0.3">
      <c r="A22" s="437"/>
      <c r="B22" s="438"/>
      <c r="C22" s="231" t="s">
        <v>183</v>
      </c>
      <c r="D22" s="231" t="s">
        <v>185</v>
      </c>
      <c r="E22" s="231" t="s">
        <v>186</v>
      </c>
      <c r="F22" s="231" t="s">
        <v>204</v>
      </c>
      <c r="G22" s="231" t="s">
        <v>185</v>
      </c>
      <c r="H22" s="231" t="s">
        <v>186</v>
      </c>
      <c r="I22" s="231" t="s">
        <v>204</v>
      </c>
      <c r="J22" s="231" t="s">
        <v>185</v>
      </c>
      <c r="K22" s="231" t="s">
        <v>186</v>
      </c>
      <c r="L22" s="231" t="s">
        <v>204</v>
      </c>
      <c r="M22" s="231" t="s">
        <v>185</v>
      </c>
      <c r="N22" s="231" t="s">
        <v>186</v>
      </c>
      <c r="O22" s="231" t="s">
        <v>204</v>
      </c>
      <c r="P22" s="231" t="s">
        <v>185</v>
      </c>
      <c r="Q22" s="231" t="s">
        <v>186</v>
      </c>
      <c r="R22" s="445"/>
      <c r="S22" s="440"/>
      <c r="T22" s="440"/>
    </row>
    <row r="23" spans="1:23" ht="67.2" customHeight="1" x14ac:dyDescent="0.3">
      <c r="A23" s="432" t="s">
        <v>205</v>
      </c>
      <c r="B23" s="441"/>
      <c r="C23" s="232"/>
      <c r="D23" s="233"/>
      <c r="E23" s="233"/>
      <c r="F23" s="233"/>
      <c r="G23" s="233"/>
      <c r="H23" s="232"/>
      <c r="I23" s="234">
        <f>SUM(I24:I28)</f>
        <v>69707232</v>
      </c>
      <c r="J23" s="232"/>
      <c r="K23" s="233"/>
      <c r="L23" s="234">
        <f>SUM(L24:L28)</f>
        <v>40500000</v>
      </c>
      <c r="M23" s="232"/>
      <c r="N23" s="233"/>
      <c r="O23" s="234">
        <f>SUM(O24:O28)</f>
        <v>73728905.345709041</v>
      </c>
      <c r="P23" s="232"/>
      <c r="Q23" s="233"/>
      <c r="R23" s="233"/>
      <c r="S23" s="233"/>
      <c r="T23" s="235"/>
    </row>
    <row r="24" spans="1:23" ht="42.75" customHeight="1" x14ac:dyDescent="0.3">
      <c r="A24" s="431" t="s">
        <v>206</v>
      </c>
      <c r="B24" s="431"/>
      <c r="C24" s="236">
        <f>'[1]Outome 1'!C10</f>
        <v>28240367</v>
      </c>
      <c r="D24" s="237">
        <f>'[1]Outome 1'!C11</f>
        <v>0.78</v>
      </c>
      <c r="E24" s="237">
        <f>'[1]Outome 1'!C12</f>
        <v>0.22</v>
      </c>
      <c r="F24" s="238">
        <v>21471232</v>
      </c>
      <c r="G24" s="239">
        <v>0.76</v>
      </c>
      <c r="H24" s="239">
        <v>0.32</v>
      </c>
      <c r="I24" s="240">
        <v>21471232</v>
      </c>
      <c r="J24" s="241">
        <v>0.76</v>
      </c>
      <c r="K24" s="241">
        <v>0.32</v>
      </c>
      <c r="L24" s="240">
        <v>9000000</v>
      </c>
      <c r="M24" s="241">
        <v>0.76</v>
      </c>
      <c r="N24" s="241">
        <v>0.32</v>
      </c>
      <c r="O24" s="240">
        <v>15521917.624834521</v>
      </c>
      <c r="P24" s="241">
        <v>0.76</v>
      </c>
      <c r="Q24" s="241">
        <v>0.24</v>
      </c>
      <c r="R24" s="241" t="s">
        <v>207</v>
      </c>
      <c r="S24" s="242">
        <v>125947</v>
      </c>
      <c r="T24" s="242">
        <v>67229.2</v>
      </c>
    </row>
    <row r="25" spans="1:23" ht="50.25" customHeight="1" x14ac:dyDescent="0.3">
      <c r="A25" s="431" t="s">
        <v>208</v>
      </c>
      <c r="B25" s="431"/>
      <c r="C25" s="236">
        <f>'[1]Outome 1'!C24</f>
        <v>36800000</v>
      </c>
      <c r="D25" s="237">
        <f>'[1]Outome 1'!C25</f>
        <v>0</v>
      </c>
      <c r="E25" s="237">
        <f>'[1]Outome 1'!C26</f>
        <v>1</v>
      </c>
      <c r="F25" s="238">
        <v>32517000</v>
      </c>
      <c r="G25" s="239">
        <v>0</v>
      </c>
      <c r="H25" s="239">
        <v>1</v>
      </c>
      <c r="I25" s="240">
        <v>32517000</v>
      </c>
      <c r="J25" s="241">
        <v>0</v>
      </c>
      <c r="K25" s="241">
        <v>1</v>
      </c>
      <c r="L25" s="240">
        <v>22000000</v>
      </c>
      <c r="M25" s="241">
        <v>0</v>
      </c>
      <c r="N25" s="241">
        <v>1</v>
      </c>
      <c r="O25" s="240">
        <v>42339622.641509436</v>
      </c>
      <c r="P25" s="241">
        <v>0</v>
      </c>
      <c r="Q25" s="241">
        <v>1</v>
      </c>
      <c r="R25" s="241" t="s">
        <v>207</v>
      </c>
      <c r="S25" s="242">
        <v>12240</v>
      </c>
      <c r="T25" s="242">
        <v>6360</v>
      </c>
      <c r="V25" s="243"/>
    </row>
    <row r="26" spans="1:23" ht="50.25" customHeight="1" x14ac:dyDescent="0.3">
      <c r="A26" s="442" t="s">
        <v>209</v>
      </c>
      <c r="B26" s="443"/>
      <c r="C26" s="236"/>
      <c r="D26" s="237"/>
      <c r="E26" s="237"/>
      <c r="F26" s="238"/>
      <c r="G26" s="239"/>
      <c r="H26" s="239"/>
      <c r="I26" s="240"/>
      <c r="J26" s="241"/>
      <c r="K26" s="241"/>
      <c r="L26" s="240"/>
      <c r="M26" s="241"/>
      <c r="N26" s="241"/>
      <c r="O26" s="240"/>
      <c r="P26" s="241"/>
      <c r="Q26" s="241"/>
      <c r="R26" s="241"/>
      <c r="S26" s="242"/>
      <c r="T26" s="242"/>
      <c r="V26" s="243"/>
    </row>
    <row r="27" spans="1:23" ht="32.25" customHeight="1" x14ac:dyDescent="0.3">
      <c r="A27" s="431" t="s">
        <v>210</v>
      </c>
      <c r="B27" s="431"/>
      <c r="C27" s="236">
        <v>7450000</v>
      </c>
      <c r="D27" s="237">
        <f>'[1]Outome 1'!C41</f>
        <v>0</v>
      </c>
      <c r="E27" s="237">
        <f>'[1]Outome 1'!C42</f>
        <v>1</v>
      </c>
      <c r="F27" s="238">
        <v>6504000</v>
      </c>
      <c r="G27" s="239">
        <v>0</v>
      </c>
      <c r="H27" s="239">
        <v>1</v>
      </c>
      <c r="I27" s="240">
        <v>7589000</v>
      </c>
      <c r="J27" s="241">
        <v>0</v>
      </c>
      <c r="K27" s="241">
        <v>1</v>
      </c>
      <c r="L27" s="240">
        <v>8300000</v>
      </c>
      <c r="M27" s="241">
        <v>0</v>
      </c>
      <c r="N27" s="241">
        <v>1</v>
      </c>
      <c r="O27" s="240">
        <v>15767365.07936508</v>
      </c>
      <c r="P27" s="241">
        <v>0</v>
      </c>
      <c r="Q27" s="241">
        <v>1</v>
      </c>
      <c r="R27" s="241" t="s">
        <v>207</v>
      </c>
      <c r="S27" s="242">
        <v>14960</v>
      </c>
      <c r="T27" s="242">
        <v>7875</v>
      </c>
      <c r="V27" s="243"/>
    </row>
    <row r="28" spans="1:23" ht="35.25" customHeight="1" x14ac:dyDescent="0.3">
      <c r="A28" s="431" t="s">
        <v>211</v>
      </c>
      <c r="B28" s="431"/>
      <c r="C28" s="236">
        <v>2500000</v>
      </c>
      <c r="D28" s="237">
        <f>'[1]Outome 1'!C56</f>
        <v>0</v>
      </c>
      <c r="E28" s="237">
        <f>'[1]Outome 1'!C57</f>
        <v>1</v>
      </c>
      <c r="F28" s="238">
        <v>1085000</v>
      </c>
      <c r="G28" s="239">
        <v>0</v>
      </c>
      <c r="H28" s="239">
        <v>1</v>
      </c>
      <c r="I28" s="240">
        <v>8130000</v>
      </c>
      <c r="J28" s="241">
        <v>0</v>
      </c>
      <c r="K28" s="241">
        <v>1</v>
      </c>
      <c r="L28" s="240">
        <v>1200000</v>
      </c>
      <c r="M28" s="241">
        <v>0</v>
      </c>
      <c r="N28" s="241">
        <v>1</v>
      </c>
      <c r="O28" s="240">
        <v>100000</v>
      </c>
      <c r="P28" s="241">
        <v>0</v>
      </c>
      <c r="Q28" s="241">
        <v>1</v>
      </c>
      <c r="R28" s="241" t="s">
        <v>207</v>
      </c>
      <c r="S28" s="242">
        <v>7000</v>
      </c>
      <c r="T28" s="242">
        <v>525</v>
      </c>
      <c r="V28" s="193"/>
    </row>
    <row r="29" spans="1:23" ht="36" customHeight="1" x14ac:dyDescent="0.3">
      <c r="A29" s="432" t="s">
        <v>212</v>
      </c>
      <c r="B29" s="433"/>
      <c r="C29" s="233"/>
      <c r="D29" s="233"/>
      <c r="E29" s="233"/>
      <c r="F29" s="233"/>
      <c r="G29" s="233"/>
      <c r="H29" s="233"/>
      <c r="I29" s="234">
        <f>SUM(I30:I34)</f>
        <v>411837968</v>
      </c>
      <c r="J29" s="244"/>
      <c r="K29" s="244"/>
      <c r="L29" s="234">
        <f>SUM(L30:L35)</f>
        <v>447472342.428828</v>
      </c>
      <c r="M29" s="244"/>
      <c r="N29" s="244"/>
      <c r="O29" s="234">
        <f>SUM(O30:O35)</f>
        <v>759834190.90972197</v>
      </c>
      <c r="P29" s="244"/>
      <c r="Q29" s="244"/>
      <c r="R29" s="244"/>
      <c r="S29" s="244"/>
      <c r="T29" s="244"/>
    </row>
    <row r="30" spans="1:23" ht="43.2" customHeight="1" x14ac:dyDescent="0.3">
      <c r="A30" s="431" t="s">
        <v>213</v>
      </c>
      <c r="B30" s="431"/>
      <c r="C30" s="236">
        <f>'[1]Outcome 2'!C11</f>
        <v>344976640</v>
      </c>
      <c r="D30" s="245">
        <f>'[1]Outcome 2'!C12</f>
        <v>0.93</v>
      </c>
      <c r="E30" s="237">
        <f>'[1]Outcome 2'!C13</f>
        <v>7.0000000000000007E-2</v>
      </c>
      <c r="F30" s="238">
        <v>324931968</v>
      </c>
      <c r="G30" s="239">
        <v>0.93</v>
      </c>
      <c r="H30" s="239">
        <v>7.0000000000000007E-2</v>
      </c>
      <c r="I30" s="240">
        <v>324931968</v>
      </c>
      <c r="J30" s="241">
        <v>0.93</v>
      </c>
      <c r="K30" s="241">
        <v>7.0000000000000007E-2</v>
      </c>
      <c r="L30" s="240">
        <f>SUM(359472342.428828+2900000)</f>
        <v>362372342.428828</v>
      </c>
      <c r="M30" s="241">
        <v>0.93</v>
      </c>
      <c r="N30" s="241">
        <v>7.0000000000000007E-2</v>
      </c>
      <c r="O30" s="240">
        <v>687423619.90972197</v>
      </c>
      <c r="P30" s="241">
        <v>0.93</v>
      </c>
      <c r="Q30" s="241">
        <v>7.0000000000000007E-2</v>
      </c>
      <c r="R30" s="241" t="s">
        <v>207</v>
      </c>
      <c r="S30" s="242">
        <v>1633528</v>
      </c>
      <c r="T30" s="242">
        <v>1005330</v>
      </c>
      <c r="V30" s="195"/>
    </row>
    <row r="31" spans="1:23" ht="39" customHeight="1" x14ac:dyDescent="0.3">
      <c r="A31" s="451" t="s">
        <v>214</v>
      </c>
      <c r="B31" s="451"/>
      <c r="C31" s="236">
        <f>'[1]Outcome 2'!C24</f>
        <v>18350000</v>
      </c>
      <c r="D31" s="245">
        <f>'[1]Outcome 2'!C25</f>
        <v>0</v>
      </c>
      <c r="E31" s="237">
        <f>'[1]Outcome 2'!C26</f>
        <v>1</v>
      </c>
      <c r="F31" s="238">
        <v>15000000</v>
      </c>
      <c r="G31" s="239">
        <v>0</v>
      </c>
      <c r="H31" s="239">
        <v>1</v>
      </c>
      <c r="I31" s="240">
        <v>15000000</v>
      </c>
      <c r="J31" s="241">
        <v>0</v>
      </c>
      <c r="K31" s="241">
        <v>1</v>
      </c>
      <c r="L31" s="240">
        <v>15000000</v>
      </c>
      <c r="M31" s="241">
        <v>0</v>
      </c>
      <c r="N31" s="241">
        <v>1</v>
      </c>
      <c r="O31" s="240">
        <v>15000000</v>
      </c>
      <c r="P31" s="241">
        <v>0</v>
      </c>
      <c r="Q31" s="241">
        <v>1</v>
      </c>
      <c r="R31" s="246" t="s">
        <v>215</v>
      </c>
      <c r="S31" s="242">
        <v>457</v>
      </c>
      <c r="T31" s="242">
        <v>383</v>
      </c>
      <c r="V31" s="247"/>
    </row>
    <row r="32" spans="1:23" ht="31.5" customHeight="1" x14ac:dyDescent="0.3">
      <c r="A32" s="431" t="s">
        <v>216</v>
      </c>
      <c r="B32" s="431"/>
      <c r="C32" s="236">
        <f>'[1]Outcome 2'!C38</f>
        <v>23600000</v>
      </c>
      <c r="D32" s="245">
        <f>'[1]Outcome 2'!C39</f>
        <v>0</v>
      </c>
      <c r="E32" s="237">
        <f>'[1]Outcome 2'!C40</f>
        <v>1</v>
      </c>
      <c r="F32" s="238">
        <v>13550000</v>
      </c>
      <c r="G32" s="239">
        <v>0</v>
      </c>
      <c r="H32" s="239">
        <v>1</v>
      </c>
      <c r="I32" s="240">
        <v>13550000</v>
      </c>
      <c r="J32" s="241">
        <v>0</v>
      </c>
      <c r="K32" s="241">
        <v>1</v>
      </c>
      <c r="L32" s="240">
        <v>13100000</v>
      </c>
      <c r="M32" s="241">
        <v>0</v>
      </c>
      <c r="N32" s="241">
        <v>1</v>
      </c>
      <c r="O32" s="240">
        <v>14000000</v>
      </c>
      <c r="P32" s="241">
        <v>0</v>
      </c>
      <c r="Q32" s="241">
        <v>1</v>
      </c>
      <c r="R32" s="248" t="s">
        <v>207</v>
      </c>
      <c r="S32" s="242">
        <v>40000</v>
      </c>
      <c r="T32" s="242">
        <v>5250</v>
      </c>
      <c r="U32" s="249"/>
      <c r="W32" s="250"/>
    </row>
    <row r="33" spans="1:25" ht="39" customHeight="1" x14ac:dyDescent="0.3">
      <c r="A33" s="452" t="s">
        <v>217</v>
      </c>
      <c r="B33" s="453"/>
      <c r="C33" s="236">
        <v>29850000</v>
      </c>
      <c r="D33" s="245">
        <v>0</v>
      </c>
      <c r="E33" s="237">
        <v>1</v>
      </c>
      <c r="F33" s="238">
        <v>15000000</v>
      </c>
      <c r="G33" s="239">
        <v>0</v>
      </c>
      <c r="H33" s="239">
        <v>1</v>
      </c>
      <c r="I33" s="240">
        <v>15000000</v>
      </c>
      <c r="J33" s="241">
        <v>0</v>
      </c>
      <c r="K33" s="241">
        <v>1</v>
      </c>
      <c r="L33" s="240">
        <v>8000000</v>
      </c>
      <c r="M33" s="241">
        <v>0</v>
      </c>
      <c r="N33" s="241">
        <v>1</v>
      </c>
      <c r="O33" s="240">
        <v>2000000</v>
      </c>
      <c r="P33" s="241">
        <v>0</v>
      </c>
      <c r="Q33" s="241">
        <v>1</v>
      </c>
      <c r="R33" s="248" t="s">
        <v>207</v>
      </c>
      <c r="S33" s="242">
        <v>1500</v>
      </c>
      <c r="T33" s="242">
        <v>3000</v>
      </c>
    </row>
    <row r="34" spans="1:25" ht="58.5" customHeight="1" x14ac:dyDescent="0.3">
      <c r="A34" s="431" t="s">
        <v>218</v>
      </c>
      <c r="B34" s="431"/>
      <c r="C34" s="236" t="s">
        <v>2</v>
      </c>
      <c r="D34" s="245">
        <f>'[1]Outcome 2'!C55</f>
        <v>0</v>
      </c>
      <c r="E34" s="237">
        <f>'[1]Outcome 2'!C56</f>
        <v>1</v>
      </c>
      <c r="F34" s="238">
        <v>43356000</v>
      </c>
      <c r="G34" s="239">
        <v>0</v>
      </c>
      <c r="H34" s="239">
        <v>1</v>
      </c>
      <c r="I34" s="240">
        <v>43356000</v>
      </c>
      <c r="J34" s="241">
        <v>0</v>
      </c>
      <c r="K34" s="241">
        <v>1</v>
      </c>
      <c r="L34" s="240">
        <v>28000000</v>
      </c>
      <c r="M34" s="241">
        <v>0.32</v>
      </c>
      <c r="N34" s="241">
        <v>0.68</v>
      </c>
      <c r="O34" s="240">
        <v>22500000</v>
      </c>
      <c r="P34" s="241">
        <v>0.32</v>
      </c>
      <c r="Q34" s="241">
        <v>0.68</v>
      </c>
      <c r="R34" s="248" t="s">
        <v>207</v>
      </c>
      <c r="S34" s="242">
        <v>17000</v>
      </c>
      <c r="T34" s="242">
        <v>22800</v>
      </c>
      <c r="V34" s="251"/>
      <c r="W34" s="195"/>
      <c r="X34" s="251"/>
      <c r="Y34" s="225"/>
    </row>
    <row r="35" spans="1:25" ht="58.5" customHeight="1" x14ac:dyDescent="0.3">
      <c r="A35" s="431" t="s">
        <v>219</v>
      </c>
      <c r="B35" s="431"/>
      <c r="C35" s="252" t="s">
        <v>2</v>
      </c>
      <c r="D35" s="253" t="s">
        <v>2</v>
      </c>
      <c r="E35" s="254" t="s">
        <v>2</v>
      </c>
      <c r="F35" s="255" t="s">
        <v>2</v>
      </c>
      <c r="G35" s="255" t="s">
        <v>2</v>
      </c>
      <c r="H35" s="255" t="s">
        <v>2</v>
      </c>
      <c r="I35" s="255" t="s">
        <v>2</v>
      </c>
      <c r="J35" s="255" t="s">
        <v>2</v>
      </c>
      <c r="K35" s="255" t="s">
        <v>2</v>
      </c>
      <c r="L35" s="240">
        <v>21000000</v>
      </c>
      <c r="M35" s="241">
        <v>0.32</v>
      </c>
      <c r="N35" s="241">
        <v>0.68</v>
      </c>
      <c r="O35" s="240">
        <v>18910571</v>
      </c>
      <c r="P35" s="241">
        <v>0.32</v>
      </c>
      <c r="Q35" s="241">
        <v>0.68</v>
      </c>
      <c r="R35" s="248" t="s">
        <v>207</v>
      </c>
      <c r="S35" s="242">
        <v>15550</v>
      </c>
      <c r="T35" s="242">
        <v>15550</v>
      </c>
    </row>
    <row r="36" spans="1:25" ht="45.6" customHeight="1" x14ac:dyDescent="0.3">
      <c r="A36" s="432" t="s">
        <v>220</v>
      </c>
      <c r="B36" s="433"/>
      <c r="C36" s="233"/>
      <c r="D36" s="233"/>
      <c r="E36" s="233"/>
      <c r="F36" s="233"/>
      <c r="G36" s="233"/>
      <c r="H36" s="233"/>
      <c r="I36" s="234">
        <f>SUM(I38,I37)</f>
        <v>18130000</v>
      </c>
      <c r="J36" s="244"/>
      <c r="K36" s="244"/>
      <c r="L36" s="234">
        <f>SUM(L37,L38)</f>
        <v>15000000</v>
      </c>
      <c r="M36" s="244"/>
      <c r="N36" s="244"/>
      <c r="O36" s="234">
        <f>SUM(O37:O38)</f>
        <v>16900000</v>
      </c>
      <c r="P36" s="244"/>
      <c r="Q36" s="244"/>
      <c r="R36" s="244"/>
      <c r="S36" s="244"/>
      <c r="T36" s="244"/>
    </row>
    <row r="37" spans="1:25" ht="42" customHeight="1" x14ac:dyDescent="0.3">
      <c r="A37" s="431" t="s">
        <v>221</v>
      </c>
      <c r="B37" s="431"/>
      <c r="C37" s="236">
        <f>'[1]Outcome 3'!C10</f>
        <v>6100000</v>
      </c>
      <c r="D37" s="245">
        <f>'[1]Outcome 3'!C11</f>
        <v>0</v>
      </c>
      <c r="E37" s="237">
        <f>'[1]Outcome 3'!C12</f>
        <v>1</v>
      </c>
      <c r="F37" s="238">
        <v>10000000</v>
      </c>
      <c r="G37" s="239">
        <v>0.1</v>
      </c>
      <c r="H37" s="239">
        <v>0.9</v>
      </c>
      <c r="I37" s="240">
        <v>10000000</v>
      </c>
      <c r="J37" s="241">
        <v>0.1</v>
      </c>
      <c r="K37" s="241">
        <v>0.9</v>
      </c>
      <c r="L37" s="240">
        <v>8000000</v>
      </c>
      <c r="M37" s="241">
        <v>0.1</v>
      </c>
      <c r="N37" s="241">
        <v>0.9</v>
      </c>
      <c r="O37" s="240">
        <v>10000000</v>
      </c>
      <c r="P37" s="265">
        <v>0.1</v>
      </c>
      <c r="Q37" s="265">
        <v>0.9</v>
      </c>
      <c r="R37" s="248" t="s">
        <v>222</v>
      </c>
      <c r="S37" s="256">
        <v>15600</v>
      </c>
      <c r="T37" s="256">
        <v>2200</v>
      </c>
    </row>
    <row r="38" spans="1:25" ht="29.25" customHeight="1" x14ac:dyDescent="0.3">
      <c r="A38" s="452" t="s">
        <v>223</v>
      </c>
      <c r="B38" s="453"/>
      <c r="C38" s="236">
        <f>'[1]Outcome 3'!C26</f>
        <v>1800000</v>
      </c>
      <c r="D38" s="245">
        <f>'[1]Outcome 3'!C27</f>
        <v>0</v>
      </c>
      <c r="E38" s="237">
        <f>'[1]Outcome 3'!C28</f>
        <v>1</v>
      </c>
      <c r="F38" s="238">
        <v>8130000</v>
      </c>
      <c r="G38" s="239">
        <v>0</v>
      </c>
      <c r="H38" s="239">
        <v>1</v>
      </c>
      <c r="I38" s="240">
        <v>8130000</v>
      </c>
      <c r="J38" s="241">
        <v>0</v>
      </c>
      <c r="K38" s="241">
        <v>1</v>
      </c>
      <c r="L38" s="240">
        <v>7000000</v>
      </c>
      <c r="M38" s="241">
        <v>0</v>
      </c>
      <c r="N38" s="241">
        <v>1</v>
      </c>
      <c r="O38" s="240">
        <v>6900000</v>
      </c>
      <c r="P38" s="265">
        <v>0</v>
      </c>
      <c r="Q38" s="265">
        <v>1</v>
      </c>
      <c r="R38" s="248" t="s">
        <v>224</v>
      </c>
      <c r="S38" s="256">
        <v>15600</v>
      </c>
      <c r="T38" s="256">
        <v>3150</v>
      </c>
    </row>
    <row r="39" spans="1:25" ht="63.6" customHeight="1" x14ac:dyDescent="0.3">
      <c r="A39" s="432" t="s">
        <v>225</v>
      </c>
      <c r="B39" s="433"/>
      <c r="C39" s="233"/>
      <c r="D39" s="233"/>
      <c r="E39" s="233"/>
      <c r="F39" s="233"/>
      <c r="G39" s="233"/>
      <c r="H39" s="233"/>
      <c r="I39" s="234">
        <f>SUM(I40:I41)</f>
        <v>8950000</v>
      </c>
      <c r="J39" s="244"/>
      <c r="K39" s="244"/>
      <c r="L39" s="234">
        <f>SUM(L40:L41)</f>
        <v>7550000</v>
      </c>
      <c r="M39" s="244"/>
      <c r="N39" s="244"/>
      <c r="O39" s="234">
        <f>SUM(O40:O41)</f>
        <v>7550000</v>
      </c>
      <c r="P39" s="244"/>
      <c r="Q39" s="244"/>
      <c r="R39" s="248"/>
      <c r="S39" s="244"/>
      <c r="T39" s="244"/>
    </row>
    <row r="40" spans="1:25" s="258" customFormat="1" ht="31.5" customHeight="1" x14ac:dyDescent="0.3">
      <c r="A40" s="452" t="s">
        <v>226</v>
      </c>
      <c r="B40" s="453"/>
      <c r="C40" s="236">
        <f>'[1]Outcome 4 (CHANGE)'!C10</f>
        <v>1800000</v>
      </c>
      <c r="D40" s="245">
        <f>'[1]Outcome 4 (CHANGE)'!C11</f>
        <v>0</v>
      </c>
      <c r="E40" s="237">
        <f>'[1]Outcome 4 (CHANGE)'!C12</f>
        <v>1</v>
      </c>
      <c r="F40" s="238">
        <v>2250000</v>
      </c>
      <c r="G40" s="239">
        <v>0.5</v>
      </c>
      <c r="H40" s="239">
        <v>0.5</v>
      </c>
      <c r="I40" s="240">
        <v>2250000</v>
      </c>
      <c r="J40" s="241">
        <v>0.5</v>
      </c>
      <c r="K40" s="241">
        <v>0.5</v>
      </c>
      <c r="L40" s="240">
        <v>2250000</v>
      </c>
      <c r="M40" s="241">
        <v>0.5</v>
      </c>
      <c r="N40" s="241">
        <v>0.5</v>
      </c>
      <c r="O40" s="240">
        <v>2250000</v>
      </c>
      <c r="P40" s="241">
        <v>0.5</v>
      </c>
      <c r="Q40" s="241">
        <v>0.5</v>
      </c>
      <c r="R40" s="248" t="s">
        <v>227</v>
      </c>
      <c r="S40" s="257">
        <v>9</v>
      </c>
      <c r="T40" s="257">
        <v>9</v>
      </c>
    </row>
    <row r="41" spans="1:25" s="258" customFormat="1" ht="49.5" customHeight="1" x14ac:dyDescent="0.3">
      <c r="A41" s="452" t="s">
        <v>228</v>
      </c>
      <c r="B41" s="453"/>
      <c r="C41" s="236">
        <f>'[1]Outcome 4 (CHANGE)'!C25</f>
        <v>5700000</v>
      </c>
      <c r="D41" s="245">
        <f>'[1]Outcome 4 (CHANGE)'!C12</f>
        <v>1</v>
      </c>
      <c r="E41" s="237">
        <f>'[1]Outcome 4 (CHANGE)'!C27</f>
        <v>1</v>
      </c>
      <c r="F41" s="238">
        <v>5700000</v>
      </c>
      <c r="G41" s="239">
        <v>0</v>
      </c>
      <c r="H41" s="239">
        <v>1</v>
      </c>
      <c r="I41" s="240">
        <v>6700000</v>
      </c>
      <c r="J41" s="241">
        <v>0</v>
      </c>
      <c r="K41" s="241">
        <v>1</v>
      </c>
      <c r="L41" s="240">
        <v>5300000</v>
      </c>
      <c r="M41" s="241">
        <v>0</v>
      </c>
      <c r="N41" s="241">
        <v>1</v>
      </c>
      <c r="O41" s="240">
        <v>5300000</v>
      </c>
      <c r="P41" s="241">
        <v>0</v>
      </c>
      <c r="Q41" s="241">
        <v>1</v>
      </c>
      <c r="R41" s="259" t="s">
        <v>227</v>
      </c>
      <c r="S41" s="257">
        <v>211</v>
      </c>
      <c r="T41" s="257">
        <v>211</v>
      </c>
    </row>
    <row r="42" spans="1:25" x14ac:dyDescent="0.3">
      <c r="I42" s="195"/>
      <c r="L42" s="195"/>
    </row>
    <row r="43" spans="1:25" x14ac:dyDescent="0.3">
      <c r="L43" s="260"/>
      <c r="N43" s="195"/>
      <c r="O43" s="261"/>
    </row>
    <row r="45" spans="1:25" x14ac:dyDescent="0.3">
      <c r="O45" s="243"/>
    </row>
    <row r="46" spans="1:25" x14ac:dyDescent="0.3">
      <c r="O46" s="243"/>
    </row>
    <row r="48" spans="1:25" x14ac:dyDescent="0.3">
      <c r="B48" s="192"/>
    </row>
  </sheetData>
  <mergeCells count="32">
    <mergeCell ref="A30:B30"/>
    <mergeCell ref="A31:B31"/>
    <mergeCell ref="A32:B32"/>
    <mergeCell ref="A40:B40"/>
    <mergeCell ref="A41:B41"/>
    <mergeCell ref="A34:B34"/>
    <mergeCell ref="A35:B35"/>
    <mergeCell ref="A36:B36"/>
    <mergeCell ref="A37:B37"/>
    <mergeCell ref="A38:B38"/>
    <mergeCell ref="A39:B39"/>
    <mergeCell ref="A33:B33"/>
    <mergeCell ref="T21:T22"/>
    <mergeCell ref="A23:B23"/>
    <mergeCell ref="A24:B24"/>
    <mergeCell ref="A25:B25"/>
    <mergeCell ref="A26:B26"/>
    <mergeCell ref="R21:R22"/>
    <mergeCell ref="S21:S22"/>
    <mergeCell ref="F21:H21"/>
    <mergeCell ref="I21:K21"/>
    <mergeCell ref="L21:N21"/>
    <mergeCell ref="O21:Q21"/>
    <mergeCell ref="C21:E21"/>
    <mergeCell ref="A28:B28"/>
    <mergeCell ref="A29:B29"/>
    <mergeCell ref="A1:B1"/>
    <mergeCell ref="A7:B7"/>
    <mergeCell ref="A12:B12"/>
    <mergeCell ref="A21:A22"/>
    <mergeCell ref="B21:B22"/>
    <mergeCell ref="A27:B27"/>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301"/>
  <sheetViews>
    <sheetView showGridLines="0" tabSelected="1" zoomScale="80" zoomScaleNormal="80" workbookViewId="0">
      <selection activeCell="A129" sqref="A129"/>
    </sheetView>
  </sheetViews>
  <sheetFormatPr defaultRowHeight="14.4" x14ac:dyDescent="0.3"/>
  <cols>
    <col min="1" max="1" width="31.5546875" customWidth="1"/>
    <col min="2" max="2" width="3.6640625" customWidth="1"/>
    <col min="3" max="3" width="32.6640625" customWidth="1"/>
    <col min="4" max="4" width="21.5546875" customWidth="1"/>
    <col min="5" max="5" width="64.6640625" customWidth="1"/>
    <col min="6" max="6" width="29.6640625" customWidth="1"/>
    <col min="8" max="8" width="9.44140625" customWidth="1"/>
    <col min="9" max="9" width="11.109375" customWidth="1"/>
    <col min="12" max="12" width="12.33203125" customWidth="1"/>
    <col min="13" max="13" width="12.77734375" customWidth="1"/>
    <col min="14" max="14" width="16" customWidth="1"/>
    <col min="15" max="15" width="15.6640625" customWidth="1"/>
    <col min="16" max="16" width="17" customWidth="1"/>
    <col min="17" max="17" width="17.6640625" customWidth="1"/>
    <col min="18" max="18" width="17" customWidth="1"/>
    <col min="19" max="19" width="17.6640625" customWidth="1"/>
  </cols>
  <sheetData>
    <row r="2" spans="1:19" ht="18" x14ac:dyDescent="0.3">
      <c r="A2" s="456" t="s">
        <v>381</v>
      </c>
      <c r="B2" s="456"/>
      <c r="C2" s="456"/>
      <c r="D2" s="456"/>
      <c r="E2" s="456"/>
      <c r="F2" s="456"/>
      <c r="G2" s="456"/>
      <c r="H2" s="456"/>
      <c r="I2" s="456"/>
      <c r="J2" s="456"/>
      <c r="K2" s="456"/>
      <c r="L2" s="456"/>
      <c r="M2" s="456"/>
      <c r="N2" s="456"/>
      <c r="O2" s="456"/>
      <c r="P2" s="456"/>
      <c r="Q2" s="456"/>
    </row>
    <row r="3" spans="1:19" x14ac:dyDescent="0.3">
      <c r="J3" s="477">
        <v>2017</v>
      </c>
      <c r="K3" s="476"/>
      <c r="L3" s="477">
        <v>2018</v>
      </c>
      <c r="M3" s="476"/>
      <c r="N3" s="477">
        <v>2019</v>
      </c>
      <c r="O3" s="476"/>
      <c r="P3" s="477">
        <v>2020</v>
      </c>
      <c r="Q3" s="476"/>
      <c r="R3" s="477">
        <v>2021</v>
      </c>
      <c r="S3" s="476"/>
    </row>
    <row r="4" spans="1:19" ht="24.75" customHeight="1" x14ac:dyDescent="0.3">
      <c r="A4" s="122" t="s">
        <v>3</v>
      </c>
      <c r="B4" s="3" t="s">
        <v>4</v>
      </c>
      <c r="C4" s="123" t="s">
        <v>5</v>
      </c>
      <c r="D4" s="123" t="s">
        <v>6</v>
      </c>
      <c r="E4" s="123" t="s">
        <v>7</v>
      </c>
      <c r="F4" s="123" t="s">
        <v>8</v>
      </c>
      <c r="G4" s="123" t="s">
        <v>9</v>
      </c>
      <c r="H4" s="123" t="s">
        <v>10</v>
      </c>
      <c r="I4" s="124" t="s">
        <v>11</v>
      </c>
      <c r="J4" s="125" t="s">
        <v>12</v>
      </c>
      <c r="K4" s="126" t="s">
        <v>13</v>
      </c>
      <c r="L4" s="125" t="s">
        <v>12</v>
      </c>
      <c r="M4" s="126" t="s">
        <v>13</v>
      </c>
      <c r="N4" s="125" t="s">
        <v>12</v>
      </c>
      <c r="O4" s="126" t="s">
        <v>13</v>
      </c>
      <c r="P4" s="125" t="s">
        <v>12</v>
      </c>
      <c r="Q4" s="126" t="s">
        <v>13</v>
      </c>
      <c r="R4" s="125" t="s">
        <v>12</v>
      </c>
      <c r="S4" s="126" t="s">
        <v>13</v>
      </c>
    </row>
    <row r="5" spans="1:19" ht="41.4" customHeight="1" x14ac:dyDescent="0.3">
      <c r="A5" s="583" t="s">
        <v>14</v>
      </c>
      <c r="B5" s="503" t="s">
        <v>15</v>
      </c>
      <c r="C5" s="469" t="s">
        <v>16</v>
      </c>
      <c r="D5" s="505" t="s">
        <v>17</v>
      </c>
      <c r="E5" s="538" t="s">
        <v>156</v>
      </c>
      <c r="F5" s="538" t="s">
        <v>18</v>
      </c>
      <c r="G5" s="514" t="s">
        <v>19</v>
      </c>
      <c r="H5" s="57" t="s">
        <v>20</v>
      </c>
      <c r="I5" s="362" t="s">
        <v>21</v>
      </c>
      <c r="J5" s="353" t="s">
        <v>22</v>
      </c>
      <c r="K5" s="354" t="s">
        <v>321</v>
      </c>
      <c r="L5" s="353" t="s">
        <v>22</v>
      </c>
      <c r="M5" s="354" t="s">
        <v>24</v>
      </c>
      <c r="N5" s="363" t="s">
        <v>22</v>
      </c>
      <c r="O5" s="354"/>
      <c r="P5" s="353" t="s">
        <v>22</v>
      </c>
      <c r="Q5" s="354" t="s">
        <v>175</v>
      </c>
      <c r="R5" s="353" t="s">
        <v>22</v>
      </c>
      <c r="S5" s="352"/>
    </row>
    <row r="6" spans="1:19" ht="27.6" x14ac:dyDescent="0.3">
      <c r="A6" s="583"/>
      <c r="B6" s="503"/>
      <c r="C6" s="469"/>
      <c r="D6" s="505"/>
      <c r="E6" s="538"/>
      <c r="F6" s="538"/>
      <c r="G6" s="515"/>
      <c r="H6" s="57" t="s">
        <v>0</v>
      </c>
      <c r="I6" s="362" t="s">
        <v>25</v>
      </c>
      <c r="J6" s="353" t="s">
        <v>26</v>
      </c>
      <c r="K6" s="354"/>
      <c r="L6" s="353" t="s">
        <v>26</v>
      </c>
      <c r="M6" s="354"/>
      <c r="N6" s="363" t="s">
        <v>26</v>
      </c>
      <c r="O6" s="354"/>
      <c r="P6" s="353" t="s">
        <v>26</v>
      </c>
      <c r="Q6" s="354"/>
      <c r="R6" s="353" t="s">
        <v>26</v>
      </c>
      <c r="S6" s="352"/>
    </row>
    <row r="7" spans="1:19" x14ac:dyDescent="0.3">
      <c r="A7" s="583"/>
      <c r="B7" s="503"/>
      <c r="C7" s="469"/>
      <c r="D7" s="505"/>
      <c r="E7" s="538"/>
      <c r="F7" s="538"/>
      <c r="G7" s="515"/>
      <c r="H7" s="57" t="s">
        <v>1</v>
      </c>
      <c r="I7" s="349"/>
      <c r="J7" s="334"/>
      <c r="K7" s="354"/>
      <c r="L7" s="347"/>
      <c r="M7" s="354"/>
      <c r="N7" s="341"/>
      <c r="O7" s="355"/>
      <c r="P7" s="357"/>
      <c r="Q7" s="354"/>
      <c r="R7" s="344"/>
      <c r="S7" s="352"/>
    </row>
    <row r="8" spans="1:19" ht="27.6" x14ac:dyDescent="0.3">
      <c r="A8" s="583"/>
      <c r="B8" s="503"/>
      <c r="C8" s="469"/>
      <c r="D8" s="505"/>
      <c r="E8" s="538"/>
      <c r="F8" s="538"/>
      <c r="G8" s="516"/>
      <c r="H8" s="57" t="s">
        <v>27</v>
      </c>
      <c r="I8" s="362" t="s">
        <v>28</v>
      </c>
      <c r="J8" s="353" t="s">
        <v>29</v>
      </c>
      <c r="K8" s="354"/>
      <c r="L8" s="356" t="s">
        <v>29</v>
      </c>
      <c r="M8" s="354"/>
      <c r="N8" s="364" t="s">
        <v>29</v>
      </c>
      <c r="O8" s="354"/>
      <c r="P8" s="356" t="s">
        <v>29</v>
      </c>
      <c r="Q8" s="354" t="s">
        <v>175</v>
      </c>
      <c r="R8" s="356" t="s">
        <v>29</v>
      </c>
      <c r="S8" s="352"/>
    </row>
    <row r="9" spans="1:19" ht="15" customHeight="1" x14ac:dyDescent="0.3">
      <c r="A9" s="583"/>
      <c r="B9" s="503" t="s">
        <v>30</v>
      </c>
      <c r="C9" s="469" t="s">
        <v>165</v>
      </c>
      <c r="D9" s="534" t="s">
        <v>31</v>
      </c>
      <c r="E9" s="539" t="s">
        <v>166</v>
      </c>
      <c r="F9" s="539" t="s">
        <v>32</v>
      </c>
      <c r="G9" s="535" t="s">
        <v>33</v>
      </c>
      <c r="H9" s="75" t="s">
        <v>20</v>
      </c>
      <c r="I9" s="350"/>
      <c r="J9" s="344"/>
      <c r="K9" s="352"/>
      <c r="L9" s="344"/>
      <c r="M9" s="352"/>
      <c r="N9" s="344"/>
      <c r="O9" s="352"/>
      <c r="P9" s="344"/>
      <c r="Q9" s="352"/>
      <c r="R9" s="344"/>
      <c r="S9" s="352"/>
    </row>
    <row r="10" spans="1:19" x14ac:dyDescent="0.3">
      <c r="A10" s="583"/>
      <c r="B10" s="503"/>
      <c r="C10" s="469"/>
      <c r="D10" s="534"/>
      <c r="E10" s="539"/>
      <c r="F10" s="539"/>
      <c r="G10" s="536"/>
      <c r="H10" s="75" t="s">
        <v>0</v>
      </c>
      <c r="I10" s="350"/>
      <c r="J10" s="344"/>
      <c r="K10" s="352"/>
      <c r="L10" s="344"/>
      <c r="M10" s="352"/>
      <c r="N10" s="344"/>
      <c r="O10" s="352"/>
      <c r="P10" s="344"/>
      <c r="Q10" s="352"/>
      <c r="R10" s="344"/>
      <c r="S10" s="352"/>
    </row>
    <row r="11" spans="1:19" x14ac:dyDescent="0.3">
      <c r="A11" s="583"/>
      <c r="B11" s="503"/>
      <c r="C11" s="469"/>
      <c r="D11" s="534"/>
      <c r="E11" s="539"/>
      <c r="F11" s="539"/>
      <c r="G11" s="536"/>
      <c r="H11" s="75" t="s">
        <v>1</v>
      </c>
      <c r="I11" s="350"/>
      <c r="J11" s="344"/>
      <c r="K11" s="352"/>
      <c r="L11" s="344"/>
      <c r="M11" s="352"/>
      <c r="N11" s="344"/>
      <c r="O11" s="352"/>
      <c r="P11" s="344"/>
      <c r="Q11" s="352"/>
      <c r="R11" s="344"/>
      <c r="S11" s="352"/>
    </row>
    <row r="12" spans="1:19" ht="79.95" customHeight="1" x14ac:dyDescent="0.3">
      <c r="A12" s="583"/>
      <c r="B12" s="503"/>
      <c r="C12" s="469"/>
      <c r="D12" s="534"/>
      <c r="E12" s="539"/>
      <c r="F12" s="539"/>
      <c r="G12" s="537"/>
      <c r="H12" s="75" t="s">
        <v>27</v>
      </c>
      <c r="I12" s="358">
        <v>2379</v>
      </c>
      <c r="J12" s="359">
        <v>21000</v>
      </c>
      <c r="K12" s="360"/>
      <c r="L12" s="361">
        <v>21000</v>
      </c>
      <c r="M12" s="360">
        <v>3124</v>
      </c>
      <c r="N12" s="361">
        <v>21000</v>
      </c>
      <c r="O12" s="360">
        <v>1080</v>
      </c>
      <c r="P12" s="361">
        <v>21000</v>
      </c>
      <c r="Q12" s="360">
        <v>3299</v>
      </c>
      <c r="R12" s="361">
        <v>40000</v>
      </c>
      <c r="S12" s="352"/>
    </row>
    <row r="13" spans="1:19" ht="91.5" customHeight="1" x14ac:dyDescent="0.3">
      <c r="A13" s="583"/>
      <c r="B13" s="55" t="s">
        <v>34</v>
      </c>
      <c r="C13" s="68" t="s">
        <v>35</v>
      </c>
      <c r="D13" s="70" t="s">
        <v>31</v>
      </c>
      <c r="E13" s="60" t="s">
        <v>36</v>
      </c>
      <c r="F13" s="59" t="s">
        <v>167</v>
      </c>
      <c r="G13" s="70" t="s">
        <v>37</v>
      </c>
      <c r="H13" s="75" t="s">
        <v>27</v>
      </c>
      <c r="I13" s="351"/>
      <c r="J13" s="344"/>
      <c r="K13" s="352"/>
      <c r="L13" s="344"/>
      <c r="M13" s="352"/>
      <c r="N13" s="344"/>
      <c r="O13" s="352"/>
      <c r="P13" s="361">
        <v>21000</v>
      </c>
      <c r="Q13" s="360"/>
      <c r="R13" s="361">
        <v>40000</v>
      </c>
      <c r="S13" s="352"/>
    </row>
    <row r="14" spans="1:19" ht="91.5" customHeight="1" x14ac:dyDescent="0.3">
      <c r="A14" s="583"/>
      <c r="B14" s="280" t="s">
        <v>46</v>
      </c>
      <c r="C14" s="68" t="s">
        <v>233</v>
      </c>
      <c r="D14" s="280" t="s">
        <v>31</v>
      </c>
      <c r="E14" s="281" t="s">
        <v>234</v>
      </c>
      <c r="F14" s="121" t="s">
        <v>167</v>
      </c>
      <c r="G14" s="280" t="s">
        <v>37</v>
      </c>
      <c r="H14" s="171" t="s">
        <v>27</v>
      </c>
      <c r="I14" s="351"/>
      <c r="J14" s="344"/>
      <c r="K14" s="352"/>
      <c r="L14" s="344"/>
      <c r="M14" s="352"/>
      <c r="N14" s="344"/>
      <c r="O14" s="352"/>
      <c r="P14" s="344"/>
      <c r="Q14" s="352"/>
      <c r="R14" s="361">
        <v>40000</v>
      </c>
      <c r="S14" s="352"/>
    </row>
    <row r="15" spans="1:19" ht="22.8" customHeight="1" x14ac:dyDescent="0.3">
      <c r="A15" s="84"/>
      <c r="B15" s="325"/>
      <c r="C15" s="276"/>
      <c r="D15" s="325"/>
      <c r="E15" s="312"/>
      <c r="F15" s="154"/>
      <c r="G15" s="325"/>
      <c r="H15" s="277"/>
      <c r="I15" s="278"/>
      <c r="J15" s="326"/>
      <c r="K15" s="327"/>
      <c r="L15" s="279"/>
      <c r="M15" s="327"/>
      <c r="N15" s="279"/>
      <c r="O15" s="279"/>
      <c r="P15" s="328"/>
      <c r="Q15" s="279"/>
      <c r="R15" s="328"/>
      <c r="S15" s="279"/>
    </row>
    <row r="16" spans="1:19" x14ac:dyDescent="0.3">
      <c r="G16" s="8"/>
      <c r="H16" s="8"/>
      <c r="I16" s="8"/>
      <c r="J16" s="540">
        <v>2017</v>
      </c>
      <c r="K16" s="541"/>
      <c r="L16" s="540">
        <v>2018</v>
      </c>
      <c r="M16" s="541"/>
      <c r="N16" s="540">
        <v>2019</v>
      </c>
      <c r="O16" s="541"/>
      <c r="P16" s="540">
        <v>2020</v>
      </c>
      <c r="Q16" s="541"/>
      <c r="R16" s="477">
        <v>2021</v>
      </c>
      <c r="S16" s="476"/>
    </row>
    <row r="17" spans="1:19" s="132" customFormat="1" ht="24.75" customHeight="1" x14ac:dyDescent="0.3">
      <c r="A17" s="127" t="s">
        <v>3</v>
      </c>
      <c r="B17" s="16" t="s">
        <v>4</v>
      </c>
      <c r="C17" s="128" t="s">
        <v>38</v>
      </c>
      <c r="D17" s="128" t="s">
        <v>6</v>
      </c>
      <c r="E17" s="123" t="s">
        <v>161</v>
      </c>
      <c r="F17" s="123" t="s">
        <v>8</v>
      </c>
      <c r="G17" s="129" t="s">
        <v>9</v>
      </c>
      <c r="H17" s="56" t="s">
        <v>10</v>
      </c>
      <c r="I17" s="130" t="s">
        <v>11</v>
      </c>
      <c r="J17" s="131" t="s">
        <v>12</v>
      </c>
      <c r="K17" s="53" t="s">
        <v>13</v>
      </c>
      <c r="L17" s="131" t="s">
        <v>12</v>
      </c>
      <c r="M17" s="53" t="s">
        <v>13</v>
      </c>
      <c r="N17" s="131" t="s">
        <v>12</v>
      </c>
      <c r="O17" s="53" t="s">
        <v>13</v>
      </c>
      <c r="P17" s="131" t="s">
        <v>12</v>
      </c>
      <c r="Q17" s="53" t="s">
        <v>13</v>
      </c>
      <c r="R17" s="131" t="s">
        <v>12</v>
      </c>
      <c r="S17" s="169" t="s">
        <v>13</v>
      </c>
    </row>
    <row r="18" spans="1:19" ht="15" customHeight="1" x14ac:dyDescent="0.3">
      <c r="A18" s="584" t="s">
        <v>235</v>
      </c>
      <c r="B18" s="503" t="s">
        <v>15</v>
      </c>
      <c r="C18" s="528" t="s">
        <v>39</v>
      </c>
      <c r="D18" s="505" t="s">
        <v>40</v>
      </c>
      <c r="E18" s="543" t="s">
        <v>41</v>
      </c>
      <c r="F18" s="521" t="s">
        <v>42</v>
      </c>
      <c r="G18" s="542" t="s">
        <v>43</v>
      </c>
      <c r="H18" s="85" t="s">
        <v>44</v>
      </c>
      <c r="I18" s="89">
        <v>107105</v>
      </c>
      <c r="J18" s="22">
        <v>51000</v>
      </c>
      <c r="K18" s="28">
        <v>112685</v>
      </c>
      <c r="L18" s="22">
        <v>52966</v>
      </c>
      <c r="M18" s="28">
        <v>48586</v>
      </c>
      <c r="N18" s="22">
        <v>67229.2</v>
      </c>
      <c r="O18" s="9">
        <v>223052</v>
      </c>
      <c r="P18" s="292">
        <v>67229.2</v>
      </c>
      <c r="Q18" s="89">
        <v>465894</v>
      </c>
      <c r="R18" s="332">
        <v>125947</v>
      </c>
      <c r="S18" s="89"/>
    </row>
    <row r="19" spans="1:19" ht="15" customHeight="1" x14ac:dyDescent="0.3">
      <c r="A19" s="585"/>
      <c r="B19" s="503"/>
      <c r="C19" s="529"/>
      <c r="D19" s="505"/>
      <c r="E19" s="544"/>
      <c r="F19" s="519"/>
      <c r="G19" s="542"/>
      <c r="H19" s="57" t="s">
        <v>20</v>
      </c>
      <c r="I19" s="87">
        <v>99526</v>
      </c>
      <c r="J19" s="23">
        <v>40000</v>
      </c>
      <c r="K19" s="29">
        <v>104744</v>
      </c>
      <c r="L19" s="24">
        <v>40000</v>
      </c>
      <c r="M19" s="29">
        <v>36465</v>
      </c>
      <c r="N19" s="24">
        <v>40000</v>
      </c>
      <c r="O19" s="11">
        <v>183824</v>
      </c>
      <c r="P19" s="24">
        <v>40000</v>
      </c>
      <c r="Q19" s="11">
        <v>133292</v>
      </c>
      <c r="R19" s="335">
        <v>10000</v>
      </c>
      <c r="S19" s="11"/>
    </row>
    <row r="20" spans="1:19" x14ac:dyDescent="0.3">
      <c r="A20" s="585"/>
      <c r="B20" s="503"/>
      <c r="C20" s="529"/>
      <c r="D20" s="505"/>
      <c r="E20" s="544"/>
      <c r="F20" s="519"/>
      <c r="G20" s="542"/>
      <c r="H20" s="57" t="s">
        <v>0</v>
      </c>
      <c r="I20" s="87"/>
      <c r="J20" s="23"/>
      <c r="K20" s="29">
        <v>232</v>
      </c>
      <c r="L20" s="24"/>
      <c r="M20" s="29">
        <v>43</v>
      </c>
      <c r="N20" s="24">
        <v>2563.1999999999998</v>
      </c>
      <c r="O20" s="11">
        <v>766</v>
      </c>
      <c r="P20" s="24">
        <v>2563.1999999999998</v>
      </c>
      <c r="Q20" s="11" t="s">
        <v>379</v>
      </c>
      <c r="R20" s="335">
        <v>8027</v>
      </c>
      <c r="S20" s="11"/>
    </row>
    <row r="21" spans="1:19" x14ac:dyDescent="0.3">
      <c r="A21" s="585"/>
      <c r="B21" s="503"/>
      <c r="C21" s="529"/>
      <c r="D21" s="505"/>
      <c r="E21" s="544"/>
      <c r="F21" s="519"/>
      <c r="G21" s="542"/>
      <c r="H21" s="57" t="s">
        <v>1</v>
      </c>
      <c r="I21" s="87"/>
      <c r="J21" s="23"/>
      <c r="K21" s="29">
        <v>5171</v>
      </c>
      <c r="L21" s="24"/>
      <c r="M21" s="29">
        <v>163</v>
      </c>
      <c r="N21" s="24">
        <v>11700</v>
      </c>
      <c r="O21" s="11">
        <v>29926</v>
      </c>
      <c r="P21" s="24">
        <v>11700</v>
      </c>
      <c r="Q21" s="11">
        <v>10023</v>
      </c>
      <c r="R21" s="335">
        <v>12971</v>
      </c>
      <c r="S21" s="11"/>
    </row>
    <row r="22" spans="1:19" ht="16.2" customHeight="1" x14ac:dyDescent="0.3">
      <c r="A22" s="585"/>
      <c r="B22" s="503"/>
      <c r="C22" s="530"/>
      <c r="D22" s="505"/>
      <c r="E22" s="545"/>
      <c r="F22" s="520"/>
      <c r="G22" s="542"/>
      <c r="H22" s="57" t="s">
        <v>27</v>
      </c>
      <c r="I22" s="336">
        <v>7579</v>
      </c>
      <c r="J22" s="342">
        <v>11000</v>
      </c>
      <c r="K22" s="346">
        <v>2538</v>
      </c>
      <c r="L22" s="333">
        <v>12966</v>
      </c>
      <c r="M22" s="346">
        <v>11915</v>
      </c>
      <c r="N22" s="333">
        <v>12966</v>
      </c>
      <c r="O22" s="345">
        <v>8536</v>
      </c>
      <c r="P22" s="333">
        <v>12966</v>
      </c>
      <c r="Q22" s="345">
        <v>307585</v>
      </c>
      <c r="R22" s="348">
        <v>94949</v>
      </c>
      <c r="S22" s="345"/>
    </row>
    <row r="23" spans="1:19" s="298" customFormat="1" ht="127.8" customHeight="1" x14ac:dyDescent="0.3">
      <c r="A23" s="585"/>
      <c r="B23" s="296" t="s">
        <v>30</v>
      </c>
      <c r="C23" s="170" t="s">
        <v>236</v>
      </c>
      <c r="D23" s="73" t="s">
        <v>237</v>
      </c>
      <c r="E23" s="121" t="s">
        <v>242</v>
      </c>
      <c r="F23" s="297" t="s">
        <v>42</v>
      </c>
      <c r="G23" s="168" t="s">
        <v>238</v>
      </c>
      <c r="H23" s="168"/>
      <c r="I23" s="301"/>
      <c r="J23" s="303"/>
      <c r="K23" s="275"/>
      <c r="L23" s="289"/>
      <c r="M23" s="275"/>
      <c r="N23" s="289"/>
      <c r="O23" s="275"/>
      <c r="P23" s="289"/>
      <c r="Q23" s="275"/>
      <c r="R23" s="340">
        <v>0.2</v>
      </c>
      <c r="S23" s="275"/>
    </row>
    <row r="24" spans="1:19" s="298" customFormat="1" ht="63" customHeight="1" x14ac:dyDescent="0.3">
      <c r="A24" s="585"/>
      <c r="B24" s="296" t="s">
        <v>34</v>
      </c>
      <c r="C24" s="170" t="s">
        <v>239</v>
      </c>
      <c r="D24" s="73" t="s">
        <v>237</v>
      </c>
      <c r="E24" s="121" t="s">
        <v>243</v>
      </c>
      <c r="F24" s="297" t="s">
        <v>42</v>
      </c>
      <c r="G24" s="168" t="s">
        <v>238</v>
      </c>
      <c r="H24" s="168"/>
      <c r="I24" s="302"/>
      <c r="J24" s="289"/>
      <c r="K24" s="275"/>
      <c r="L24" s="289"/>
      <c r="M24" s="275"/>
      <c r="N24" s="289"/>
      <c r="O24" s="275"/>
      <c r="P24" s="289"/>
      <c r="Q24" s="275"/>
      <c r="R24" s="340">
        <v>0.2</v>
      </c>
      <c r="S24" s="275"/>
    </row>
    <row r="25" spans="1:19" s="298" customFormat="1" ht="67.2" customHeight="1" x14ac:dyDescent="0.3">
      <c r="A25" s="586"/>
      <c r="B25" s="296" t="s">
        <v>46</v>
      </c>
      <c r="C25" s="170" t="s">
        <v>240</v>
      </c>
      <c r="D25" s="73" t="s">
        <v>241</v>
      </c>
      <c r="E25" s="300" t="s">
        <v>244</v>
      </c>
      <c r="F25" s="297" t="s">
        <v>42</v>
      </c>
      <c r="G25" s="168" t="s">
        <v>238</v>
      </c>
      <c r="H25" s="168"/>
      <c r="I25" s="302"/>
      <c r="J25" s="304"/>
      <c r="K25" s="275"/>
      <c r="L25" s="289"/>
      <c r="M25" s="275"/>
      <c r="N25" s="289"/>
      <c r="O25" s="275"/>
      <c r="P25" s="289"/>
      <c r="Q25" s="275"/>
      <c r="R25" s="338"/>
      <c r="S25" s="275"/>
    </row>
    <row r="26" spans="1:19" ht="14.4" customHeight="1" x14ac:dyDescent="0.3">
      <c r="A26" s="430" t="s">
        <v>382</v>
      </c>
      <c r="Q26" s="430"/>
      <c r="R26" s="430"/>
      <c r="S26" s="430"/>
    </row>
    <row r="27" spans="1:19" ht="14.4" customHeight="1" x14ac:dyDescent="0.3">
      <c r="A27" s="605"/>
      <c r="Q27" s="605"/>
      <c r="R27" s="605"/>
      <c r="S27" s="605"/>
    </row>
    <row r="28" spans="1:19" x14ac:dyDescent="0.3">
      <c r="A28" s="5" t="s">
        <v>45</v>
      </c>
    </row>
    <row r="29" spans="1:19" s="298" customFormat="1" ht="30" customHeight="1" x14ac:dyDescent="0.3">
      <c r="A29" s="523" t="s">
        <v>245</v>
      </c>
      <c r="B29" s="523"/>
      <c r="C29" s="523"/>
      <c r="D29" s="523"/>
      <c r="E29" s="523"/>
    </row>
    <row r="30" spans="1:19" s="298" customFormat="1" ht="13.5" customHeight="1" x14ac:dyDescent="0.3">
      <c r="A30" s="523" t="s">
        <v>246</v>
      </c>
      <c r="B30" s="587"/>
      <c r="C30" s="587"/>
      <c r="D30" s="587"/>
      <c r="E30" s="587"/>
    </row>
    <row r="31" spans="1:19" s="298" customFormat="1" x14ac:dyDescent="0.3">
      <c r="A31" s="510" t="s">
        <v>247</v>
      </c>
      <c r="B31" s="510"/>
      <c r="C31" s="510"/>
      <c r="D31" s="510"/>
    </row>
    <row r="32" spans="1:19" x14ac:dyDescent="0.3">
      <c r="H32" s="8"/>
      <c r="I32" s="8"/>
      <c r="J32" s="540">
        <v>2017</v>
      </c>
      <c r="K32" s="541"/>
      <c r="L32" s="540">
        <v>2018</v>
      </c>
      <c r="M32" s="541"/>
      <c r="N32" s="540">
        <v>2019</v>
      </c>
      <c r="O32" s="541"/>
      <c r="P32" s="540">
        <v>2020</v>
      </c>
      <c r="Q32" s="541"/>
      <c r="R32" s="477">
        <v>2021</v>
      </c>
      <c r="S32" s="476"/>
    </row>
    <row r="33" spans="1:20" s="132" customFormat="1" ht="37.5" customHeight="1" x14ac:dyDescent="0.3">
      <c r="A33" s="133" t="s">
        <v>3</v>
      </c>
      <c r="B33" s="4" t="s">
        <v>4</v>
      </c>
      <c r="C33" s="56" t="s">
        <v>5</v>
      </c>
      <c r="D33" s="56" t="s">
        <v>6</v>
      </c>
      <c r="E33" s="123" t="s">
        <v>7</v>
      </c>
      <c r="F33" s="123" t="s">
        <v>8</v>
      </c>
      <c r="G33" s="129" t="s">
        <v>9</v>
      </c>
      <c r="H33" s="56" t="s">
        <v>10</v>
      </c>
      <c r="I33" s="130" t="s">
        <v>11</v>
      </c>
      <c r="J33" s="131" t="s">
        <v>12</v>
      </c>
      <c r="K33" s="53" t="s">
        <v>13</v>
      </c>
      <c r="L33" s="131" t="s">
        <v>12</v>
      </c>
      <c r="M33" s="53" t="s">
        <v>13</v>
      </c>
      <c r="N33" s="131" t="s">
        <v>12</v>
      </c>
      <c r="O33" s="53" t="s">
        <v>13</v>
      </c>
      <c r="P33" s="131" t="s">
        <v>12</v>
      </c>
      <c r="Q33" s="53" t="s">
        <v>13</v>
      </c>
      <c r="R33" s="131" t="s">
        <v>12</v>
      </c>
      <c r="S33" s="169" t="s">
        <v>13</v>
      </c>
    </row>
    <row r="34" spans="1:20" ht="15" customHeight="1" x14ac:dyDescent="0.3">
      <c r="A34" s="493" t="s">
        <v>249</v>
      </c>
      <c r="B34" s="552" t="s">
        <v>15</v>
      </c>
      <c r="C34" s="466" t="s">
        <v>250</v>
      </c>
      <c r="D34" s="555" t="s">
        <v>40</v>
      </c>
      <c r="E34" s="558" t="s">
        <v>142</v>
      </c>
      <c r="F34" s="564" t="s">
        <v>174</v>
      </c>
      <c r="G34" s="505" t="s">
        <v>140</v>
      </c>
      <c r="H34" s="85" t="s">
        <v>44</v>
      </c>
      <c r="I34" s="9">
        <v>4260</v>
      </c>
      <c r="J34" s="22">
        <v>21677.75</v>
      </c>
      <c r="K34" s="28">
        <v>2305</v>
      </c>
      <c r="L34" s="22">
        <v>21677.75</v>
      </c>
      <c r="M34" s="28">
        <v>702</v>
      </c>
      <c r="N34" s="22">
        <v>21677.75</v>
      </c>
      <c r="O34" s="9">
        <v>814</v>
      </c>
      <c r="P34" s="115">
        <v>2970</v>
      </c>
      <c r="Q34" s="89">
        <v>2472</v>
      </c>
      <c r="R34" s="115">
        <v>7500</v>
      </c>
      <c r="S34" s="89"/>
    </row>
    <row r="35" spans="1:20" x14ac:dyDescent="0.3">
      <c r="A35" s="494"/>
      <c r="B35" s="553"/>
      <c r="C35" s="467"/>
      <c r="D35" s="556"/>
      <c r="E35" s="559"/>
      <c r="F35" s="565"/>
      <c r="G35" s="505"/>
      <c r="H35" s="57" t="s">
        <v>20</v>
      </c>
      <c r="I35" s="10">
        <v>0</v>
      </c>
      <c r="J35" s="23">
        <v>0</v>
      </c>
      <c r="K35" s="29"/>
      <c r="L35" s="24"/>
      <c r="M35" s="29"/>
      <c r="N35" s="24"/>
      <c r="O35" s="11">
        <v>87</v>
      </c>
      <c r="P35" s="24"/>
      <c r="Q35" s="11"/>
      <c r="R35" s="24"/>
      <c r="S35" s="11"/>
    </row>
    <row r="36" spans="1:20" x14ac:dyDescent="0.3">
      <c r="A36" s="494"/>
      <c r="B36" s="553"/>
      <c r="C36" s="467"/>
      <c r="D36" s="556"/>
      <c r="E36" s="559"/>
      <c r="F36" s="565"/>
      <c r="G36" s="505"/>
      <c r="H36" s="57" t="s">
        <v>0</v>
      </c>
      <c r="I36" s="10">
        <v>0</v>
      </c>
      <c r="J36" s="23">
        <v>0</v>
      </c>
      <c r="K36" s="29"/>
      <c r="L36" s="24"/>
      <c r="M36" s="29"/>
      <c r="N36" s="24"/>
      <c r="O36" s="11"/>
      <c r="P36" s="24"/>
      <c r="Q36" s="11"/>
      <c r="R36" s="24"/>
      <c r="S36" s="11"/>
    </row>
    <row r="37" spans="1:20" x14ac:dyDescent="0.3">
      <c r="A37" s="494"/>
      <c r="B37" s="553"/>
      <c r="C37" s="467"/>
      <c r="D37" s="556"/>
      <c r="E37" s="559"/>
      <c r="F37" s="565"/>
      <c r="G37" s="505"/>
      <c r="H37" s="57" t="s">
        <v>1</v>
      </c>
      <c r="I37" s="10">
        <v>0</v>
      </c>
      <c r="J37" s="23">
        <v>0</v>
      </c>
      <c r="K37" s="29"/>
      <c r="L37" s="24"/>
      <c r="M37" s="29"/>
      <c r="N37" s="24"/>
      <c r="O37" s="11"/>
      <c r="P37" s="24"/>
      <c r="Q37" s="11"/>
      <c r="R37" s="24"/>
      <c r="S37" s="11"/>
    </row>
    <row r="38" spans="1:20" ht="52.95" customHeight="1" x14ac:dyDescent="0.3">
      <c r="A38" s="494"/>
      <c r="B38" s="554"/>
      <c r="C38" s="468"/>
      <c r="D38" s="557"/>
      <c r="E38" s="560"/>
      <c r="F38" s="566"/>
      <c r="G38" s="505"/>
      <c r="H38" s="57" t="s">
        <v>27</v>
      </c>
      <c r="I38" s="87">
        <v>4260</v>
      </c>
      <c r="J38" s="90">
        <v>21677.75</v>
      </c>
      <c r="K38" s="87">
        <v>2305</v>
      </c>
      <c r="L38" s="50">
        <v>21677.75</v>
      </c>
      <c r="M38" s="87">
        <v>702</v>
      </c>
      <c r="N38" s="50">
        <v>21677.75</v>
      </c>
      <c r="O38" s="11">
        <v>727</v>
      </c>
      <c r="P38" s="50">
        <v>2970</v>
      </c>
      <c r="Q38" s="30">
        <v>2472</v>
      </c>
      <c r="R38" s="50">
        <v>7500</v>
      </c>
      <c r="S38" s="30"/>
      <c r="T38" s="47"/>
    </row>
    <row r="39" spans="1:20" ht="15" customHeight="1" x14ac:dyDescent="0.3">
      <c r="A39" s="494"/>
      <c r="B39" s="552"/>
      <c r="C39" s="546" t="s">
        <v>120</v>
      </c>
      <c r="D39" s="549" t="s">
        <v>112</v>
      </c>
      <c r="E39" s="561" t="s">
        <v>318</v>
      </c>
      <c r="F39" s="567" t="s">
        <v>174</v>
      </c>
      <c r="G39" s="505" t="s">
        <v>140</v>
      </c>
      <c r="H39" s="85" t="s">
        <v>44</v>
      </c>
      <c r="I39" s="9"/>
      <c r="J39" s="22"/>
      <c r="K39" s="28"/>
      <c r="L39" s="22"/>
      <c r="M39" s="28"/>
      <c r="N39" s="22"/>
      <c r="O39" s="9"/>
      <c r="P39" s="115">
        <f>SUM(P40:P43)</f>
        <v>60</v>
      </c>
      <c r="Q39" s="9"/>
      <c r="R39" s="115"/>
      <c r="S39" s="9"/>
    </row>
    <row r="40" spans="1:20" ht="15" customHeight="1" x14ac:dyDescent="0.3">
      <c r="A40" s="494"/>
      <c r="B40" s="553"/>
      <c r="C40" s="547"/>
      <c r="D40" s="550"/>
      <c r="E40" s="562"/>
      <c r="F40" s="568"/>
      <c r="G40" s="505"/>
      <c r="H40" s="57" t="s">
        <v>20</v>
      </c>
      <c r="I40" s="10"/>
      <c r="J40" s="23"/>
      <c r="K40" s="29"/>
      <c r="L40" s="24"/>
      <c r="M40" s="29"/>
      <c r="N40" s="24"/>
      <c r="O40" s="11"/>
      <c r="P40" s="24"/>
      <c r="Q40" s="11"/>
      <c r="R40" s="24"/>
      <c r="S40" s="11"/>
    </row>
    <row r="41" spans="1:20" ht="15" customHeight="1" x14ac:dyDescent="0.3">
      <c r="A41" s="494"/>
      <c r="B41" s="553"/>
      <c r="C41" s="547"/>
      <c r="D41" s="550"/>
      <c r="E41" s="562"/>
      <c r="F41" s="568"/>
      <c r="G41" s="505"/>
      <c r="H41" s="57" t="s">
        <v>0</v>
      </c>
      <c r="I41" s="10"/>
      <c r="J41" s="23"/>
      <c r="K41" s="29"/>
      <c r="L41" s="24"/>
      <c r="M41" s="29"/>
      <c r="N41" s="24"/>
      <c r="O41" s="11"/>
      <c r="P41" s="24">
        <v>60</v>
      </c>
      <c r="Q41" s="11"/>
      <c r="R41" s="24"/>
      <c r="S41" s="11"/>
    </row>
    <row r="42" spans="1:20" ht="15" customHeight="1" x14ac:dyDescent="0.3">
      <c r="A42" s="494"/>
      <c r="B42" s="553"/>
      <c r="C42" s="547"/>
      <c r="D42" s="550"/>
      <c r="E42" s="562"/>
      <c r="F42" s="568"/>
      <c r="G42" s="505"/>
      <c r="H42" s="57" t="s">
        <v>1</v>
      </c>
      <c r="I42" s="10"/>
      <c r="J42" s="23"/>
      <c r="K42" s="29"/>
      <c r="L42" s="24"/>
      <c r="M42" s="29"/>
      <c r="N42" s="24"/>
      <c r="O42" s="11"/>
      <c r="P42" s="24"/>
      <c r="Q42" s="11"/>
      <c r="R42" s="24"/>
      <c r="S42" s="11"/>
    </row>
    <row r="43" spans="1:20" ht="49.2" customHeight="1" x14ac:dyDescent="0.3">
      <c r="A43" s="494"/>
      <c r="B43" s="554"/>
      <c r="C43" s="548"/>
      <c r="D43" s="551"/>
      <c r="E43" s="563"/>
      <c r="F43" s="569"/>
      <c r="G43" s="505"/>
      <c r="H43" s="57" t="s">
        <v>27</v>
      </c>
      <c r="I43" s="10"/>
      <c r="J43" s="23"/>
      <c r="K43" s="29"/>
      <c r="L43" s="24"/>
      <c r="M43" s="29"/>
      <c r="N43" s="24"/>
      <c r="O43" s="11"/>
      <c r="P43" s="24"/>
      <c r="Q43" s="11"/>
      <c r="R43" s="24"/>
      <c r="S43" s="11"/>
    </row>
    <row r="44" spans="1:20" ht="15" customHeight="1" x14ac:dyDescent="0.3">
      <c r="A44" s="494"/>
      <c r="B44" s="571" t="s">
        <v>30</v>
      </c>
      <c r="C44" s="528" t="s">
        <v>248</v>
      </c>
      <c r="D44" s="549" t="s">
        <v>40</v>
      </c>
      <c r="E44" s="567" t="s">
        <v>153</v>
      </c>
      <c r="F44" s="567" t="s">
        <v>173</v>
      </c>
      <c r="G44" s="505" t="s">
        <v>140</v>
      </c>
      <c r="H44" s="85" t="s">
        <v>44</v>
      </c>
      <c r="I44" s="9"/>
      <c r="J44" s="22"/>
      <c r="K44" s="28"/>
      <c r="L44" s="22"/>
      <c r="M44" s="28"/>
      <c r="N44" s="22"/>
      <c r="O44" s="9"/>
      <c r="P44" s="115">
        <v>3330</v>
      </c>
      <c r="Q44" s="89">
        <v>411</v>
      </c>
      <c r="R44" s="115">
        <v>4740</v>
      </c>
      <c r="S44" s="89"/>
    </row>
    <row r="45" spans="1:20" ht="15" customHeight="1" x14ac:dyDescent="0.3">
      <c r="A45" s="494"/>
      <c r="B45" s="571"/>
      <c r="C45" s="529"/>
      <c r="D45" s="550"/>
      <c r="E45" s="568"/>
      <c r="F45" s="568"/>
      <c r="G45" s="505"/>
      <c r="H45" s="57" t="s">
        <v>20</v>
      </c>
      <c r="I45" s="10"/>
      <c r="J45" s="23"/>
      <c r="K45" s="29"/>
      <c r="L45" s="24"/>
      <c r="M45" s="29"/>
      <c r="N45" s="24"/>
      <c r="O45" s="11"/>
      <c r="P45" s="24"/>
      <c r="Q45" s="11">
        <v>189</v>
      </c>
      <c r="R45" s="24">
        <v>740</v>
      </c>
      <c r="S45" s="11"/>
    </row>
    <row r="46" spans="1:20" ht="15" customHeight="1" x14ac:dyDescent="0.3">
      <c r="A46" s="494"/>
      <c r="B46" s="571"/>
      <c r="C46" s="529"/>
      <c r="D46" s="550"/>
      <c r="E46" s="568"/>
      <c r="F46" s="568"/>
      <c r="G46" s="505"/>
      <c r="H46" s="57" t="s">
        <v>0</v>
      </c>
      <c r="I46" s="10"/>
      <c r="J46" s="23"/>
      <c r="K46" s="29"/>
      <c r="L46" s="24"/>
      <c r="M46" s="29"/>
      <c r="N46" s="24"/>
      <c r="O46" s="11"/>
      <c r="P46" s="24"/>
      <c r="Q46" s="11"/>
      <c r="R46" s="24"/>
      <c r="S46" s="11"/>
    </row>
    <row r="47" spans="1:20" ht="15" customHeight="1" x14ac:dyDescent="0.3">
      <c r="A47" s="494"/>
      <c r="B47" s="571"/>
      <c r="C47" s="529"/>
      <c r="D47" s="550"/>
      <c r="E47" s="568"/>
      <c r="F47" s="568"/>
      <c r="G47" s="505"/>
      <c r="H47" s="57" t="s">
        <v>1</v>
      </c>
      <c r="I47" s="10"/>
      <c r="J47" s="23"/>
      <c r="K47" s="29"/>
      <c r="L47" s="24"/>
      <c r="M47" s="29"/>
      <c r="N47" s="24"/>
      <c r="O47" s="11"/>
      <c r="P47" s="24"/>
      <c r="Q47" s="11"/>
      <c r="R47" s="24"/>
      <c r="S47" s="11"/>
    </row>
    <row r="48" spans="1:20" ht="19.2" customHeight="1" x14ac:dyDescent="0.3">
      <c r="A48" s="494"/>
      <c r="B48" s="571"/>
      <c r="C48" s="530"/>
      <c r="D48" s="551"/>
      <c r="E48" s="569"/>
      <c r="F48" s="569"/>
      <c r="G48" s="505"/>
      <c r="H48" s="57" t="s">
        <v>27</v>
      </c>
      <c r="I48" s="10"/>
      <c r="J48" s="23"/>
      <c r="K48" s="29"/>
      <c r="L48" s="24"/>
      <c r="M48" s="29"/>
      <c r="N48" s="24"/>
      <c r="O48" s="11"/>
      <c r="P48" s="50">
        <v>3330</v>
      </c>
      <c r="Q48" s="11">
        <v>220</v>
      </c>
      <c r="R48" s="50">
        <v>4000</v>
      </c>
      <c r="S48" s="11"/>
      <c r="T48" s="51"/>
    </row>
    <row r="49" spans="1:19" ht="33" customHeight="1" x14ac:dyDescent="0.3">
      <c r="A49" s="495"/>
      <c r="B49" s="61" t="s">
        <v>34</v>
      </c>
      <c r="C49" s="68" t="s">
        <v>47</v>
      </c>
      <c r="D49" s="71" t="s">
        <v>48</v>
      </c>
      <c r="E49" s="57" t="s">
        <v>49</v>
      </c>
      <c r="F49" s="36" t="s">
        <v>42</v>
      </c>
      <c r="G49" s="76" t="s">
        <v>140</v>
      </c>
      <c r="H49" s="85" t="s">
        <v>44</v>
      </c>
      <c r="I49" s="9"/>
      <c r="J49" s="22"/>
      <c r="K49" s="28"/>
      <c r="L49" s="22"/>
      <c r="M49" s="28"/>
      <c r="N49" s="22"/>
      <c r="O49" s="9"/>
      <c r="P49" s="116">
        <v>10</v>
      </c>
      <c r="Q49" s="89">
        <v>2</v>
      </c>
      <c r="R49" s="116">
        <v>10</v>
      </c>
      <c r="S49" s="89"/>
    </row>
    <row r="50" spans="1:19" ht="12" customHeight="1" x14ac:dyDescent="0.3">
      <c r="A50" s="84"/>
      <c r="B50" s="78"/>
      <c r="C50" s="79"/>
      <c r="D50" s="80"/>
      <c r="E50" s="80"/>
      <c r="F50" s="80"/>
      <c r="G50" s="81"/>
      <c r="H50" s="293"/>
      <c r="I50" s="294"/>
      <c r="J50" s="294"/>
      <c r="K50" s="83"/>
      <c r="L50" s="294"/>
      <c r="M50" s="83"/>
      <c r="N50" s="294"/>
      <c r="O50" s="294"/>
      <c r="P50" s="295"/>
      <c r="Q50" s="294"/>
      <c r="R50" s="295"/>
      <c r="S50" s="82"/>
    </row>
    <row r="51" spans="1:19" x14ac:dyDescent="0.3">
      <c r="A51" s="307" t="s">
        <v>50</v>
      </c>
      <c r="B51" s="2"/>
      <c r="C51" s="2"/>
      <c r="D51" s="2"/>
      <c r="E51" s="2"/>
      <c r="H51" s="6"/>
      <c r="I51" s="6"/>
      <c r="J51" s="6"/>
      <c r="K51" s="6"/>
      <c r="L51" s="6"/>
      <c r="M51" s="6"/>
      <c r="N51" s="6"/>
      <c r="O51" s="6"/>
      <c r="P51" s="6"/>
      <c r="Q51" s="6"/>
      <c r="R51" s="6"/>
    </row>
    <row r="52" spans="1:19" x14ac:dyDescent="0.3">
      <c r="A52" s="575"/>
      <c r="B52" s="575"/>
      <c r="C52" s="575"/>
      <c r="D52" s="575"/>
      <c r="E52" s="575"/>
    </row>
    <row r="53" spans="1:19" s="298" customFormat="1" ht="46.5" customHeight="1" x14ac:dyDescent="0.3">
      <c r="A53" s="522" t="s">
        <v>251</v>
      </c>
      <c r="B53" s="522"/>
      <c r="C53" s="522"/>
      <c r="D53" s="522"/>
      <c r="E53" s="522"/>
      <c r="F53" s="522"/>
      <c r="G53" s="305"/>
      <c r="H53" s="305"/>
    </row>
    <row r="54" spans="1:19" s="298" customFormat="1" x14ac:dyDescent="0.3">
      <c r="A54" s="510" t="s">
        <v>252</v>
      </c>
      <c r="B54" s="510"/>
      <c r="C54" s="510"/>
      <c r="D54" s="510"/>
      <c r="E54" s="510"/>
      <c r="F54" s="306"/>
      <c r="G54" s="305"/>
      <c r="H54" s="305"/>
    </row>
    <row r="55" spans="1:19" s="298" customFormat="1" x14ac:dyDescent="0.3">
      <c r="A55" s="510" t="s">
        <v>253</v>
      </c>
      <c r="B55" s="510"/>
      <c r="C55" s="510"/>
      <c r="D55" s="510"/>
      <c r="E55" s="510"/>
      <c r="F55" s="510"/>
      <c r="G55" s="510"/>
      <c r="H55" s="510"/>
      <c r="I55" s="299"/>
    </row>
    <row r="56" spans="1:19" x14ac:dyDescent="0.3">
      <c r="A56" s="39"/>
      <c r="B56" s="2"/>
      <c r="C56" s="2"/>
      <c r="D56" s="2"/>
      <c r="E56" s="2"/>
      <c r="F56" s="2"/>
      <c r="H56" s="8"/>
      <c r="I56" s="8"/>
      <c r="J56" s="540">
        <v>2017</v>
      </c>
      <c r="K56" s="541"/>
      <c r="L56" s="540">
        <v>2018</v>
      </c>
      <c r="M56" s="541"/>
      <c r="N56" s="540">
        <v>2019</v>
      </c>
      <c r="O56" s="541"/>
      <c r="P56" s="540">
        <v>2020</v>
      </c>
      <c r="Q56" s="541"/>
      <c r="R56" s="540">
        <v>2021</v>
      </c>
      <c r="S56" s="541"/>
    </row>
    <row r="57" spans="1:19" s="132" customFormat="1" ht="27.75" customHeight="1" x14ac:dyDescent="0.3">
      <c r="A57" s="134" t="s">
        <v>3</v>
      </c>
      <c r="B57" s="40" t="s">
        <v>4</v>
      </c>
      <c r="C57" s="135" t="s">
        <v>5</v>
      </c>
      <c r="D57" s="135" t="s">
        <v>6</v>
      </c>
      <c r="E57" s="123" t="s">
        <v>7</v>
      </c>
      <c r="F57" s="123" t="s">
        <v>8</v>
      </c>
      <c r="G57" s="129" t="s">
        <v>9</v>
      </c>
      <c r="H57" s="56" t="s">
        <v>10</v>
      </c>
      <c r="I57" s="130" t="s">
        <v>11</v>
      </c>
      <c r="J57" s="131" t="s">
        <v>12</v>
      </c>
      <c r="K57" s="53" t="s">
        <v>13</v>
      </c>
      <c r="L57" s="131" t="s">
        <v>12</v>
      </c>
      <c r="M57" s="53" t="s">
        <v>13</v>
      </c>
      <c r="N57" s="131" t="s">
        <v>12</v>
      </c>
      <c r="O57" s="53" t="s">
        <v>13</v>
      </c>
      <c r="P57" s="131" t="s">
        <v>12</v>
      </c>
      <c r="Q57" s="53" t="s">
        <v>13</v>
      </c>
      <c r="R57" s="131" t="s">
        <v>12</v>
      </c>
      <c r="S57" s="169" t="s">
        <v>13</v>
      </c>
    </row>
    <row r="58" spans="1:19" ht="15" customHeight="1" x14ac:dyDescent="0.3">
      <c r="A58" s="493" t="s">
        <v>255</v>
      </c>
      <c r="B58" s="570" t="s">
        <v>15</v>
      </c>
      <c r="C58" s="469" t="s">
        <v>254</v>
      </c>
      <c r="D58" s="470" t="s">
        <v>40</v>
      </c>
      <c r="E58" s="466" t="s">
        <v>143</v>
      </c>
      <c r="F58" s="466" t="s">
        <v>42</v>
      </c>
      <c r="G58" s="572"/>
      <c r="H58" s="85" t="s">
        <v>44</v>
      </c>
      <c r="I58" s="9"/>
      <c r="J58" s="22">
        <v>5420</v>
      </c>
      <c r="K58" s="28">
        <v>250</v>
      </c>
      <c r="L58" s="22">
        <v>5420</v>
      </c>
      <c r="M58" s="28">
        <v>350</v>
      </c>
      <c r="N58" s="22">
        <v>5420</v>
      </c>
      <c r="O58" s="9">
        <v>128</v>
      </c>
      <c r="P58" s="115">
        <v>2100</v>
      </c>
      <c r="Q58" s="89">
        <v>102</v>
      </c>
      <c r="R58" s="115">
        <v>4500</v>
      </c>
      <c r="S58" s="89"/>
    </row>
    <row r="59" spans="1:19" x14ac:dyDescent="0.3">
      <c r="A59" s="494"/>
      <c r="B59" s="570"/>
      <c r="C59" s="469"/>
      <c r="D59" s="470"/>
      <c r="E59" s="467"/>
      <c r="F59" s="467"/>
      <c r="G59" s="573"/>
      <c r="H59" s="57" t="s">
        <v>20</v>
      </c>
      <c r="I59" s="10"/>
      <c r="J59" s="23"/>
      <c r="K59" s="29"/>
      <c r="L59" s="24"/>
      <c r="M59" s="29"/>
      <c r="N59" s="24"/>
      <c r="O59" s="11"/>
      <c r="P59" s="24"/>
      <c r="Q59" s="11"/>
      <c r="R59" s="24"/>
      <c r="S59" s="11"/>
    </row>
    <row r="60" spans="1:19" x14ac:dyDescent="0.3">
      <c r="A60" s="494"/>
      <c r="B60" s="570"/>
      <c r="C60" s="469"/>
      <c r="D60" s="470"/>
      <c r="E60" s="467"/>
      <c r="F60" s="467"/>
      <c r="G60" s="573"/>
      <c r="H60" s="57" t="s">
        <v>0</v>
      </c>
      <c r="I60" s="10"/>
      <c r="J60" s="23"/>
      <c r="K60" s="29"/>
      <c r="L60" s="24"/>
      <c r="M60" s="29"/>
      <c r="N60" s="24"/>
      <c r="O60" s="11"/>
      <c r="P60" s="24"/>
      <c r="Q60" s="11"/>
      <c r="R60" s="24"/>
      <c r="S60" s="11"/>
    </row>
    <row r="61" spans="1:19" ht="15" customHeight="1" x14ac:dyDescent="0.3">
      <c r="A61" s="494"/>
      <c r="B61" s="570"/>
      <c r="C61" s="469"/>
      <c r="D61" s="470"/>
      <c r="E61" s="467"/>
      <c r="F61" s="467"/>
      <c r="G61" s="573"/>
      <c r="H61" s="57" t="s">
        <v>1</v>
      </c>
      <c r="I61" s="10"/>
      <c r="J61" s="23"/>
      <c r="K61" s="29"/>
      <c r="L61" s="24"/>
      <c r="M61" s="29"/>
      <c r="N61" s="24"/>
      <c r="O61" s="11"/>
      <c r="P61" s="24"/>
      <c r="Q61" s="11"/>
      <c r="R61" s="24"/>
      <c r="S61" s="11"/>
    </row>
    <row r="62" spans="1:19" x14ac:dyDescent="0.3">
      <c r="A62" s="494"/>
      <c r="B62" s="570"/>
      <c r="C62" s="469"/>
      <c r="D62" s="470"/>
      <c r="E62" s="468"/>
      <c r="F62" s="468"/>
      <c r="G62" s="574"/>
      <c r="H62" s="57" t="s">
        <v>27</v>
      </c>
      <c r="I62" s="10"/>
      <c r="J62" s="90">
        <v>5420</v>
      </c>
      <c r="K62" s="91">
        <v>250</v>
      </c>
      <c r="L62" s="50">
        <v>5420</v>
      </c>
      <c r="M62" s="91">
        <v>350</v>
      </c>
      <c r="N62" s="50">
        <v>5420</v>
      </c>
      <c r="O62" s="49">
        <v>128</v>
      </c>
      <c r="P62" s="50">
        <v>2100</v>
      </c>
      <c r="Q62" s="11">
        <v>102</v>
      </c>
      <c r="R62" s="50">
        <v>4500</v>
      </c>
      <c r="S62" s="11"/>
    </row>
    <row r="63" spans="1:19" ht="15" customHeight="1" x14ac:dyDescent="0.3">
      <c r="A63" s="494"/>
      <c r="B63" s="570"/>
      <c r="C63" s="497" t="s">
        <v>51</v>
      </c>
      <c r="D63" s="470" t="s">
        <v>40</v>
      </c>
      <c r="E63" s="466" t="s">
        <v>320</v>
      </c>
      <c r="F63" s="466" t="s">
        <v>42</v>
      </c>
      <c r="G63" s="572"/>
      <c r="H63" s="85" t="s">
        <v>44</v>
      </c>
      <c r="I63" s="9"/>
      <c r="J63" s="22"/>
      <c r="K63" s="28"/>
      <c r="L63" s="22"/>
      <c r="M63" s="28"/>
      <c r="N63" s="22"/>
      <c r="O63" s="9"/>
      <c r="P63" s="116">
        <f>SUM(P64:P67)</f>
        <v>1050</v>
      </c>
      <c r="Q63" s="9">
        <v>0</v>
      </c>
      <c r="R63" s="116"/>
      <c r="S63" s="9"/>
    </row>
    <row r="64" spans="1:19" ht="15" customHeight="1" x14ac:dyDescent="0.3">
      <c r="A64" s="494"/>
      <c r="B64" s="570"/>
      <c r="C64" s="497"/>
      <c r="D64" s="470"/>
      <c r="E64" s="467"/>
      <c r="F64" s="467"/>
      <c r="G64" s="573"/>
      <c r="H64" s="57" t="s">
        <v>20</v>
      </c>
      <c r="I64" s="10"/>
      <c r="J64" s="23"/>
      <c r="K64" s="29"/>
      <c r="L64" s="24"/>
      <c r="M64" s="29"/>
      <c r="N64" s="24"/>
      <c r="O64" s="11"/>
      <c r="P64" s="50">
        <v>1050</v>
      </c>
      <c r="Q64" s="11"/>
      <c r="R64" s="50"/>
      <c r="S64" s="11"/>
    </row>
    <row r="65" spans="1:20" x14ac:dyDescent="0.3">
      <c r="A65" s="494"/>
      <c r="B65" s="570"/>
      <c r="C65" s="497"/>
      <c r="D65" s="470"/>
      <c r="E65" s="467"/>
      <c r="F65" s="467"/>
      <c r="G65" s="573"/>
      <c r="H65" s="57" t="s">
        <v>0</v>
      </c>
      <c r="I65" s="10"/>
      <c r="J65" s="23"/>
      <c r="K65" s="29"/>
      <c r="L65" s="24"/>
      <c r="M65" s="29"/>
      <c r="N65" s="24"/>
      <c r="O65" s="11"/>
      <c r="P65" s="50"/>
      <c r="Q65" s="11"/>
      <c r="R65" s="50"/>
      <c r="S65" s="11"/>
    </row>
    <row r="66" spans="1:20" x14ac:dyDescent="0.3">
      <c r="A66" s="494"/>
      <c r="B66" s="570"/>
      <c r="C66" s="497"/>
      <c r="D66" s="470"/>
      <c r="E66" s="467"/>
      <c r="F66" s="467"/>
      <c r="G66" s="573"/>
      <c r="H66" s="57" t="s">
        <v>1</v>
      </c>
      <c r="I66" s="10"/>
      <c r="J66" s="23"/>
      <c r="K66" s="29"/>
      <c r="L66" s="24"/>
      <c r="M66" s="29"/>
      <c r="N66" s="24"/>
      <c r="O66" s="11"/>
      <c r="P66" s="50"/>
      <c r="Q66" s="11"/>
      <c r="R66" s="50"/>
      <c r="S66" s="11"/>
    </row>
    <row r="67" spans="1:20" ht="15" customHeight="1" x14ac:dyDescent="0.3">
      <c r="A67" s="494"/>
      <c r="B67" s="570"/>
      <c r="C67" s="497"/>
      <c r="D67" s="470"/>
      <c r="E67" s="468"/>
      <c r="F67" s="468"/>
      <c r="G67" s="574"/>
      <c r="H67" s="57" t="s">
        <v>27</v>
      </c>
      <c r="I67" s="10"/>
      <c r="J67" s="23"/>
      <c r="K67" s="29"/>
      <c r="L67" s="24"/>
      <c r="M67" s="29"/>
      <c r="N67" s="24"/>
      <c r="O67" s="11"/>
      <c r="P67" s="50"/>
      <c r="Q67" s="11"/>
      <c r="R67" s="50"/>
      <c r="S67" s="11"/>
    </row>
    <row r="68" spans="1:20" ht="15" customHeight="1" x14ac:dyDescent="0.3">
      <c r="A68" s="494"/>
      <c r="B68" s="570" t="s">
        <v>30</v>
      </c>
      <c r="C68" s="469" t="s">
        <v>319</v>
      </c>
      <c r="D68" s="470" t="s">
        <v>40</v>
      </c>
      <c r="E68" s="466" t="s">
        <v>262</v>
      </c>
      <c r="F68" s="466" t="s">
        <v>42</v>
      </c>
      <c r="G68" s="572"/>
      <c r="H68" s="85" t="s">
        <v>44</v>
      </c>
      <c r="I68" s="9"/>
      <c r="J68" s="22"/>
      <c r="K68" s="28"/>
      <c r="L68" s="22"/>
      <c r="M68" s="28"/>
      <c r="N68" s="22"/>
      <c r="O68" s="9"/>
      <c r="P68" s="116">
        <v>1050</v>
      </c>
      <c r="Q68" s="89">
        <v>160</v>
      </c>
      <c r="R68" s="116">
        <v>2250</v>
      </c>
      <c r="S68" s="89"/>
    </row>
    <row r="69" spans="1:20" x14ac:dyDescent="0.3">
      <c r="A69" s="494"/>
      <c r="B69" s="570"/>
      <c r="C69" s="469"/>
      <c r="D69" s="470"/>
      <c r="E69" s="467"/>
      <c r="F69" s="467"/>
      <c r="G69" s="573"/>
      <c r="H69" s="57" t="s">
        <v>20</v>
      </c>
      <c r="I69" s="10"/>
      <c r="J69" s="23"/>
      <c r="K69" s="29"/>
      <c r="L69" s="24"/>
      <c r="M69" s="29"/>
      <c r="N69" s="24"/>
      <c r="O69" s="11"/>
      <c r="P69" s="24"/>
      <c r="Q69" s="11"/>
      <c r="R69" s="24"/>
      <c r="S69" s="11"/>
    </row>
    <row r="70" spans="1:20" ht="15" customHeight="1" x14ac:dyDescent="0.3">
      <c r="A70" s="494"/>
      <c r="B70" s="570"/>
      <c r="C70" s="469"/>
      <c r="D70" s="470"/>
      <c r="E70" s="467"/>
      <c r="F70" s="467"/>
      <c r="G70" s="573"/>
      <c r="H70" s="57" t="s">
        <v>0</v>
      </c>
      <c r="I70" s="10"/>
      <c r="J70" s="23"/>
      <c r="K70" s="29"/>
      <c r="L70" s="24"/>
      <c r="M70" s="29"/>
      <c r="N70" s="24"/>
      <c r="O70" s="11"/>
      <c r="P70" s="24"/>
      <c r="Q70" s="11"/>
      <c r="R70" s="24"/>
      <c r="S70" s="11"/>
    </row>
    <row r="71" spans="1:20" x14ac:dyDescent="0.3">
      <c r="A71" s="494"/>
      <c r="B71" s="570"/>
      <c r="C71" s="469"/>
      <c r="D71" s="470"/>
      <c r="E71" s="467"/>
      <c r="F71" s="467"/>
      <c r="G71" s="573"/>
      <c r="H71" s="57" t="s">
        <v>1</v>
      </c>
      <c r="I71" s="10"/>
      <c r="J71" s="23"/>
      <c r="K71" s="29"/>
      <c r="L71" s="24"/>
      <c r="M71" s="29"/>
      <c r="N71" s="24"/>
      <c r="O71" s="11"/>
      <c r="P71" s="24"/>
      <c r="Q71" s="11"/>
      <c r="R71" s="24"/>
      <c r="S71" s="11"/>
    </row>
    <row r="72" spans="1:20" x14ac:dyDescent="0.3">
      <c r="A72" s="494"/>
      <c r="B72" s="570"/>
      <c r="C72" s="469"/>
      <c r="D72" s="470"/>
      <c r="E72" s="468"/>
      <c r="F72" s="468"/>
      <c r="G72" s="574"/>
      <c r="H72" s="57" t="s">
        <v>27</v>
      </c>
      <c r="I72" s="10"/>
      <c r="J72" s="23"/>
      <c r="K72" s="29"/>
      <c r="L72" s="24"/>
      <c r="M72" s="29"/>
      <c r="N72" s="24"/>
      <c r="O72" s="11"/>
      <c r="P72" s="24">
        <v>1050</v>
      </c>
      <c r="Q72" s="11">
        <v>160</v>
      </c>
      <c r="R72" s="24">
        <v>2250</v>
      </c>
      <c r="S72" s="11"/>
    </row>
    <row r="73" spans="1:20" ht="15" customHeight="1" x14ac:dyDescent="0.3">
      <c r="A73" s="494"/>
      <c r="B73" s="570" t="s">
        <v>34</v>
      </c>
      <c r="C73" s="469" t="s">
        <v>121</v>
      </c>
      <c r="D73" s="470" t="s">
        <v>40</v>
      </c>
      <c r="E73" s="469" t="s">
        <v>154</v>
      </c>
      <c r="F73" s="471" t="s">
        <v>42</v>
      </c>
      <c r="G73" s="472" t="s">
        <v>19</v>
      </c>
      <c r="H73" s="85" t="s">
        <v>44</v>
      </c>
      <c r="I73" s="9"/>
      <c r="J73" s="22">
        <v>5420</v>
      </c>
      <c r="K73" s="28">
        <v>916</v>
      </c>
      <c r="L73" s="22">
        <v>1084</v>
      </c>
      <c r="M73" s="28">
        <v>150</v>
      </c>
      <c r="N73" s="22">
        <v>1084</v>
      </c>
      <c r="O73" s="9">
        <v>0</v>
      </c>
      <c r="P73" s="292">
        <v>2100</v>
      </c>
      <c r="Q73" s="9">
        <v>0</v>
      </c>
      <c r="R73" s="292">
        <v>4500</v>
      </c>
      <c r="S73" s="9"/>
      <c r="T73" s="6"/>
    </row>
    <row r="74" spans="1:20" x14ac:dyDescent="0.3">
      <c r="A74" s="494"/>
      <c r="B74" s="570"/>
      <c r="C74" s="469"/>
      <c r="D74" s="470"/>
      <c r="E74" s="469"/>
      <c r="F74" s="471"/>
      <c r="G74" s="473"/>
      <c r="H74" s="167" t="s">
        <v>20</v>
      </c>
      <c r="I74" s="10"/>
      <c r="J74" s="23"/>
      <c r="K74" s="29"/>
      <c r="L74" s="24"/>
      <c r="M74" s="29"/>
      <c r="N74" s="24"/>
      <c r="O74" s="11"/>
      <c r="P74" s="24"/>
      <c r="Q74" s="11"/>
      <c r="R74" s="24"/>
      <c r="S74" s="11"/>
      <c r="T74" s="6"/>
    </row>
    <row r="75" spans="1:20" x14ac:dyDescent="0.3">
      <c r="A75" s="494"/>
      <c r="B75" s="570"/>
      <c r="C75" s="469"/>
      <c r="D75" s="470"/>
      <c r="E75" s="469"/>
      <c r="F75" s="471"/>
      <c r="G75" s="473"/>
      <c r="H75" s="167" t="s">
        <v>0</v>
      </c>
      <c r="I75" s="10"/>
      <c r="J75" s="23"/>
      <c r="K75" s="29"/>
      <c r="L75" s="24"/>
      <c r="M75" s="29"/>
      <c r="N75" s="24"/>
      <c r="O75" s="11"/>
      <c r="P75" s="24"/>
      <c r="Q75" s="11"/>
      <c r="R75" s="24"/>
      <c r="S75" s="11"/>
      <c r="T75" s="6"/>
    </row>
    <row r="76" spans="1:20" x14ac:dyDescent="0.3">
      <c r="A76" s="494"/>
      <c r="B76" s="570"/>
      <c r="C76" s="469"/>
      <c r="D76" s="470"/>
      <c r="E76" s="469"/>
      <c r="F76" s="471"/>
      <c r="G76" s="473"/>
      <c r="H76" s="167" t="s">
        <v>1</v>
      </c>
      <c r="I76" s="10"/>
      <c r="J76" s="23"/>
      <c r="K76" s="29"/>
      <c r="L76" s="24"/>
      <c r="M76" s="29"/>
      <c r="N76" s="24"/>
      <c r="O76" s="11"/>
      <c r="P76" s="24"/>
      <c r="Q76" s="11"/>
      <c r="R76" s="24"/>
      <c r="S76" s="11"/>
      <c r="T76" s="6"/>
    </row>
    <row r="77" spans="1:20" x14ac:dyDescent="0.3">
      <c r="A77" s="494"/>
      <c r="B77" s="570"/>
      <c r="C77" s="469"/>
      <c r="D77" s="470"/>
      <c r="E77" s="469"/>
      <c r="F77" s="471"/>
      <c r="G77" s="464"/>
      <c r="H77" s="167" t="s">
        <v>27</v>
      </c>
      <c r="I77" s="10"/>
      <c r="J77" s="90">
        <v>5420</v>
      </c>
      <c r="K77" s="91">
        <v>916</v>
      </c>
      <c r="L77" s="50">
        <v>1084</v>
      </c>
      <c r="M77" s="91">
        <v>150</v>
      </c>
      <c r="N77" s="50">
        <v>1084</v>
      </c>
      <c r="O77" s="49"/>
      <c r="P77" s="50">
        <v>2100</v>
      </c>
      <c r="Q77" s="49"/>
      <c r="R77" s="50">
        <v>4500</v>
      </c>
      <c r="S77" s="49"/>
      <c r="T77" s="6"/>
    </row>
    <row r="78" spans="1:20" x14ac:dyDescent="0.3">
      <c r="A78" s="494"/>
      <c r="B78" s="570" t="s">
        <v>46</v>
      </c>
      <c r="C78" s="469" t="s">
        <v>122</v>
      </c>
      <c r="D78" s="470" t="s">
        <v>40</v>
      </c>
      <c r="E78" s="466" t="s">
        <v>111</v>
      </c>
      <c r="F78" s="466" t="s">
        <v>42</v>
      </c>
      <c r="G78" s="472" t="s">
        <v>19</v>
      </c>
      <c r="H78" s="85" t="s">
        <v>44</v>
      </c>
      <c r="I78" s="9"/>
      <c r="J78" s="22"/>
      <c r="K78" s="28"/>
      <c r="L78" s="22"/>
      <c r="M78" s="28"/>
      <c r="N78" s="22"/>
      <c r="O78" s="9"/>
      <c r="P78" s="292">
        <v>1050</v>
      </c>
      <c r="Q78" s="89">
        <v>156</v>
      </c>
      <c r="R78" s="292">
        <v>2500</v>
      </c>
      <c r="S78" s="89"/>
      <c r="T78" s="6"/>
    </row>
    <row r="79" spans="1:20" x14ac:dyDescent="0.3">
      <c r="A79" s="494"/>
      <c r="B79" s="570"/>
      <c r="C79" s="469"/>
      <c r="D79" s="470"/>
      <c r="E79" s="467"/>
      <c r="F79" s="467"/>
      <c r="G79" s="473"/>
      <c r="H79" s="57" t="s">
        <v>20</v>
      </c>
      <c r="I79" s="10"/>
      <c r="J79" s="23"/>
      <c r="K79" s="29"/>
      <c r="L79" s="24"/>
      <c r="M79" s="29"/>
      <c r="N79" s="24"/>
      <c r="O79" s="11"/>
      <c r="P79" s="24"/>
      <c r="Q79" s="11"/>
      <c r="R79" s="24"/>
      <c r="S79" s="11"/>
      <c r="T79" s="6"/>
    </row>
    <row r="80" spans="1:20" x14ac:dyDescent="0.3">
      <c r="A80" s="494"/>
      <c r="B80" s="570"/>
      <c r="C80" s="469"/>
      <c r="D80" s="470"/>
      <c r="E80" s="467"/>
      <c r="F80" s="467"/>
      <c r="G80" s="473"/>
      <c r="H80" s="57" t="s">
        <v>0</v>
      </c>
      <c r="I80" s="10"/>
      <c r="J80" s="23"/>
      <c r="K80" s="29"/>
      <c r="L80" s="24"/>
      <c r="M80" s="29"/>
      <c r="N80" s="24"/>
      <c r="O80" s="11"/>
      <c r="P80" s="24"/>
      <c r="Q80" s="11"/>
      <c r="R80" s="24"/>
      <c r="S80" s="11"/>
      <c r="T80" s="6"/>
    </row>
    <row r="81" spans="1:20" x14ac:dyDescent="0.3">
      <c r="A81" s="494"/>
      <c r="B81" s="570"/>
      <c r="C81" s="469"/>
      <c r="D81" s="470"/>
      <c r="E81" s="467"/>
      <c r="F81" s="467"/>
      <c r="G81" s="473"/>
      <c r="H81" s="57" t="s">
        <v>1</v>
      </c>
      <c r="I81" s="10"/>
      <c r="J81" s="23"/>
      <c r="K81" s="29"/>
      <c r="L81" s="24"/>
      <c r="M81" s="29"/>
      <c r="N81" s="24"/>
      <c r="O81" s="11"/>
      <c r="P81" s="24"/>
      <c r="Q81" s="11"/>
      <c r="R81" s="24"/>
      <c r="S81" s="11"/>
      <c r="T81" s="6"/>
    </row>
    <row r="82" spans="1:20" x14ac:dyDescent="0.3">
      <c r="A82" s="494"/>
      <c r="B82" s="570"/>
      <c r="C82" s="469"/>
      <c r="D82" s="470"/>
      <c r="E82" s="468"/>
      <c r="F82" s="468"/>
      <c r="G82" s="464"/>
      <c r="H82" s="57" t="s">
        <v>27</v>
      </c>
      <c r="I82" s="10"/>
      <c r="J82" s="23"/>
      <c r="K82" s="29"/>
      <c r="L82" s="24"/>
      <c r="M82" s="29"/>
      <c r="N82" s="24"/>
      <c r="O82" s="11"/>
      <c r="P82" s="24">
        <v>1050</v>
      </c>
      <c r="Q82" s="11">
        <v>156</v>
      </c>
      <c r="R82" s="24">
        <v>2500</v>
      </c>
      <c r="S82" s="11"/>
      <c r="T82" s="6"/>
    </row>
    <row r="83" spans="1:20" x14ac:dyDescent="0.3">
      <c r="A83" s="494"/>
      <c r="B83" s="570" t="s">
        <v>261</v>
      </c>
      <c r="C83" s="469" t="s">
        <v>148</v>
      </c>
      <c r="D83" s="470" t="s">
        <v>52</v>
      </c>
      <c r="E83" s="466" t="s">
        <v>54</v>
      </c>
      <c r="F83" s="466" t="s">
        <v>42</v>
      </c>
      <c r="G83" s="472" t="s">
        <v>19</v>
      </c>
      <c r="H83" s="85" t="s">
        <v>44</v>
      </c>
      <c r="I83" s="9"/>
      <c r="J83" s="22"/>
      <c r="K83" s="28"/>
      <c r="L83" s="22"/>
      <c r="M83" s="28"/>
      <c r="N83" s="22"/>
      <c r="O83" s="9"/>
      <c r="P83" s="292">
        <v>525</v>
      </c>
      <c r="Q83" s="9">
        <v>0</v>
      </c>
      <c r="R83" s="292">
        <v>1210</v>
      </c>
      <c r="S83" s="9"/>
      <c r="T83" s="6"/>
    </row>
    <row r="84" spans="1:20" x14ac:dyDescent="0.3">
      <c r="A84" s="494"/>
      <c r="B84" s="570"/>
      <c r="C84" s="469"/>
      <c r="D84" s="470"/>
      <c r="E84" s="467"/>
      <c r="F84" s="467"/>
      <c r="G84" s="473"/>
      <c r="H84" s="57" t="s">
        <v>20</v>
      </c>
      <c r="I84" s="10"/>
      <c r="J84" s="23"/>
      <c r="K84" s="29"/>
      <c r="L84" s="24"/>
      <c r="M84" s="29"/>
      <c r="N84" s="24"/>
      <c r="O84" s="11"/>
      <c r="P84" s="24"/>
      <c r="Q84" s="11"/>
      <c r="R84" s="24"/>
      <c r="S84" s="11"/>
      <c r="T84" s="6"/>
    </row>
    <row r="85" spans="1:20" x14ac:dyDescent="0.3">
      <c r="A85" s="494"/>
      <c r="B85" s="570"/>
      <c r="C85" s="469"/>
      <c r="D85" s="470"/>
      <c r="E85" s="467"/>
      <c r="F85" s="467"/>
      <c r="G85" s="473"/>
      <c r="H85" s="57" t="s">
        <v>0</v>
      </c>
      <c r="I85" s="10"/>
      <c r="J85" s="23"/>
      <c r="K85" s="29"/>
      <c r="L85" s="24"/>
      <c r="M85" s="29"/>
      <c r="N85" s="24"/>
      <c r="O85" s="11"/>
      <c r="P85" s="24"/>
      <c r="Q85" s="11"/>
      <c r="R85" s="24"/>
      <c r="S85" s="11"/>
      <c r="T85" s="6"/>
    </row>
    <row r="86" spans="1:20" x14ac:dyDescent="0.3">
      <c r="A86" s="494"/>
      <c r="B86" s="570"/>
      <c r="C86" s="469"/>
      <c r="D86" s="470"/>
      <c r="E86" s="467"/>
      <c r="F86" s="467"/>
      <c r="G86" s="473"/>
      <c r="H86" s="57" t="s">
        <v>1</v>
      </c>
      <c r="I86" s="10"/>
      <c r="J86" s="23"/>
      <c r="K86" s="29"/>
      <c r="L86" s="24"/>
      <c r="M86" s="29"/>
      <c r="N86" s="24"/>
      <c r="O86" s="11"/>
      <c r="P86" s="24"/>
      <c r="Q86" s="11"/>
      <c r="R86" s="24"/>
      <c r="S86" s="11"/>
      <c r="T86" s="6"/>
    </row>
    <row r="87" spans="1:20" x14ac:dyDescent="0.3">
      <c r="A87" s="495"/>
      <c r="B87" s="570"/>
      <c r="C87" s="469"/>
      <c r="D87" s="470"/>
      <c r="E87" s="468"/>
      <c r="F87" s="468"/>
      <c r="G87" s="464"/>
      <c r="H87" s="57" t="s">
        <v>27</v>
      </c>
      <c r="I87" s="10"/>
      <c r="J87" s="23"/>
      <c r="K87" s="29"/>
      <c r="L87" s="24"/>
      <c r="M87" s="29"/>
      <c r="N87" s="24"/>
      <c r="O87" s="11"/>
      <c r="P87" s="24">
        <v>525</v>
      </c>
      <c r="Q87" s="11"/>
      <c r="R87" s="24">
        <v>1210</v>
      </c>
      <c r="S87" s="11"/>
      <c r="T87" s="6"/>
    </row>
    <row r="89" spans="1:20" x14ac:dyDescent="0.3">
      <c r="A89" s="5" t="s">
        <v>53</v>
      </c>
    </row>
    <row r="90" spans="1:20" s="298" customFormat="1" x14ac:dyDescent="0.3">
      <c r="A90" s="510" t="s">
        <v>256</v>
      </c>
      <c r="B90" s="510"/>
      <c r="C90" s="510"/>
      <c r="D90" s="510"/>
      <c r="E90" s="510"/>
      <c r="F90" s="309"/>
      <c r="G90" s="309"/>
      <c r="H90" s="309"/>
    </row>
    <row r="91" spans="1:20" s="298" customFormat="1" ht="20.25" customHeight="1" x14ac:dyDescent="0.3">
      <c r="A91" s="522" t="s">
        <v>257</v>
      </c>
      <c r="B91" s="522"/>
      <c r="C91" s="522"/>
      <c r="D91" s="522"/>
      <c r="E91" s="522"/>
      <c r="F91" s="522"/>
      <c r="G91" s="522"/>
      <c r="H91" s="154"/>
    </row>
    <row r="92" spans="1:20" s="298" customFormat="1" ht="17.25" customHeight="1" x14ac:dyDescent="0.3">
      <c r="A92" s="522" t="s">
        <v>258</v>
      </c>
      <c r="B92" s="522"/>
      <c r="C92" s="522"/>
      <c r="D92" s="522"/>
      <c r="E92" s="310"/>
      <c r="F92" s="310"/>
      <c r="G92" s="309"/>
      <c r="H92" s="309"/>
    </row>
    <row r="93" spans="1:20" s="298" customFormat="1" x14ac:dyDescent="0.3">
      <c r="A93" s="510" t="s">
        <v>259</v>
      </c>
      <c r="B93" s="510"/>
      <c r="C93" s="510"/>
      <c r="D93" s="510"/>
      <c r="E93" s="510"/>
      <c r="F93" s="309"/>
      <c r="G93" s="309"/>
      <c r="H93" s="309"/>
    </row>
    <row r="94" spans="1:20" s="298" customFormat="1" ht="15" customHeight="1" x14ac:dyDescent="0.3">
      <c r="A94" s="510" t="s">
        <v>260</v>
      </c>
      <c r="B94" s="510"/>
      <c r="C94" s="510"/>
      <c r="D94" s="510"/>
      <c r="E94" s="510"/>
      <c r="G94" s="311"/>
      <c r="H94" s="311"/>
    </row>
    <row r="95" spans="1:20" x14ac:dyDescent="0.3">
      <c r="A95" s="39"/>
      <c r="B95" s="2"/>
      <c r="C95" s="2"/>
      <c r="D95" s="2"/>
      <c r="E95" s="2"/>
      <c r="F95" s="2"/>
      <c r="H95" s="8"/>
      <c r="I95" s="8"/>
      <c r="J95" s="540">
        <v>2017</v>
      </c>
      <c r="K95" s="541"/>
      <c r="L95" s="540">
        <v>2018</v>
      </c>
      <c r="M95" s="541"/>
      <c r="N95" s="540">
        <v>2019</v>
      </c>
      <c r="O95" s="541"/>
      <c r="P95" s="540">
        <v>2020</v>
      </c>
      <c r="Q95" s="541"/>
      <c r="R95" s="477">
        <v>2021</v>
      </c>
      <c r="S95" s="476"/>
      <c r="T95" s="6"/>
    </row>
    <row r="96" spans="1:20" s="132" customFormat="1" x14ac:dyDescent="0.3">
      <c r="A96" s="134" t="s">
        <v>3</v>
      </c>
      <c r="B96" s="40" t="s">
        <v>4</v>
      </c>
      <c r="C96" s="135" t="s">
        <v>5</v>
      </c>
      <c r="D96" s="135" t="s">
        <v>6</v>
      </c>
      <c r="E96" s="123" t="s">
        <v>7</v>
      </c>
      <c r="F96" s="123" t="s">
        <v>8</v>
      </c>
      <c r="G96" s="129" t="s">
        <v>9</v>
      </c>
      <c r="H96" s="56" t="s">
        <v>10</v>
      </c>
      <c r="I96" s="130" t="s">
        <v>11</v>
      </c>
      <c r="J96" s="131" t="s">
        <v>12</v>
      </c>
      <c r="K96" s="53" t="s">
        <v>13</v>
      </c>
      <c r="L96" s="131" t="s">
        <v>12</v>
      </c>
      <c r="M96" s="53" t="s">
        <v>13</v>
      </c>
      <c r="N96" s="131" t="s">
        <v>12</v>
      </c>
      <c r="O96" s="53" t="s">
        <v>13</v>
      </c>
      <c r="P96" s="131" t="s">
        <v>12</v>
      </c>
      <c r="Q96" s="53" t="s">
        <v>13</v>
      </c>
      <c r="R96" s="131" t="s">
        <v>12</v>
      </c>
      <c r="S96" s="169" t="s">
        <v>13</v>
      </c>
      <c r="T96" s="149"/>
    </row>
    <row r="97" spans="1:20" ht="15" customHeight="1" x14ac:dyDescent="0.3">
      <c r="A97" s="493" t="s">
        <v>263</v>
      </c>
      <c r="B97" s="570" t="s">
        <v>15</v>
      </c>
      <c r="C97" s="469" t="s">
        <v>264</v>
      </c>
      <c r="D97" s="576" t="s">
        <v>40</v>
      </c>
      <c r="E97" s="469" t="s">
        <v>265</v>
      </c>
      <c r="F97" s="463" t="s">
        <v>42</v>
      </c>
      <c r="G97" s="462" t="s">
        <v>19</v>
      </c>
      <c r="H97" s="85" t="s">
        <v>44</v>
      </c>
      <c r="I97" s="9">
        <v>2170</v>
      </c>
      <c r="J97" s="22">
        <v>0</v>
      </c>
      <c r="K97" s="28">
        <v>408</v>
      </c>
      <c r="L97" s="22">
        <v>5420</v>
      </c>
      <c r="M97" s="28">
        <v>69</v>
      </c>
      <c r="N97" s="22">
        <v>5420</v>
      </c>
      <c r="O97" s="9">
        <v>87</v>
      </c>
      <c r="P97" s="292">
        <v>1050</v>
      </c>
      <c r="Q97" s="9">
        <v>0</v>
      </c>
      <c r="R97" s="292">
        <v>7000</v>
      </c>
      <c r="S97" s="9"/>
      <c r="T97" s="6"/>
    </row>
    <row r="98" spans="1:20" x14ac:dyDescent="0.3">
      <c r="A98" s="494"/>
      <c r="B98" s="570"/>
      <c r="C98" s="469"/>
      <c r="D98" s="576"/>
      <c r="E98" s="469"/>
      <c r="F98" s="463"/>
      <c r="G98" s="462"/>
      <c r="H98" s="57" t="s">
        <v>20</v>
      </c>
      <c r="I98" s="10"/>
      <c r="J98" s="23"/>
      <c r="K98" s="29"/>
      <c r="L98" s="24"/>
      <c r="M98" s="29"/>
      <c r="N98" s="24"/>
      <c r="O98" s="11"/>
      <c r="P98" s="24"/>
      <c r="Q98" s="11"/>
      <c r="R98" s="24"/>
      <c r="S98" s="11"/>
      <c r="T98" s="6"/>
    </row>
    <row r="99" spans="1:20" x14ac:dyDescent="0.3">
      <c r="A99" s="494"/>
      <c r="B99" s="570"/>
      <c r="C99" s="469"/>
      <c r="D99" s="576"/>
      <c r="E99" s="469"/>
      <c r="F99" s="463"/>
      <c r="G99" s="462"/>
      <c r="H99" s="57" t="s">
        <v>0</v>
      </c>
      <c r="I99" s="10"/>
      <c r="J99" s="23"/>
      <c r="K99" s="29"/>
      <c r="L99" s="24"/>
      <c r="M99" s="29"/>
      <c r="N99" s="24"/>
      <c r="O99" s="11"/>
      <c r="P99" s="24"/>
      <c r="Q99" s="11"/>
      <c r="R99" s="24"/>
      <c r="S99" s="11"/>
      <c r="T99" s="6"/>
    </row>
    <row r="100" spans="1:20" x14ac:dyDescent="0.3">
      <c r="A100" s="494"/>
      <c r="B100" s="570"/>
      <c r="C100" s="469"/>
      <c r="D100" s="576"/>
      <c r="E100" s="469"/>
      <c r="F100" s="463"/>
      <c r="G100" s="462"/>
      <c r="H100" s="57" t="s">
        <v>1</v>
      </c>
      <c r="I100" s="10"/>
      <c r="J100" s="23"/>
      <c r="K100" s="29"/>
      <c r="L100" s="24"/>
      <c r="M100" s="29"/>
      <c r="N100" s="24"/>
      <c r="O100" s="11"/>
      <c r="P100" s="24"/>
      <c r="Q100" s="11"/>
      <c r="R100" s="24"/>
      <c r="S100" s="11"/>
      <c r="T100" s="6"/>
    </row>
    <row r="101" spans="1:20" x14ac:dyDescent="0.3">
      <c r="A101" s="495"/>
      <c r="B101" s="570"/>
      <c r="C101" s="469"/>
      <c r="D101" s="576"/>
      <c r="E101" s="469"/>
      <c r="F101" s="463"/>
      <c r="G101" s="462"/>
      <c r="H101" s="57" t="s">
        <v>27</v>
      </c>
      <c r="I101" s="87">
        <v>2170</v>
      </c>
      <c r="J101" s="90"/>
      <c r="K101" s="29">
        <v>408</v>
      </c>
      <c r="L101" s="50">
        <v>5420</v>
      </c>
      <c r="M101" s="29">
        <v>69</v>
      </c>
      <c r="N101" s="50">
        <v>5420</v>
      </c>
      <c r="O101" s="11">
        <v>87</v>
      </c>
      <c r="P101" s="24">
        <v>1050</v>
      </c>
      <c r="Q101" s="11"/>
      <c r="R101" s="24">
        <v>7000</v>
      </c>
      <c r="S101" s="11"/>
      <c r="T101" s="6"/>
    </row>
    <row r="103" spans="1:20" x14ac:dyDescent="0.3">
      <c r="A103" s="5" t="s">
        <v>55</v>
      </c>
    </row>
    <row r="104" spans="1:20" s="298" customFormat="1" x14ac:dyDescent="0.3">
      <c r="A104" s="510" t="s">
        <v>107</v>
      </c>
      <c r="B104" s="510"/>
      <c r="C104" s="510"/>
      <c r="D104" s="510"/>
    </row>
    <row r="105" spans="1:20" s="298" customFormat="1" x14ac:dyDescent="0.3">
      <c r="A105" s="510" t="s">
        <v>56</v>
      </c>
      <c r="B105" s="510"/>
      <c r="C105" s="510"/>
      <c r="D105" s="510"/>
    </row>
    <row r="106" spans="1:20" x14ac:dyDescent="0.3">
      <c r="A106" s="575"/>
      <c r="B106" s="575"/>
      <c r="C106" s="575"/>
      <c r="D106" s="575"/>
      <c r="E106" s="575"/>
    </row>
    <row r="107" spans="1:20" x14ac:dyDescent="0.3">
      <c r="A107" s="37"/>
      <c r="B107" s="38"/>
      <c r="C107" s="14"/>
      <c r="D107" s="14"/>
      <c r="E107" s="14"/>
      <c r="F107" s="14"/>
      <c r="G107" s="14"/>
      <c r="H107" s="14"/>
      <c r="I107" s="15"/>
      <c r="J107" s="474">
        <v>2017</v>
      </c>
      <c r="K107" s="474"/>
      <c r="L107" s="474">
        <v>2018</v>
      </c>
      <c r="M107" s="474"/>
      <c r="N107" s="475">
        <v>2019</v>
      </c>
      <c r="O107" s="476"/>
      <c r="P107" s="477">
        <v>2020</v>
      </c>
      <c r="Q107" s="476"/>
      <c r="R107" s="477">
        <v>2021</v>
      </c>
      <c r="S107" s="476"/>
    </row>
    <row r="108" spans="1:20" s="132" customFormat="1" ht="27.6" x14ac:dyDescent="0.3">
      <c r="A108" s="136" t="s">
        <v>3</v>
      </c>
      <c r="B108" s="3" t="s">
        <v>4</v>
      </c>
      <c r="C108" s="124" t="s">
        <v>5</v>
      </c>
      <c r="D108" s="124" t="s">
        <v>6</v>
      </c>
      <c r="E108" s="137" t="s">
        <v>7</v>
      </c>
      <c r="F108" s="137" t="s">
        <v>8</v>
      </c>
      <c r="G108" s="138" t="s">
        <v>9</v>
      </c>
      <c r="H108" s="139" t="s">
        <v>10</v>
      </c>
      <c r="I108" s="130" t="s">
        <v>11</v>
      </c>
      <c r="J108" s="131" t="s">
        <v>12</v>
      </c>
      <c r="K108" s="53" t="s">
        <v>13</v>
      </c>
      <c r="L108" s="131" t="s">
        <v>12</v>
      </c>
      <c r="M108" s="53" t="s">
        <v>13</v>
      </c>
      <c r="N108" s="131" t="s">
        <v>12</v>
      </c>
      <c r="O108" s="53" t="s">
        <v>13</v>
      </c>
      <c r="P108" s="131" t="s">
        <v>12</v>
      </c>
      <c r="Q108" s="53" t="s">
        <v>13</v>
      </c>
      <c r="R108" s="131" t="s">
        <v>12</v>
      </c>
      <c r="S108" s="169" t="s">
        <v>13</v>
      </c>
    </row>
    <row r="109" spans="1:20" ht="25.5" customHeight="1" x14ac:dyDescent="0.3">
      <c r="A109" s="491" t="s">
        <v>123</v>
      </c>
      <c r="B109" s="503" t="s">
        <v>15</v>
      </c>
      <c r="C109" s="469" t="s">
        <v>57</v>
      </c>
      <c r="D109" s="577" t="s">
        <v>17</v>
      </c>
      <c r="E109" s="499" t="s">
        <v>155</v>
      </c>
      <c r="F109" s="471" t="s">
        <v>18</v>
      </c>
      <c r="G109" s="486" t="s">
        <v>19</v>
      </c>
      <c r="H109" s="57" t="s">
        <v>20</v>
      </c>
      <c r="I109" s="88" t="s">
        <v>21</v>
      </c>
      <c r="J109" s="94" t="s">
        <v>22</v>
      </c>
      <c r="K109" s="97" t="s">
        <v>23</v>
      </c>
      <c r="L109" s="94" t="s">
        <v>22</v>
      </c>
      <c r="M109" s="100" t="s">
        <v>58</v>
      </c>
      <c r="N109" s="94" t="s">
        <v>22</v>
      </c>
      <c r="O109" s="101"/>
      <c r="P109" s="94" t="s">
        <v>22</v>
      </c>
      <c r="Q109" s="11" t="s">
        <v>175</v>
      </c>
      <c r="R109" s="19" t="s">
        <v>22</v>
      </c>
      <c r="S109" s="11"/>
    </row>
    <row r="110" spans="1:20" ht="27.6" x14ac:dyDescent="0.3">
      <c r="A110" s="491"/>
      <c r="B110" s="503"/>
      <c r="C110" s="469"/>
      <c r="D110" s="577"/>
      <c r="E110" s="499"/>
      <c r="F110" s="471"/>
      <c r="G110" s="473"/>
      <c r="H110" s="57" t="s">
        <v>0</v>
      </c>
      <c r="I110" s="88" t="s">
        <v>25</v>
      </c>
      <c r="J110" s="94" t="s">
        <v>26</v>
      </c>
      <c r="K110" s="97"/>
      <c r="L110" s="94" t="s">
        <v>26</v>
      </c>
      <c r="M110" s="102"/>
      <c r="N110" s="94" t="s">
        <v>26</v>
      </c>
      <c r="O110" s="101"/>
      <c r="P110" s="94" t="s">
        <v>26</v>
      </c>
      <c r="Q110" s="11"/>
      <c r="R110" s="19" t="s">
        <v>26</v>
      </c>
      <c r="S110" s="11"/>
    </row>
    <row r="111" spans="1:20" x14ac:dyDescent="0.3">
      <c r="A111" s="491"/>
      <c r="B111" s="503"/>
      <c r="C111" s="469"/>
      <c r="D111" s="577"/>
      <c r="E111" s="499"/>
      <c r="F111" s="471"/>
      <c r="G111" s="473"/>
      <c r="H111" s="57" t="s">
        <v>1</v>
      </c>
      <c r="I111" s="88"/>
      <c r="J111" s="94"/>
      <c r="K111" s="97"/>
      <c r="L111" s="103"/>
      <c r="M111" s="102"/>
      <c r="N111" s="104"/>
      <c r="O111" s="101"/>
      <c r="P111" s="104"/>
      <c r="Q111" s="11"/>
      <c r="R111" s="289"/>
      <c r="S111" s="11"/>
    </row>
    <row r="112" spans="1:20" ht="27.6" x14ac:dyDescent="0.3">
      <c r="A112" s="491"/>
      <c r="B112" s="503"/>
      <c r="C112" s="469"/>
      <c r="D112" s="577"/>
      <c r="E112" s="499"/>
      <c r="F112" s="471"/>
      <c r="G112" s="464"/>
      <c r="H112" s="57" t="s">
        <v>27</v>
      </c>
      <c r="I112" s="88" t="s">
        <v>28</v>
      </c>
      <c r="J112" s="94" t="s">
        <v>29</v>
      </c>
      <c r="K112" s="97"/>
      <c r="L112" s="103" t="s">
        <v>29</v>
      </c>
      <c r="M112" s="102"/>
      <c r="N112" s="103" t="s">
        <v>29</v>
      </c>
      <c r="O112" s="101"/>
      <c r="P112" s="103" t="s">
        <v>29</v>
      </c>
      <c r="Q112" s="11" t="s">
        <v>175</v>
      </c>
      <c r="R112" s="20" t="s">
        <v>29</v>
      </c>
      <c r="S112" s="11"/>
    </row>
    <row r="113" spans="1:20" ht="15" customHeight="1" x14ac:dyDescent="0.3">
      <c r="A113" s="491"/>
      <c r="B113" s="503" t="s">
        <v>30</v>
      </c>
      <c r="C113" s="469" t="s">
        <v>168</v>
      </c>
      <c r="D113" s="577" t="s">
        <v>169</v>
      </c>
      <c r="E113" s="499" t="s">
        <v>170</v>
      </c>
      <c r="F113" s="471" t="s">
        <v>59</v>
      </c>
      <c r="G113" s="487" t="s">
        <v>19</v>
      </c>
      <c r="H113" s="58" t="s">
        <v>44</v>
      </c>
      <c r="I113" s="161">
        <v>855</v>
      </c>
      <c r="J113" s="159"/>
      <c r="K113" s="160"/>
      <c r="L113" s="162">
        <v>1085</v>
      </c>
      <c r="M113" s="163">
        <v>3034</v>
      </c>
      <c r="N113" s="162">
        <v>1085</v>
      </c>
      <c r="O113" s="163">
        <v>2932</v>
      </c>
      <c r="P113" s="162">
        <v>1050</v>
      </c>
      <c r="Q113" s="18">
        <v>8122</v>
      </c>
      <c r="R113" s="290">
        <v>15000</v>
      </c>
      <c r="S113" s="18"/>
    </row>
    <row r="114" spans="1:20" x14ac:dyDescent="0.3">
      <c r="A114" s="491"/>
      <c r="B114" s="503"/>
      <c r="C114" s="469"/>
      <c r="D114" s="577"/>
      <c r="E114" s="499"/>
      <c r="F114" s="471"/>
      <c r="G114" s="488"/>
      <c r="H114" s="54" t="s">
        <v>20</v>
      </c>
      <c r="I114" s="93"/>
      <c r="J114" s="96"/>
      <c r="K114" s="99"/>
      <c r="L114" s="105"/>
      <c r="M114" s="99"/>
      <c r="N114" s="106"/>
      <c r="O114" s="107"/>
      <c r="P114" s="105"/>
      <c r="Q114" s="17">
        <v>3249</v>
      </c>
      <c r="R114" s="291">
        <v>5250</v>
      </c>
      <c r="S114" s="17"/>
    </row>
    <row r="115" spans="1:20" x14ac:dyDescent="0.3">
      <c r="A115" s="491"/>
      <c r="B115" s="503"/>
      <c r="C115" s="469"/>
      <c r="D115" s="577"/>
      <c r="E115" s="499"/>
      <c r="F115" s="471"/>
      <c r="G115" s="488"/>
      <c r="H115" s="57" t="s">
        <v>0</v>
      </c>
      <c r="I115" s="93"/>
      <c r="J115" s="96"/>
      <c r="K115" s="99"/>
      <c r="L115" s="105"/>
      <c r="M115" s="99"/>
      <c r="N115" s="106"/>
      <c r="O115" s="107"/>
      <c r="P115" s="105"/>
      <c r="Q115" s="17"/>
      <c r="R115" s="291"/>
      <c r="S115" s="17"/>
    </row>
    <row r="116" spans="1:20" x14ac:dyDescent="0.3">
      <c r="A116" s="491"/>
      <c r="B116" s="503"/>
      <c r="C116" s="469"/>
      <c r="D116" s="577"/>
      <c r="E116" s="499"/>
      <c r="F116" s="471"/>
      <c r="G116" s="488"/>
      <c r="H116" s="57" t="s">
        <v>1</v>
      </c>
      <c r="I116" s="93"/>
      <c r="J116" s="96"/>
      <c r="K116" s="99"/>
      <c r="L116" s="105"/>
      <c r="M116" s="99"/>
      <c r="N116" s="106"/>
      <c r="O116" s="107"/>
      <c r="P116" s="105"/>
      <c r="Q116" s="17"/>
      <c r="R116" s="291"/>
      <c r="S116" s="17"/>
    </row>
    <row r="117" spans="1:20" x14ac:dyDescent="0.3">
      <c r="A117" s="491"/>
      <c r="B117" s="503"/>
      <c r="C117" s="469"/>
      <c r="D117" s="577"/>
      <c r="E117" s="499"/>
      <c r="F117" s="471"/>
      <c r="G117" s="489"/>
      <c r="H117" s="57" t="s">
        <v>27</v>
      </c>
      <c r="I117" s="93">
        <v>855</v>
      </c>
      <c r="J117" s="96"/>
      <c r="K117" s="99"/>
      <c r="L117" s="105">
        <v>1085</v>
      </c>
      <c r="M117" s="99">
        <v>3034</v>
      </c>
      <c r="N117" s="106">
        <v>1085</v>
      </c>
      <c r="O117" s="107">
        <v>2932</v>
      </c>
      <c r="P117" s="105">
        <v>1050</v>
      </c>
      <c r="Q117" s="17">
        <v>4873</v>
      </c>
      <c r="R117" s="291">
        <v>9750</v>
      </c>
      <c r="S117" s="17"/>
    </row>
    <row r="118" spans="1:20" x14ac:dyDescent="0.3">
      <c r="D118" s="2"/>
      <c r="E118" s="2"/>
      <c r="F118" s="2"/>
      <c r="G118" s="12"/>
      <c r="H118" s="13"/>
      <c r="I118" s="41"/>
      <c r="J118" s="42"/>
      <c r="K118" s="42"/>
      <c r="L118" s="42"/>
      <c r="M118" s="42"/>
      <c r="N118" s="42"/>
      <c r="O118" s="42"/>
      <c r="P118" s="42"/>
      <c r="Q118" s="42"/>
      <c r="R118" s="42"/>
      <c r="S118" s="43"/>
    </row>
    <row r="119" spans="1:20" x14ac:dyDescent="0.3">
      <c r="J119" s="474">
        <v>2017</v>
      </c>
      <c r="K119" s="474"/>
      <c r="L119" s="474">
        <v>2018</v>
      </c>
      <c r="M119" s="474"/>
      <c r="N119" s="475">
        <v>2019</v>
      </c>
      <c r="O119" s="476"/>
      <c r="P119" s="477">
        <v>2020</v>
      </c>
      <c r="Q119" s="476"/>
      <c r="R119" s="477">
        <v>2021</v>
      </c>
      <c r="S119" s="476"/>
    </row>
    <row r="120" spans="1:20" s="132" customFormat="1" ht="27.6" x14ac:dyDescent="0.3">
      <c r="A120" s="136" t="s">
        <v>3</v>
      </c>
      <c r="B120" s="3" t="s">
        <v>4</v>
      </c>
      <c r="C120" s="124" t="s">
        <v>5</v>
      </c>
      <c r="D120" s="124" t="s">
        <v>6</v>
      </c>
      <c r="E120" s="123" t="s">
        <v>7</v>
      </c>
      <c r="F120" s="123" t="s">
        <v>8</v>
      </c>
      <c r="G120" s="329" t="s">
        <v>9</v>
      </c>
      <c r="H120" s="140" t="s">
        <v>10</v>
      </c>
      <c r="I120" s="141" t="s">
        <v>11</v>
      </c>
      <c r="J120" s="142" t="s">
        <v>12</v>
      </c>
      <c r="K120" s="143" t="s">
        <v>13</v>
      </c>
      <c r="L120" s="142" t="s">
        <v>12</v>
      </c>
      <c r="M120" s="143" t="s">
        <v>13</v>
      </c>
      <c r="N120" s="142" t="s">
        <v>12</v>
      </c>
      <c r="O120" s="143" t="s">
        <v>13</v>
      </c>
      <c r="P120" s="142" t="s">
        <v>12</v>
      </c>
      <c r="Q120" s="143" t="s">
        <v>13</v>
      </c>
      <c r="R120" s="142" t="s">
        <v>12</v>
      </c>
      <c r="S120" s="143" t="s">
        <v>13</v>
      </c>
    </row>
    <row r="121" spans="1:20" s="298" customFormat="1" ht="18" customHeight="1" x14ac:dyDescent="0.3">
      <c r="A121" s="457" t="s">
        <v>268</v>
      </c>
      <c r="B121" s="460" t="s">
        <v>15</v>
      </c>
      <c r="C121" s="461" t="s">
        <v>269</v>
      </c>
      <c r="D121" s="462" t="s">
        <v>40</v>
      </c>
      <c r="E121" s="463" t="s">
        <v>60</v>
      </c>
      <c r="F121" s="463" t="s">
        <v>42</v>
      </c>
      <c r="G121" s="464" t="s">
        <v>238</v>
      </c>
      <c r="H121" s="331" t="s">
        <v>44</v>
      </c>
      <c r="I121" s="366">
        <f t="shared" ref="I121:R121" si="0">SUM(I122:I126)</f>
        <v>779078</v>
      </c>
      <c r="J121" s="332">
        <f t="shared" si="0"/>
        <v>888710</v>
      </c>
      <c r="K121" s="366">
        <f t="shared" si="0"/>
        <v>769226</v>
      </c>
      <c r="L121" s="332">
        <f t="shared" si="0"/>
        <v>841677</v>
      </c>
      <c r="M121" s="366">
        <f t="shared" si="0"/>
        <v>750560</v>
      </c>
      <c r="N121" s="332">
        <f t="shared" si="0"/>
        <v>840977</v>
      </c>
      <c r="O121" s="366">
        <f t="shared" si="0"/>
        <v>779148</v>
      </c>
      <c r="P121" s="332">
        <f t="shared" si="0"/>
        <v>1005330</v>
      </c>
      <c r="Q121" s="373">
        <f t="shared" si="0"/>
        <v>974405</v>
      </c>
      <c r="R121" s="332">
        <f t="shared" si="0"/>
        <v>1633528</v>
      </c>
      <c r="S121" s="275"/>
    </row>
    <row r="122" spans="1:20" s="298" customFormat="1" ht="18" customHeight="1" x14ac:dyDescent="0.3">
      <c r="A122" s="458"/>
      <c r="B122" s="460"/>
      <c r="C122" s="461"/>
      <c r="D122" s="462"/>
      <c r="E122" s="463"/>
      <c r="F122" s="463"/>
      <c r="G122" s="465"/>
      <c r="H122" s="181" t="s">
        <v>20</v>
      </c>
      <c r="I122" s="365">
        <v>683052</v>
      </c>
      <c r="J122" s="335">
        <v>797207</v>
      </c>
      <c r="K122" s="365">
        <v>681903</v>
      </c>
      <c r="L122" s="335">
        <v>755177</v>
      </c>
      <c r="M122" s="365">
        <v>663430</v>
      </c>
      <c r="N122" s="367">
        <v>755177</v>
      </c>
      <c r="O122" s="365">
        <v>657163</v>
      </c>
      <c r="P122" s="367">
        <v>768268</v>
      </c>
      <c r="Q122" s="372">
        <v>859341</v>
      </c>
      <c r="R122" s="335">
        <v>1303930</v>
      </c>
      <c r="S122" s="275"/>
    </row>
    <row r="123" spans="1:20" s="298" customFormat="1" ht="18" customHeight="1" x14ac:dyDescent="0.3">
      <c r="A123" s="458"/>
      <c r="B123" s="460"/>
      <c r="C123" s="461"/>
      <c r="D123" s="462"/>
      <c r="E123" s="463"/>
      <c r="F123" s="463"/>
      <c r="G123" s="465"/>
      <c r="H123" s="181" t="s">
        <v>0</v>
      </c>
      <c r="I123" s="365">
        <v>42534</v>
      </c>
      <c r="J123" s="335">
        <v>31502</v>
      </c>
      <c r="K123" s="365">
        <v>34531</v>
      </c>
      <c r="L123" s="377">
        <v>29500</v>
      </c>
      <c r="M123" s="365">
        <v>34475</v>
      </c>
      <c r="N123" s="367">
        <v>28800</v>
      </c>
      <c r="O123" s="365">
        <v>30064</v>
      </c>
      <c r="P123" s="367">
        <v>25137</v>
      </c>
      <c r="Q123" s="372" t="s">
        <v>380</v>
      </c>
      <c r="R123" s="335">
        <v>18875</v>
      </c>
      <c r="S123" s="275"/>
    </row>
    <row r="124" spans="1:20" s="298" customFormat="1" ht="18" customHeight="1" x14ac:dyDescent="0.3">
      <c r="A124" s="458"/>
      <c r="B124" s="460"/>
      <c r="C124" s="461"/>
      <c r="D124" s="462"/>
      <c r="E124" s="463"/>
      <c r="F124" s="463"/>
      <c r="G124" s="465"/>
      <c r="H124" s="181" t="s">
        <v>1</v>
      </c>
      <c r="I124" s="365">
        <v>493</v>
      </c>
      <c r="J124" s="335"/>
      <c r="K124" s="365">
        <v>369</v>
      </c>
      <c r="L124" s="335"/>
      <c r="M124" s="365">
        <v>383</v>
      </c>
      <c r="N124" s="367"/>
      <c r="O124" s="365">
        <v>682</v>
      </c>
      <c r="P124" s="367">
        <v>300</v>
      </c>
      <c r="Q124" s="372">
        <v>280</v>
      </c>
      <c r="R124" s="335">
        <v>368</v>
      </c>
      <c r="S124" s="275"/>
    </row>
    <row r="125" spans="1:20" s="298" customFormat="1" ht="18" customHeight="1" x14ac:dyDescent="0.3">
      <c r="A125" s="458"/>
      <c r="B125" s="460"/>
      <c r="C125" s="461"/>
      <c r="D125" s="462"/>
      <c r="E125" s="463"/>
      <c r="F125" s="463"/>
      <c r="G125" s="465"/>
      <c r="H125" s="181" t="s">
        <v>27</v>
      </c>
      <c r="I125" s="365">
        <v>52999</v>
      </c>
      <c r="J125" s="335">
        <v>60001</v>
      </c>
      <c r="K125" s="365">
        <v>52423</v>
      </c>
      <c r="L125" s="335">
        <v>57000</v>
      </c>
      <c r="M125" s="365">
        <v>52272</v>
      </c>
      <c r="N125" s="367">
        <v>57000</v>
      </c>
      <c r="O125" s="365">
        <v>91239</v>
      </c>
      <c r="P125" s="367">
        <v>211625</v>
      </c>
      <c r="Q125" s="372">
        <v>114784</v>
      </c>
      <c r="R125" s="335">
        <v>300355</v>
      </c>
      <c r="S125" s="275"/>
    </row>
    <row r="126" spans="1:20" s="298" customFormat="1" ht="18" customHeight="1" x14ac:dyDescent="0.3">
      <c r="A126" s="458"/>
      <c r="B126" s="460"/>
      <c r="C126" s="461"/>
      <c r="D126" s="462"/>
      <c r="E126" s="463"/>
      <c r="F126" s="463"/>
      <c r="G126" s="465"/>
      <c r="H126" s="181" t="s">
        <v>322</v>
      </c>
      <c r="I126" s="365"/>
      <c r="J126" s="335"/>
      <c r="K126" s="365"/>
      <c r="L126" s="335"/>
      <c r="M126" s="365"/>
      <c r="N126" s="367"/>
      <c r="O126" s="365"/>
      <c r="P126" s="367"/>
      <c r="Q126" s="372"/>
      <c r="R126" s="335">
        <v>10000</v>
      </c>
      <c r="S126" s="275"/>
      <c r="T126" s="299" t="s">
        <v>323</v>
      </c>
    </row>
    <row r="127" spans="1:20" s="298" customFormat="1" ht="36" customHeight="1" x14ac:dyDescent="0.3">
      <c r="A127" s="458"/>
      <c r="B127" s="315" t="s">
        <v>30</v>
      </c>
      <c r="C127" s="308" t="s">
        <v>270</v>
      </c>
      <c r="D127" s="375" t="s">
        <v>48</v>
      </c>
      <c r="E127" s="376" t="s">
        <v>61</v>
      </c>
      <c r="F127" s="375" t="s">
        <v>151</v>
      </c>
      <c r="G127" s="175" t="s">
        <v>238</v>
      </c>
      <c r="H127" s="343"/>
      <c r="I127" s="275"/>
      <c r="J127" s="289"/>
      <c r="K127" s="275"/>
      <c r="L127" s="289"/>
      <c r="M127" s="275"/>
      <c r="N127" s="289"/>
      <c r="O127" s="275"/>
      <c r="P127" s="332">
        <v>20</v>
      </c>
      <c r="Q127" s="371">
        <v>2</v>
      </c>
      <c r="R127" s="332">
        <v>20</v>
      </c>
      <c r="S127" s="275"/>
    </row>
    <row r="128" spans="1:20" s="298" customFormat="1" ht="67.8" customHeight="1" x14ac:dyDescent="0.3">
      <c r="A128" s="459"/>
      <c r="B128" s="323" t="s">
        <v>34</v>
      </c>
      <c r="C128" s="339" t="s">
        <v>266</v>
      </c>
      <c r="D128" s="337" t="s">
        <v>267</v>
      </c>
      <c r="E128" s="374" t="s">
        <v>324</v>
      </c>
      <c r="F128" s="324" t="s">
        <v>151</v>
      </c>
      <c r="G128" s="324" t="s">
        <v>238</v>
      </c>
      <c r="H128" s="275"/>
      <c r="I128" s="275"/>
      <c r="J128" s="289"/>
      <c r="K128" s="275"/>
      <c r="L128" s="335">
        <v>324931968</v>
      </c>
      <c r="M128" s="365">
        <v>235800000</v>
      </c>
      <c r="N128" s="335">
        <v>324931968</v>
      </c>
      <c r="O128" s="365">
        <v>234840000</v>
      </c>
      <c r="P128" s="335">
        <v>362372342.428828</v>
      </c>
      <c r="Q128" s="371">
        <v>226291173</v>
      </c>
      <c r="R128" s="335">
        <v>565577466</v>
      </c>
      <c r="S128" s="275"/>
    </row>
    <row r="129" spans="1:19" x14ac:dyDescent="0.3">
      <c r="A129" s="430" t="s">
        <v>382</v>
      </c>
    </row>
    <row r="130" spans="1:19" x14ac:dyDescent="0.3">
      <c r="A130" s="605"/>
    </row>
    <row r="131" spans="1:19" x14ac:dyDescent="0.3">
      <c r="A131" s="5" t="s">
        <v>62</v>
      </c>
    </row>
    <row r="132" spans="1:19" s="298" customFormat="1" x14ac:dyDescent="0.3">
      <c r="A132" s="510" t="s">
        <v>63</v>
      </c>
      <c r="B132" s="510"/>
      <c r="C132" s="510"/>
      <c r="D132" s="510"/>
    </row>
    <row r="133" spans="1:19" s="298" customFormat="1" x14ac:dyDescent="0.3">
      <c r="A133" s="510" t="s">
        <v>64</v>
      </c>
      <c r="B133" s="510"/>
      <c r="C133" s="510"/>
      <c r="D133" s="510"/>
      <c r="E133" s="510"/>
    </row>
    <row r="134" spans="1:19" x14ac:dyDescent="0.3">
      <c r="J134" s="474">
        <v>2017</v>
      </c>
      <c r="K134" s="474"/>
      <c r="L134" s="474">
        <v>2018</v>
      </c>
      <c r="M134" s="474"/>
      <c r="N134" s="475">
        <v>2019</v>
      </c>
      <c r="O134" s="476"/>
      <c r="P134" s="477">
        <v>2020</v>
      </c>
      <c r="Q134" s="476"/>
      <c r="R134" s="477">
        <v>2021</v>
      </c>
      <c r="S134" s="476"/>
    </row>
    <row r="135" spans="1:19" s="132" customFormat="1" ht="27.6" x14ac:dyDescent="0.3">
      <c r="A135" s="136" t="s">
        <v>3</v>
      </c>
      <c r="B135" s="3" t="s">
        <v>4</v>
      </c>
      <c r="C135" s="124" t="s">
        <v>5</v>
      </c>
      <c r="D135" s="124" t="s">
        <v>6</v>
      </c>
      <c r="E135" s="137" t="s">
        <v>7</v>
      </c>
      <c r="F135" s="137" t="s">
        <v>8</v>
      </c>
      <c r="G135" s="138" t="s">
        <v>9</v>
      </c>
      <c r="H135" s="139" t="s">
        <v>10</v>
      </c>
      <c r="I135" s="130" t="s">
        <v>11</v>
      </c>
      <c r="J135" s="131" t="s">
        <v>12</v>
      </c>
      <c r="K135" s="53" t="s">
        <v>13</v>
      </c>
      <c r="L135" s="131" t="s">
        <v>12</v>
      </c>
      <c r="M135" s="53" t="s">
        <v>13</v>
      </c>
      <c r="N135" s="131" t="s">
        <v>12</v>
      </c>
      <c r="O135" s="53" t="s">
        <v>13</v>
      </c>
      <c r="P135" s="131" t="s">
        <v>12</v>
      </c>
      <c r="Q135" s="53" t="s">
        <v>13</v>
      </c>
      <c r="R135" s="131" t="s">
        <v>12</v>
      </c>
      <c r="S135" s="169" t="s">
        <v>13</v>
      </c>
    </row>
    <row r="136" spans="1:19" ht="52.5" customHeight="1" x14ac:dyDescent="0.3">
      <c r="A136" s="493" t="s">
        <v>276</v>
      </c>
      <c r="B136" s="503" t="s">
        <v>15</v>
      </c>
      <c r="C136" s="461" t="s">
        <v>325</v>
      </c>
      <c r="D136" s="514" t="s">
        <v>114</v>
      </c>
      <c r="E136" s="518" t="s">
        <v>65</v>
      </c>
      <c r="F136" s="519" t="s">
        <v>42</v>
      </c>
      <c r="G136" s="464" t="s">
        <v>33</v>
      </c>
      <c r="H136" s="57" t="s">
        <v>115</v>
      </c>
      <c r="I136" s="31"/>
      <c r="J136" s="478">
        <v>50</v>
      </c>
      <c r="K136" s="482">
        <v>17</v>
      </c>
      <c r="L136" s="478">
        <v>100</v>
      </c>
      <c r="M136" s="480">
        <v>4</v>
      </c>
      <c r="N136" s="478">
        <v>100</v>
      </c>
      <c r="O136" s="484">
        <v>37</v>
      </c>
      <c r="P136" s="114">
        <v>305</v>
      </c>
      <c r="Q136" s="89">
        <v>338</v>
      </c>
      <c r="R136" s="114">
        <v>330</v>
      </c>
      <c r="S136" s="89"/>
    </row>
    <row r="137" spans="1:19" ht="63" customHeight="1" x14ac:dyDescent="0.3">
      <c r="A137" s="494"/>
      <c r="B137" s="503"/>
      <c r="C137" s="461"/>
      <c r="D137" s="516"/>
      <c r="E137" s="520"/>
      <c r="F137" s="520"/>
      <c r="G137" s="465"/>
      <c r="H137" s="57" t="s">
        <v>116</v>
      </c>
      <c r="I137" s="32"/>
      <c r="J137" s="479"/>
      <c r="K137" s="483"/>
      <c r="L137" s="479"/>
      <c r="M137" s="481"/>
      <c r="N137" s="479"/>
      <c r="O137" s="485"/>
      <c r="P137" s="50">
        <v>78</v>
      </c>
      <c r="Q137" s="164">
        <v>39</v>
      </c>
      <c r="R137" s="50">
        <v>127</v>
      </c>
      <c r="S137" s="164"/>
    </row>
    <row r="138" spans="1:19" s="298" customFormat="1" ht="95.4" customHeight="1" x14ac:dyDescent="0.3">
      <c r="A138" s="494"/>
      <c r="B138" s="375" t="s">
        <v>30</v>
      </c>
      <c r="C138" s="188" t="s">
        <v>282</v>
      </c>
      <c r="D138" s="375" t="s">
        <v>283</v>
      </c>
      <c r="E138" s="376" t="s">
        <v>288</v>
      </c>
      <c r="F138" s="376" t="s">
        <v>42</v>
      </c>
      <c r="G138" s="380" t="s">
        <v>140</v>
      </c>
      <c r="H138" s="316"/>
      <c r="I138" s="301"/>
      <c r="J138" s="289"/>
      <c r="K138" s="275"/>
      <c r="L138" s="289"/>
      <c r="M138" s="275"/>
      <c r="N138" s="378">
        <v>200</v>
      </c>
      <c r="O138" s="379">
        <v>138</v>
      </c>
      <c r="P138" s="378"/>
      <c r="Q138" s="379"/>
      <c r="R138" s="378">
        <v>1300</v>
      </c>
      <c r="S138" s="379"/>
    </row>
    <row r="139" spans="1:19" s="298" customFormat="1" ht="66.75" customHeight="1" x14ac:dyDescent="0.3">
      <c r="A139" s="494"/>
      <c r="B139" s="280" t="s">
        <v>34</v>
      </c>
      <c r="C139" s="170" t="s">
        <v>284</v>
      </c>
      <c r="D139" s="280" t="s">
        <v>283</v>
      </c>
      <c r="E139" s="121" t="s">
        <v>289</v>
      </c>
      <c r="F139" s="121" t="s">
        <v>42</v>
      </c>
      <c r="G139" s="316" t="s">
        <v>238</v>
      </c>
      <c r="H139" s="316"/>
      <c r="I139" s="275"/>
      <c r="J139" s="289"/>
      <c r="K139" s="275"/>
      <c r="L139" s="289"/>
      <c r="M139" s="275"/>
      <c r="N139" s="289"/>
      <c r="O139" s="275"/>
      <c r="P139" s="289"/>
      <c r="Q139" s="275"/>
      <c r="R139" s="289">
        <v>650</v>
      </c>
      <c r="S139" s="275"/>
    </row>
    <row r="140" spans="1:19" s="298" customFormat="1" ht="62.25" customHeight="1" x14ac:dyDescent="0.3">
      <c r="A140" s="495"/>
      <c r="B140" s="317" t="s">
        <v>46</v>
      </c>
      <c r="C140" s="170" t="s">
        <v>285</v>
      </c>
      <c r="D140" s="280" t="s">
        <v>286</v>
      </c>
      <c r="E140" s="121" t="s">
        <v>290</v>
      </c>
      <c r="F140" s="121" t="s">
        <v>42</v>
      </c>
      <c r="G140" s="316" t="s">
        <v>287</v>
      </c>
      <c r="H140" s="316"/>
      <c r="I140" s="302"/>
      <c r="J140" s="289"/>
      <c r="K140" s="275"/>
      <c r="L140" s="289"/>
      <c r="M140" s="275"/>
      <c r="N140" s="289"/>
      <c r="O140" s="275"/>
      <c r="P140" s="289"/>
      <c r="Q140" s="275"/>
      <c r="R140" s="289">
        <v>100</v>
      </c>
      <c r="S140" s="275"/>
    </row>
    <row r="141" spans="1:19" x14ac:dyDescent="0.3">
      <c r="A141" s="62"/>
      <c r="C141" s="64"/>
      <c r="D141" s="12"/>
      <c r="E141" s="12"/>
      <c r="F141" s="12"/>
    </row>
    <row r="142" spans="1:19" x14ac:dyDescent="0.3">
      <c r="A142" s="5" t="s">
        <v>66</v>
      </c>
      <c r="C142" s="1"/>
      <c r="D142" s="12"/>
      <c r="E142" s="12"/>
      <c r="F142" s="12"/>
    </row>
    <row r="143" spans="1:19" s="298" customFormat="1" x14ac:dyDescent="0.3">
      <c r="A143" s="510" t="s">
        <v>271</v>
      </c>
      <c r="B143" s="510"/>
      <c r="C143" s="510"/>
      <c r="D143" s="510"/>
      <c r="E143" s="510"/>
      <c r="F143" s="312"/>
      <c r="G143" s="309"/>
      <c r="H143" s="309"/>
    </row>
    <row r="144" spans="1:19" s="298" customFormat="1" x14ac:dyDescent="0.3">
      <c r="A144" s="509" t="s">
        <v>272</v>
      </c>
      <c r="B144" s="509"/>
      <c r="C144" s="509"/>
      <c r="D144" s="509"/>
      <c r="E144" s="509"/>
      <c r="F144" s="509"/>
      <c r="G144" s="509"/>
      <c r="H144" s="509"/>
    </row>
    <row r="145" spans="1:19" s="298" customFormat="1" x14ac:dyDescent="0.3">
      <c r="A145" s="510" t="s">
        <v>273</v>
      </c>
      <c r="B145" s="510"/>
      <c r="C145" s="510"/>
      <c r="D145" s="510"/>
      <c r="E145" s="510"/>
      <c r="F145" s="510"/>
      <c r="G145" s="510"/>
      <c r="H145" s="510"/>
    </row>
    <row r="146" spans="1:19" s="298" customFormat="1" x14ac:dyDescent="0.3">
      <c r="A146" s="509" t="s">
        <v>274</v>
      </c>
      <c r="B146" s="509"/>
      <c r="C146" s="509"/>
      <c r="D146" s="509"/>
      <c r="E146" s="509"/>
      <c r="F146" s="509"/>
      <c r="G146" s="509"/>
      <c r="H146" s="509"/>
    </row>
    <row r="147" spans="1:19" s="298" customFormat="1" ht="16.95" customHeight="1" x14ac:dyDescent="0.3">
      <c r="A147" s="578" t="s">
        <v>275</v>
      </c>
      <c r="B147" s="578"/>
      <c r="C147" s="578"/>
      <c r="D147" s="578"/>
      <c r="E147" s="578"/>
      <c r="F147" s="578"/>
      <c r="G147" s="578"/>
      <c r="H147" s="578"/>
    </row>
    <row r="148" spans="1:19" x14ac:dyDescent="0.3">
      <c r="A148" s="575"/>
      <c r="B148" s="575"/>
      <c r="C148" s="575"/>
      <c r="D148" s="575"/>
      <c r="E148" s="575"/>
      <c r="F148" s="12"/>
    </row>
    <row r="149" spans="1:19" x14ac:dyDescent="0.3">
      <c r="A149" s="575"/>
      <c r="B149" s="575"/>
      <c r="C149" s="575"/>
      <c r="D149" s="575"/>
      <c r="E149" s="575"/>
      <c r="F149" s="12"/>
    </row>
    <row r="150" spans="1:19" x14ac:dyDescent="0.3">
      <c r="J150" s="474">
        <v>2017</v>
      </c>
      <c r="K150" s="474"/>
      <c r="L150" s="474">
        <v>2018</v>
      </c>
      <c r="M150" s="474"/>
      <c r="N150" s="475">
        <v>2019</v>
      </c>
      <c r="O150" s="476"/>
      <c r="P150" s="477">
        <v>2020</v>
      </c>
      <c r="Q150" s="476"/>
      <c r="R150" s="477">
        <v>2021</v>
      </c>
      <c r="S150" s="476"/>
    </row>
    <row r="151" spans="1:19" s="132" customFormat="1" ht="27.6" x14ac:dyDescent="0.3">
      <c r="A151" s="136" t="s">
        <v>3</v>
      </c>
      <c r="B151" s="3" t="s">
        <v>4</v>
      </c>
      <c r="C151" s="124" t="s">
        <v>5</v>
      </c>
      <c r="D151" s="124" t="s">
        <v>6</v>
      </c>
      <c r="E151" s="137" t="s">
        <v>7</v>
      </c>
      <c r="F151" s="137" t="s">
        <v>8</v>
      </c>
      <c r="G151" s="138" t="s">
        <v>9</v>
      </c>
      <c r="H151" s="139" t="s">
        <v>10</v>
      </c>
      <c r="I151" s="130" t="s">
        <v>11</v>
      </c>
      <c r="J151" s="131" t="s">
        <v>12</v>
      </c>
      <c r="K151" s="53" t="s">
        <v>13</v>
      </c>
      <c r="L151" s="131" t="s">
        <v>12</v>
      </c>
      <c r="M151" s="53" t="s">
        <v>13</v>
      </c>
      <c r="N151" s="131" t="s">
        <v>12</v>
      </c>
      <c r="O151" s="53" t="s">
        <v>13</v>
      </c>
      <c r="P151" s="131" t="s">
        <v>12</v>
      </c>
      <c r="Q151" s="53" t="s">
        <v>13</v>
      </c>
      <c r="R151" s="131" t="s">
        <v>12</v>
      </c>
      <c r="S151" s="169" t="s">
        <v>13</v>
      </c>
    </row>
    <row r="152" spans="1:19" ht="15" customHeight="1" x14ac:dyDescent="0.3">
      <c r="A152" s="493" t="s">
        <v>291</v>
      </c>
      <c r="B152" s="511" t="s">
        <v>15</v>
      </c>
      <c r="C152" s="528" t="s">
        <v>124</v>
      </c>
      <c r="D152" s="505" t="s">
        <v>67</v>
      </c>
      <c r="E152" s="521" t="s">
        <v>68</v>
      </c>
      <c r="F152" s="471" t="s">
        <v>42</v>
      </c>
      <c r="G152" s="473" t="s">
        <v>140</v>
      </c>
      <c r="H152" s="85" t="s">
        <v>44</v>
      </c>
      <c r="I152" s="31"/>
      <c r="J152" s="25">
        <v>5420</v>
      </c>
      <c r="K152" s="34">
        <v>0</v>
      </c>
      <c r="L152" s="25">
        <v>5420</v>
      </c>
      <c r="M152" s="34">
        <v>911</v>
      </c>
      <c r="N152" s="25">
        <v>5420</v>
      </c>
      <c r="O152" s="34">
        <v>808</v>
      </c>
      <c r="P152" s="25">
        <v>5250</v>
      </c>
      <c r="Q152" s="89">
        <v>2966</v>
      </c>
      <c r="R152" s="25">
        <v>9500</v>
      </c>
      <c r="S152" s="89"/>
    </row>
    <row r="153" spans="1:19" x14ac:dyDescent="0.3">
      <c r="A153" s="494"/>
      <c r="B153" s="512"/>
      <c r="C153" s="529"/>
      <c r="D153" s="505"/>
      <c r="E153" s="519"/>
      <c r="F153" s="471"/>
      <c r="G153" s="473"/>
      <c r="H153" s="57" t="s">
        <v>20</v>
      </c>
      <c r="I153" s="32"/>
      <c r="J153" s="368"/>
      <c r="K153" s="34"/>
      <c r="L153" s="35"/>
      <c r="M153" s="29"/>
      <c r="N153" s="35"/>
      <c r="O153" s="11"/>
      <c r="P153" s="24"/>
      <c r="Q153" s="11"/>
      <c r="R153" s="24"/>
      <c r="S153" s="11"/>
    </row>
    <row r="154" spans="1:19" x14ac:dyDescent="0.3">
      <c r="A154" s="494"/>
      <c r="B154" s="512"/>
      <c r="C154" s="529"/>
      <c r="D154" s="505"/>
      <c r="E154" s="519"/>
      <c r="F154" s="471"/>
      <c r="G154" s="473"/>
      <c r="H154" s="57" t="s">
        <v>0</v>
      </c>
      <c r="I154" s="32"/>
      <c r="J154" s="368"/>
      <c r="K154" s="34"/>
      <c r="L154" s="35"/>
      <c r="M154" s="29"/>
      <c r="N154" s="35"/>
      <c r="O154" s="11"/>
      <c r="P154" s="24"/>
      <c r="Q154" s="11"/>
      <c r="R154" s="24"/>
      <c r="S154" s="11"/>
    </row>
    <row r="155" spans="1:19" x14ac:dyDescent="0.3">
      <c r="A155" s="494"/>
      <c r="B155" s="512"/>
      <c r="C155" s="529"/>
      <c r="D155" s="505"/>
      <c r="E155" s="519"/>
      <c r="F155" s="471"/>
      <c r="G155" s="473"/>
      <c r="H155" s="57" t="s">
        <v>1</v>
      </c>
      <c r="I155" s="32"/>
      <c r="J155" s="368"/>
      <c r="K155" s="34"/>
      <c r="L155" s="35"/>
      <c r="M155" s="29"/>
      <c r="N155" s="35"/>
      <c r="O155" s="11"/>
      <c r="P155" s="24"/>
      <c r="Q155" s="11"/>
      <c r="R155" s="24"/>
      <c r="S155" s="11"/>
    </row>
    <row r="156" spans="1:19" ht="54.75" customHeight="1" x14ac:dyDescent="0.3">
      <c r="A156" s="494"/>
      <c r="B156" s="513"/>
      <c r="C156" s="530"/>
      <c r="D156" s="505"/>
      <c r="E156" s="520"/>
      <c r="F156" s="471"/>
      <c r="G156" s="464"/>
      <c r="H156" s="57" t="s">
        <v>27</v>
      </c>
      <c r="I156" s="32"/>
      <c r="J156" s="368">
        <v>5420</v>
      </c>
      <c r="K156" s="34"/>
      <c r="L156" s="35">
        <v>5420</v>
      </c>
      <c r="M156" s="29">
        <v>911</v>
      </c>
      <c r="N156" s="35">
        <v>5420</v>
      </c>
      <c r="O156" s="11">
        <v>808</v>
      </c>
      <c r="P156" s="24">
        <v>5250</v>
      </c>
      <c r="Q156" s="11">
        <v>2966</v>
      </c>
      <c r="R156" s="24">
        <v>9500</v>
      </c>
      <c r="S156" s="11"/>
    </row>
    <row r="157" spans="1:19" s="298" customFormat="1" ht="86.25" customHeight="1" x14ac:dyDescent="0.3">
      <c r="A157" s="494"/>
      <c r="B157" s="296" t="s">
        <v>30</v>
      </c>
      <c r="C157" s="170" t="s">
        <v>292</v>
      </c>
      <c r="D157" s="318" t="s">
        <v>40</v>
      </c>
      <c r="E157" s="300" t="s">
        <v>294</v>
      </c>
      <c r="F157" s="297" t="s">
        <v>42</v>
      </c>
      <c r="G157" s="168" t="s">
        <v>140</v>
      </c>
      <c r="H157" s="168" t="s">
        <v>27</v>
      </c>
      <c r="I157" s="302"/>
      <c r="J157" s="289"/>
      <c r="K157" s="275"/>
      <c r="L157" s="289"/>
      <c r="M157" s="275"/>
      <c r="N157" s="289"/>
      <c r="O157" s="275"/>
      <c r="P157" s="289"/>
      <c r="Q157" s="275"/>
      <c r="R157" s="381">
        <v>30000</v>
      </c>
      <c r="S157" s="275"/>
    </row>
    <row r="158" spans="1:19" s="298" customFormat="1" ht="100.5" customHeight="1" x14ac:dyDescent="0.3">
      <c r="A158" s="495"/>
      <c r="B158" s="296" t="s">
        <v>34</v>
      </c>
      <c r="C158" s="170" t="s">
        <v>293</v>
      </c>
      <c r="D158" s="318" t="s">
        <v>40</v>
      </c>
      <c r="E158" s="300" t="s">
        <v>295</v>
      </c>
      <c r="F158" s="297" t="s">
        <v>42</v>
      </c>
      <c r="G158" s="168" t="s">
        <v>140</v>
      </c>
      <c r="H158" s="168" t="s">
        <v>27</v>
      </c>
      <c r="I158" s="302"/>
      <c r="J158" s="289"/>
      <c r="K158" s="275"/>
      <c r="L158" s="289"/>
      <c r="M158" s="275"/>
      <c r="N158" s="289"/>
      <c r="O158" s="275"/>
      <c r="P158" s="289"/>
      <c r="Q158" s="275"/>
      <c r="R158" s="381">
        <v>500</v>
      </c>
      <c r="S158" s="275"/>
    </row>
    <row r="160" spans="1:19" x14ac:dyDescent="0.3">
      <c r="A160" s="5" t="s">
        <v>69</v>
      </c>
    </row>
    <row r="161" spans="1:19" s="298" customFormat="1" x14ac:dyDescent="0.3">
      <c r="A161" s="509" t="s">
        <v>277</v>
      </c>
      <c r="B161" s="509"/>
      <c r="C161" s="509"/>
      <c r="D161" s="509"/>
      <c r="E161" s="509"/>
    </row>
    <row r="162" spans="1:19" s="298" customFormat="1" x14ac:dyDescent="0.3">
      <c r="A162" s="510" t="s">
        <v>278</v>
      </c>
      <c r="B162" s="510"/>
      <c r="C162" s="510"/>
      <c r="D162" s="510"/>
      <c r="E162" s="510"/>
    </row>
    <row r="163" spans="1:19" s="298" customFormat="1" x14ac:dyDescent="0.3">
      <c r="A163" s="510" t="s">
        <v>70</v>
      </c>
      <c r="B163" s="510"/>
      <c r="C163" s="510"/>
      <c r="D163" s="510"/>
      <c r="E163" s="510"/>
    </row>
    <row r="164" spans="1:19" s="298" customFormat="1" x14ac:dyDescent="0.3">
      <c r="A164" s="582" t="s">
        <v>108</v>
      </c>
      <c r="B164" s="582"/>
      <c r="C164" s="582"/>
      <c r="D164" s="582"/>
    </row>
    <row r="165" spans="1:19" x14ac:dyDescent="0.3">
      <c r="J165" s="474">
        <v>2017</v>
      </c>
      <c r="K165" s="474"/>
      <c r="L165" s="474">
        <v>2018</v>
      </c>
      <c r="M165" s="474"/>
      <c r="N165" s="475">
        <v>2019</v>
      </c>
      <c r="O165" s="476"/>
      <c r="P165" s="477">
        <v>2020</v>
      </c>
      <c r="Q165" s="476"/>
      <c r="R165" s="477">
        <v>2021</v>
      </c>
      <c r="S165" s="476"/>
    </row>
    <row r="166" spans="1:19" s="132" customFormat="1" ht="27.6" x14ac:dyDescent="0.3">
      <c r="A166" s="136" t="s">
        <v>3</v>
      </c>
      <c r="B166" s="3" t="s">
        <v>4</v>
      </c>
      <c r="C166" s="124" t="s">
        <v>5</v>
      </c>
      <c r="D166" s="124" t="s">
        <v>6</v>
      </c>
      <c r="E166" s="137" t="s">
        <v>7</v>
      </c>
      <c r="F166" s="137" t="s">
        <v>8</v>
      </c>
      <c r="G166" s="138" t="s">
        <v>9</v>
      </c>
      <c r="H166" s="139" t="s">
        <v>10</v>
      </c>
      <c r="I166" s="130" t="s">
        <v>11</v>
      </c>
      <c r="J166" s="131" t="s">
        <v>12</v>
      </c>
      <c r="K166" s="53" t="s">
        <v>13</v>
      </c>
      <c r="L166" s="131" t="s">
        <v>12</v>
      </c>
      <c r="M166" s="53" t="s">
        <v>13</v>
      </c>
      <c r="N166" s="131" t="s">
        <v>12</v>
      </c>
      <c r="O166" s="53" t="s">
        <v>13</v>
      </c>
      <c r="P166" s="131" t="s">
        <v>12</v>
      </c>
      <c r="Q166" s="53" t="s">
        <v>13</v>
      </c>
      <c r="R166" s="131" t="s">
        <v>12</v>
      </c>
      <c r="S166" s="169" t="s">
        <v>13</v>
      </c>
    </row>
    <row r="167" spans="1:19" ht="15" customHeight="1" x14ac:dyDescent="0.3">
      <c r="A167" s="493" t="s">
        <v>125</v>
      </c>
      <c r="B167" s="511" t="s">
        <v>15</v>
      </c>
      <c r="C167" s="469" t="s">
        <v>126</v>
      </c>
      <c r="D167" s="505" t="s">
        <v>71</v>
      </c>
      <c r="E167" s="588" t="s">
        <v>157</v>
      </c>
      <c r="F167" s="471" t="s">
        <v>42</v>
      </c>
      <c r="G167" s="473" t="s">
        <v>19</v>
      </c>
      <c r="H167" s="85" t="s">
        <v>44</v>
      </c>
      <c r="I167" s="31">
        <v>627</v>
      </c>
      <c r="J167" s="112">
        <v>1150</v>
      </c>
      <c r="K167" s="112">
        <v>4669</v>
      </c>
      <c r="L167" s="112">
        <v>2000</v>
      </c>
      <c r="M167" s="112">
        <v>1775</v>
      </c>
      <c r="N167" s="112">
        <v>2000</v>
      </c>
      <c r="O167" s="25">
        <v>1960</v>
      </c>
      <c r="P167" s="112">
        <v>2000</v>
      </c>
      <c r="Q167" s="9">
        <v>678</v>
      </c>
      <c r="R167" s="112">
        <v>1250</v>
      </c>
      <c r="S167" s="9"/>
    </row>
    <row r="168" spans="1:19" x14ac:dyDescent="0.3">
      <c r="A168" s="494"/>
      <c r="B168" s="512"/>
      <c r="C168" s="469"/>
      <c r="D168" s="505"/>
      <c r="E168" s="588"/>
      <c r="F168" s="471"/>
      <c r="G168" s="473"/>
      <c r="H168" s="57" t="s">
        <v>20</v>
      </c>
      <c r="I168" s="32"/>
      <c r="J168" s="110">
        <v>460</v>
      </c>
      <c r="K168" s="108">
        <v>2546</v>
      </c>
      <c r="L168" s="111">
        <v>1000</v>
      </c>
      <c r="M168" s="91">
        <v>765</v>
      </c>
      <c r="N168" s="111">
        <v>1000</v>
      </c>
      <c r="O168" s="11">
        <v>1192</v>
      </c>
      <c r="P168" s="50">
        <v>1000</v>
      </c>
      <c r="Q168" s="11">
        <v>248</v>
      </c>
      <c r="R168" s="50">
        <v>250</v>
      </c>
      <c r="S168" s="11"/>
    </row>
    <row r="169" spans="1:19" x14ac:dyDescent="0.3">
      <c r="A169" s="494"/>
      <c r="B169" s="512"/>
      <c r="C169" s="469"/>
      <c r="D169" s="505"/>
      <c r="E169" s="588"/>
      <c r="F169" s="471"/>
      <c r="G169" s="473"/>
      <c r="H169" s="57" t="s">
        <v>0</v>
      </c>
      <c r="I169" s="32"/>
      <c r="J169" s="110"/>
      <c r="K169" s="108"/>
      <c r="L169" s="111"/>
      <c r="M169" s="91"/>
      <c r="N169" s="111"/>
      <c r="O169" s="11">
        <v>2</v>
      </c>
      <c r="P169" s="50"/>
      <c r="Q169" s="11"/>
      <c r="R169" s="50"/>
      <c r="S169" s="11"/>
    </row>
    <row r="170" spans="1:19" x14ac:dyDescent="0.3">
      <c r="A170" s="494"/>
      <c r="B170" s="512"/>
      <c r="C170" s="469"/>
      <c r="D170" s="505"/>
      <c r="E170" s="588"/>
      <c r="F170" s="471"/>
      <c r="G170" s="473"/>
      <c r="H170" s="57" t="s">
        <v>1</v>
      </c>
      <c r="I170" s="32"/>
      <c r="J170" s="110"/>
      <c r="K170" s="108">
        <v>197</v>
      </c>
      <c r="L170" s="111"/>
      <c r="M170" s="91">
        <v>9</v>
      </c>
      <c r="N170" s="111"/>
      <c r="O170" s="11">
        <v>4</v>
      </c>
      <c r="P170" s="50"/>
      <c r="Q170" s="11">
        <v>1</v>
      </c>
      <c r="R170" s="50"/>
      <c r="S170" s="11"/>
    </row>
    <row r="171" spans="1:19" ht="81" customHeight="1" x14ac:dyDescent="0.3">
      <c r="A171" s="494"/>
      <c r="B171" s="513"/>
      <c r="C171" s="469"/>
      <c r="D171" s="505"/>
      <c r="E171" s="588"/>
      <c r="F171" s="471"/>
      <c r="G171" s="464"/>
      <c r="H171" s="57" t="s">
        <v>27</v>
      </c>
      <c r="I171" s="109">
        <v>627</v>
      </c>
      <c r="J171" s="110">
        <v>690</v>
      </c>
      <c r="K171" s="108">
        <v>1926</v>
      </c>
      <c r="L171" s="111">
        <v>1000</v>
      </c>
      <c r="M171" s="91">
        <v>1001</v>
      </c>
      <c r="N171" s="111">
        <v>1000</v>
      </c>
      <c r="O171" s="11">
        <v>762</v>
      </c>
      <c r="P171" s="50">
        <v>1000</v>
      </c>
      <c r="Q171" s="49">
        <v>429</v>
      </c>
      <c r="R171" s="50">
        <v>1000</v>
      </c>
      <c r="S171" s="49"/>
    </row>
    <row r="172" spans="1:19" x14ac:dyDescent="0.3">
      <c r="A172" s="494"/>
      <c r="B172" s="511" t="s">
        <v>30</v>
      </c>
      <c r="C172" s="466" t="s">
        <v>127</v>
      </c>
      <c r="D172" s="505" t="s">
        <v>71</v>
      </c>
      <c r="E172" s="521" t="s">
        <v>113</v>
      </c>
      <c r="F172" s="499" t="s">
        <v>172</v>
      </c>
      <c r="G172" s="473" t="s">
        <v>19</v>
      </c>
      <c r="H172" s="85" t="s">
        <v>44</v>
      </c>
      <c r="I172" s="31"/>
      <c r="J172" s="25"/>
      <c r="K172" s="31"/>
      <c r="L172" s="25"/>
      <c r="M172" s="28"/>
      <c r="N172" s="25"/>
      <c r="O172" s="9"/>
      <c r="P172" s="22">
        <v>1000</v>
      </c>
      <c r="Q172" s="9">
        <v>285</v>
      </c>
      <c r="R172" s="22">
        <v>250</v>
      </c>
      <c r="S172" s="9"/>
    </row>
    <row r="173" spans="1:19" x14ac:dyDescent="0.3">
      <c r="A173" s="494"/>
      <c r="B173" s="512"/>
      <c r="C173" s="467"/>
      <c r="D173" s="505"/>
      <c r="E173" s="519"/>
      <c r="F173" s="499"/>
      <c r="G173" s="473"/>
      <c r="H173" s="57" t="s">
        <v>20</v>
      </c>
      <c r="I173" s="32"/>
      <c r="J173" s="33"/>
      <c r="K173" s="34"/>
      <c r="L173" s="35"/>
      <c r="M173" s="29"/>
      <c r="N173" s="35"/>
      <c r="O173" s="11"/>
      <c r="P173" s="24">
        <v>500</v>
      </c>
      <c r="Q173" s="11"/>
      <c r="R173" s="24"/>
      <c r="S173" s="11"/>
    </row>
    <row r="174" spans="1:19" x14ac:dyDescent="0.3">
      <c r="A174" s="494"/>
      <c r="B174" s="512"/>
      <c r="C174" s="467"/>
      <c r="D174" s="505"/>
      <c r="E174" s="519"/>
      <c r="F174" s="499"/>
      <c r="G174" s="473"/>
      <c r="H174" s="57" t="s">
        <v>0</v>
      </c>
      <c r="I174" s="32"/>
      <c r="J174" s="33"/>
      <c r="K174" s="34"/>
      <c r="L174" s="35"/>
      <c r="M174" s="29"/>
      <c r="N174" s="35"/>
      <c r="O174" s="11"/>
      <c r="P174" s="24"/>
      <c r="Q174" s="11"/>
      <c r="R174" s="24"/>
      <c r="S174" s="11"/>
    </row>
    <row r="175" spans="1:19" x14ac:dyDescent="0.3">
      <c r="A175" s="494"/>
      <c r="B175" s="512"/>
      <c r="C175" s="467"/>
      <c r="D175" s="505"/>
      <c r="E175" s="519"/>
      <c r="F175" s="499"/>
      <c r="G175" s="473"/>
      <c r="H175" s="57" t="s">
        <v>1</v>
      </c>
      <c r="I175" s="32"/>
      <c r="J175" s="33"/>
      <c r="K175" s="34"/>
      <c r="L175" s="35"/>
      <c r="M175" s="29"/>
      <c r="N175" s="35"/>
      <c r="O175" s="11"/>
      <c r="P175" s="24"/>
      <c r="Q175" s="11"/>
      <c r="R175" s="24"/>
      <c r="S175" s="11"/>
    </row>
    <row r="176" spans="1:19" x14ac:dyDescent="0.3">
      <c r="A176" s="494"/>
      <c r="B176" s="513"/>
      <c r="C176" s="468"/>
      <c r="D176" s="505"/>
      <c r="E176" s="520"/>
      <c r="F176" s="499"/>
      <c r="G176" s="464"/>
      <c r="H176" s="57" t="s">
        <v>27</v>
      </c>
      <c r="I176" s="32"/>
      <c r="J176" s="33"/>
      <c r="K176" s="34"/>
      <c r="L176" s="35"/>
      <c r="M176" s="29"/>
      <c r="N176" s="35"/>
      <c r="O176" s="11"/>
      <c r="P176" s="24">
        <v>500</v>
      </c>
      <c r="Q176" s="11">
        <v>285</v>
      </c>
      <c r="R176" s="24">
        <v>250</v>
      </c>
      <c r="S176" s="11"/>
    </row>
    <row r="177" spans="1:19" s="298" customFormat="1" ht="85.2" customHeight="1" x14ac:dyDescent="0.3">
      <c r="A177" s="494"/>
      <c r="B177" s="296" t="s">
        <v>34</v>
      </c>
      <c r="C177" s="68" t="s">
        <v>296</v>
      </c>
      <c r="D177" s="168" t="s">
        <v>71</v>
      </c>
      <c r="E177" s="300" t="s">
        <v>298</v>
      </c>
      <c r="F177" s="318" t="s">
        <v>42</v>
      </c>
      <c r="G177" s="168" t="s">
        <v>43</v>
      </c>
      <c r="H177" s="168"/>
      <c r="I177" s="275"/>
      <c r="J177" s="289"/>
      <c r="K177" s="275"/>
      <c r="L177" s="289"/>
      <c r="M177" s="275"/>
      <c r="N177" s="289"/>
      <c r="O177" s="275"/>
      <c r="P177" s="289"/>
      <c r="Q177" s="275"/>
      <c r="R177" s="382" t="s">
        <v>327</v>
      </c>
      <c r="S177" s="275"/>
    </row>
    <row r="178" spans="1:19" s="298" customFormat="1" ht="85.2" customHeight="1" x14ac:dyDescent="0.3">
      <c r="A178" s="495"/>
      <c r="B178" s="296" t="s">
        <v>46</v>
      </c>
      <c r="C178" s="170" t="s">
        <v>297</v>
      </c>
      <c r="D178" s="168" t="s">
        <v>40</v>
      </c>
      <c r="E178" s="300" t="s">
        <v>299</v>
      </c>
      <c r="F178" s="318" t="s">
        <v>42</v>
      </c>
      <c r="G178" s="168" t="s">
        <v>238</v>
      </c>
      <c r="H178" s="168"/>
      <c r="I178" s="275"/>
      <c r="J178" s="289"/>
      <c r="K178" s="275"/>
      <c r="L178" s="289"/>
      <c r="M178" s="275"/>
      <c r="N178" s="289"/>
      <c r="O178" s="275"/>
      <c r="P178" s="289"/>
      <c r="Q178" s="275"/>
      <c r="R178" s="382" t="s">
        <v>326</v>
      </c>
      <c r="S178" s="275"/>
    </row>
    <row r="179" spans="1:19" x14ac:dyDescent="0.3">
      <c r="G179" s="47"/>
    </row>
    <row r="180" spans="1:19" x14ac:dyDescent="0.3">
      <c r="A180" s="5" t="s">
        <v>72</v>
      </c>
    </row>
    <row r="181" spans="1:19" s="298" customFormat="1" x14ac:dyDescent="0.3">
      <c r="A181" s="510" t="s">
        <v>73</v>
      </c>
      <c r="B181" s="510"/>
      <c r="C181" s="510"/>
      <c r="D181" s="510"/>
      <c r="E181" s="510"/>
    </row>
    <row r="182" spans="1:19" s="298" customFormat="1" x14ac:dyDescent="0.3">
      <c r="A182" s="510" t="s">
        <v>74</v>
      </c>
      <c r="B182" s="510"/>
      <c r="C182" s="510"/>
      <c r="D182" s="510"/>
      <c r="E182" s="510"/>
    </row>
    <row r="183" spans="1:19" s="298" customFormat="1" ht="15" customHeight="1" x14ac:dyDescent="0.3">
      <c r="A183" s="522" t="s">
        <v>279</v>
      </c>
      <c r="B183" s="522"/>
      <c r="C183" s="522"/>
      <c r="D183" s="522"/>
      <c r="E183" s="522"/>
    </row>
    <row r="184" spans="1:19" s="298" customFormat="1" ht="15" customHeight="1" x14ac:dyDescent="0.3">
      <c r="A184" s="523" t="s">
        <v>280</v>
      </c>
      <c r="B184" s="523"/>
      <c r="C184" s="523"/>
      <c r="D184" s="523"/>
      <c r="E184" s="523"/>
    </row>
    <row r="185" spans="1:19" s="298" customFormat="1" x14ac:dyDescent="0.3">
      <c r="A185" s="510" t="s">
        <v>109</v>
      </c>
      <c r="B185" s="510"/>
      <c r="C185" s="510"/>
      <c r="D185" s="309"/>
      <c r="E185" s="309"/>
    </row>
    <row r="186" spans="1:19" x14ac:dyDescent="0.3">
      <c r="J186" s="474">
        <v>2017</v>
      </c>
      <c r="K186" s="474"/>
      <c r="L186" s="474">
        <v>2018</v>
      </c>
      <c r="M186" s="474"/>
      <c r="N186" s="475">
        <v>2019</v>
      </c>
      <c r="O186" s="476"/>
      <c r="P186" s="477">
        <v>2020</v>
      </c>
      <c r="Q186" s="476"/>
      <c r="R186" s="477">
        <v>2021</v>
      </c>
      <c r="S186" s="476"/>
    </row>
    <row r="187" spans="1:19" s="132" customFormat="1" ht="27.6" x14ac:dyDescent="0.3">
      <c r="A187" s="136" t="s">
        <v>3</v>
      </c>
      <c r="B187" s="3" t="s">
        <v>4</v>
      </c>
      <c r="C187" s="124" t="s">
        <v>5</v>
      </c>
      <c r="D187" s="124" t="s">
        <v>6</v>
      </c>
      <c r="E187" s="137" t="s">
        <v>7</v>
      </c>
      <c r="F187" s="137" t="s">
        <v>8</v>
      </c>
      <c r="G187" s="138" t="s">
        <v>9</v>
      </c>
      <c r="H187" s="139" t="s">
        <v>10</v>
      </c>
      <c r="I187" s="130" t="s">
        <v>11</v>
      </c>
      <c r="J187" s="131" t="s">
        <v>12</v>
      </c>
      <c r="K187" s="53" t="s">
        <v>13</v>
      </c>
      <c r="L187" s="131" t="s">
        <v>12</v>
      </c>
      <c r="M187" s="53" t="s">
        <v>13</v>
      </c>
      <c r="N187" s="131" t="s">
        <v>12</v>
      </c>
      <c r="O187" s="53" t="s">
        <v>13</v>
      </c>
      <c r="P187" s="131" t="s">
        <v>12</v>
      </c>
      <c r="Q187" s="53" t="s">
        <v>13</v>
      </c>
      <c r="R187" s="131" t="s">
        <v>12</v>
      </c>
      <c r="S187" s="169" t="s">
        <v>13</v>
      </c>
    </row>
    <row r="188" spans="1:19" ht="15" customHeight="1" x14ac:dyDescent="0.3">
      <c r="A188" s="525" t="s">
        <v>128</v>
      </c>
      <c r="B188" s="511" t="s">
        <v>15</v>
      </c>
      <c r="C188" s="469" t="s">
        <v>300</v>
      </c>
      <c r="D188" s="505" t="s">
        <v>71</v>
      </c>
      <c r="E188" s="471" t="s">
        <v>75</v>
      </c>
      <c r="F188" s="524" t="s">
        <v>42</v>
      </c>
      <c r="G188" s="473" t="s">
        <v>140</v>
      </c>
      <c r="H188" s="85" t="s">
        <v>44</v>
      </c>
      <c r="I188" s="31">
        <v>2541</v>
      </c>
      <c r="J188" s="25">
        <v>21677.75</v>
      </c>
      <c r="K188" s="31">
        <v>0</v>
      </c>
      <c r="L188" s="25">
        <v>21677.75</v>
      </c>
      <c r="M188" s="31">
        <v>14071</v>
      </c>
      <c r="N188" s="25">
        <v>21677.75</v>
      </c>
      <c r="O188" s="31">
        <v>702</v>
      </c>
      <c r="P188" s="25">
        <v>4500</v>
      </c>
      <c r="Q188" s="9">
        <v>598</v>
      </c>
      <c r="R188" s="25">
        <v>3660</v>
      </c>
      <c r="S188" s="9"/>
    </row>
    <row r="189" spans="1:19" x14ac:dyDescent="0.3">
      <c r="A189" s="526"/>
      <c r="B189" s="512"/>
      <c r="C189" s="469"/>
      <c r="D189" s="505"/>
      <c r="E189" s="471"/>
      <c r="F189" s="524"/>
      <c r="G189" s="473"/>
      <c r="H189" s="57" t="s">
        <v>20</v>
      </c>
      <c r="I189" s="32"/>
      <c r="J189" s="33"/>
      <c r="K189" s="34"/>
      <c r="L189" s="35"/>
      <c r="M189" s="29">
        <v>3368</v>
      </c>
      <c r="N189" s="35"/>
      <c r="O189" s="11"/>
      <c r="P189" s="50">
        <v>1500</v>
      </c>
      <c r="Q189" s="30"/>
      <c r="R189" s="50"/>
      <c r="S189" s="30"/>
    </row>
    <row r="190" spans="1:19" x14ac:dyDescent="0.3">
      <c r="A190" s="526"/>
      <c r="B190" s="512"/>
      <c r="C190" s="469"/>
      <c r="D190" s="505"/>
      <c r="E190" s="471"/>
      <c r="F190" s="524"/>
      <c r="G190" s="473"/>
      <c r="H190" s="57" t="s">
        <v>0</v>
      </c>
      <c r="I190" s="32"/>
      <c r="J190" s="33"/>
      <c r="K190" s="34"/>
      <c r="L190" s="35"/>
      <c r="M190" s="29"/>
      <c r="N190" s="35"/>
      <c r="O190" s="11"/>
      <c r="P190" s="50"/>
      <c r="Q190" s="11"/>
      <c r="R190" s="50"/>
      <c r="S190" s="11"/>
    </row>
    <row r="191" spans="1:19" x14ac:dyDescent="0.3">
      <c r="A191" s="526"/>
      <c r="B191" s="512"/>
      <c r="C191" s="469"/>
      <c r="D191" s="505"/>
      <c r="E191" s="471"/>
      <c r="F191" s="524"/>
      <c r="G191" s="473"/>
      <c r="H191" s="57" t="s">
        <v>1</v>
      </c>
      <c r="I191" s="32"/>
      <c r="J191" s="33"/>
      <c r="K191" s="34"/>
      <c r="L191" s="35"/>
      <c r="M191" s="29"/>
      <c r="N191" s="35"/>
      <c r="O191" s="11"/>
      <c r="P191" s="50"/>
      <c r="Q191" s="11"/>
      <c r="R191" s="50"/>
      <c r="S191" s="11"/>
    </row>
    <row r="192" spans="1:19" ht="69" customHeight="1" x14ac:dyDescent="0.3">
      <c r="A192" s="526"/>
      <c r="B192" s="513"/>
      <c r="C192" s="469"/>
      <c r="D192" s="505"/>
      <c r="E192" s="521"/>
      <c r="F192" s="524"/>
      <c r="G192" s="464"/>
      <c r="H192" s="57" t="s">
        <v>27</v>
      </c>
      <c r="I192" s="109">
        <v>2541</v>
      </c>
      <c r="J192" s="369">
        <v>21677.75</v>
      </c>
      <c r="K192" s="108"/>
      <c r="L192" s="370">
        <v>21677.75</v>
      </c>
      <c r="M192" s="91">
        <v>10703</v>
      </c>
      <c r="N192" s="370">
        <v>21677.75</v>
      </c>
      <c r="O192" s="11">
        <v>702</v>
      </c>
      <c r="P192" s="50">
        <v>3000</v>
      </c>
      <c r="Q192" s="117">
        <v>598</v>
      </c>
      <c r="R192" s="50">
        <v>3660</v>
      </c>
      <c r="S192" s="117"/>
    </row>
    <row r="193" spans="1:22" ht="64.2" customHeight="1" x14ac:dyDescent="0.3">
      <c r="A193" s="526"/>
      <c r="B193" s="179" t="s">
        <v>30</v>
      </c>
      <c r="C193" s="186" t="s">
        <v>301</v>
      </c>
      <c r="D193" s="182" t="s">
        <v>76</v>
      </c>
      <c r="E193" s="181" t="s">
        <v>158</v>
      </c>
      <c r="F193" s="184" t="s">
        <v>42</v>
      </c>
      <c r="G193" s="175" t="s">
        <v>19</v>
      </c>
      <c r="H193" s="183" t="s">
        <v>117</v>
      </c>
      <c r="I193" s="173"/>
      <c r="J193" s="282"/>
      <c r="K193" s="173"/>
      <c r="L193" s="282">
        <v>30</v>
      </c>
      <c r="M193" s="173">
        <v>331</v>
      </c>
      <c r="N193" s="282">
        <v>30</v>
      </c>
      <c r="O193" s="173">
        <v>408</v>
      </c>
      <c r="P193" s="383">
        <v>332</v>
      </c>
      <c r="Q193" s="185">
        <v>95</v>
      </c>
      <c r="R193" s="383">
        <v>50</v>
      </c>
      <c r="S193" s="185"/>
    </row>
    <row r="194" spans="1:22" ht="15" customHeight="1" x14ac:dyDescent="0.3">
      <c r="A194" s="526"/>
      <c r="B194" s="511" t="s">
        <v>34</v>
      </c>
      <c r="C194" s="528" t="s">
        <v>302</v>
      </c>
      <c r="D194" s="531" t="s">
        <v>328</v>
      </c>
      <c r="E194" s="521" t="s">
        <v>77</v>
      </c>
      <c r="F194" s="524" t="s">
        <v>42</v>
      </c>
      <c r="G194" s="472" t="s">
        <v>140</v>
      </c>
      <c r="H194" s="85" t="s">
        <v>44</v>
      </c>
      <c r="I194" s="31">
        <v>20000</v>
      </c>
      <c r="J194" s="25"/>
      <c r="K194" s="31">
        <v>18368</v>
      </c>
      <c r="L194" s="25">
        <v>21678</v>
      </c>
      <c r="M194" s="31">
        <v>2071</v>
      </c>
      <c r="N194" s="25">
        <v>21678</v>
      </c>
      <c r="O194" s="9">
        <v>11153</v>
      </c>
      <c r="P194" s="22">
        <v>18300</v>
      </c>
      <c r="Q194" s="89">
        <v>33670</v>
      </c>
      <c r="R194" s="22">
        <v>13340</v>
      </c>
      <c r="S194" s="89"/>
    </row>
    <row r="195" spans="1:22" x14ac:dyDescent="0.3">
      <c r="A195" s="526"/>
      <c r="B195" s="512"/>
      <c r="C195" s="529"/>
      <c r="D195" s="532"/>
      <c r="E195" s="519"/>
      <c r="F195" s="524"/>
      <c r="G195" s="473"/>
      <c r="H195" s="57" t="s">
        <v>20</v>
      </c>
      <c r="I195" s="109">
        <v>9000</v>
      </c>
      <c r="J195" s="369"/>
      <c r="K195" s="108"/>
      <c r="L195" s="370">
        <v>10000</v>
      </c>
      <c r="M195" s="91">
        <v>1536</v>
      </c>
      <c r="N195" s="370">
        <v>10000</v>
      </c>
      <c r="O195" s="49">
        <v>6545</v>
      </c>
      <c r="P195" s="50">
        <v>10800</v>
      </c>
      <c r="Q195" s="49">
        <v>15086</v>
      </c>
      <c r="R195" s="50">
        <v>6000</v>
      </c>
      <c r="S195" s="49"/>
      <c r="T195" s="47"/>
      <c r="U195" s="51"/>
      <c r="V195" s="51"/>
    </row>
    <row r="196" spans="1:22" x14ac:dyDescent="0.3">
      <c r="A196" s="526"/>
      <c r="B196" s="512"/>
      <c r="C196" s="529"/>
      <c r="D196" s="532"/>
      <c r="E196" s="519"/>
      <c r="F196" s="524"/>
      <c r="G196" s="473"/>
      <c r="H196" s="57" t="s">
        <v>0</v>
      </c>
      <c r="I196" s="109"/>
      <c r="J196" s="369"/>
      <c r="K196" s="108"/>
      <c r="L196" s="370"/>
      <c r="M196" s="91"/>
      <c r="N196" s="370"/>
      <c r="O196" s="49"/>
      <c r="P196" s="50"/>
      <c r="Q196" s="49">
        <v>1</v>
      </c>
      <c r="R196" s="50"/>
      <c r="S196" s="49"/>
    </row>
    <row r="197" spans="1:22" x14ac:dyDescent="0.3">
      <c r="A197" s="526"/>
      <c r="B197" s="512"/>
      <c r="C197" s="529"/>
      <c r="D197" s="532"/>
      <c r="E197" s="519"/>
      <c r="F197" s="524"/>
      <c r="G197" s="473"/>
      <c r="H197" s="57" t="s">
        <v>1</v>
      </c>
      <c r="I197" s="109"/>
      <c r="J197" s="110"/>
      <c r="K197" s="108"/>
      <c r="L197" s="370"/>
      <c r="M197" s="91"/>
      <c r="N197" s="370"/>
      <c r="O197" s="49">
        <v>33</v>
      </c>
      <c r="P197" s="50"/>
      <c r="Q197" s="49">
        <v>7</v>
      </c>
      <c r="R197" s="50"/>
      <c r="S197" s="49"/>
    </row>
    <row r="198" spans="1:22" x14ac:dyDescent="0.3">
      <c r="A198" s="526"/>
      <c r="B198" s="513"/>
      <c r="C198" s="530"/>
      <c r="D198" s="533"/>
      <c r="E198" s="520"/>
      <c r="F198" s="524"/>
      <c r="G198" s="464"/>
      <c r="H198" s="57" t="s">
        <v>27</v>
      </c>
      <c r="I198" s="109">
        <v>11000</v>
      </c>
      <c r="J198" s="110"/>
      <c r="K198" s="108"/>
      <c r="L198" s="370">
        <v>11678</v>
      </c>
      <c r="M198" s="91">
        <v>535</v>
      </c>
      <c r="N198" s="370">
        <v>11678</v>
      </c>
      <c r="O198" s="49">
        <v>4575</v>
      </c>
      <c r="P198" s="50">
        <v>7500</v>
      </c>
      <c r="Q198" s="49">
        <v>18576</v>
      </c>
      <c r="R198" s="50">
        <v>7340</v>
      </c>
      <c r="S198" s="49"/>
    </row>
    <row r="199" spans="1:22" ht="15" customHeight="1" x14ac:dyDescent="0.3">
      <c r="A199" s="526"/>
      <c r="B199" s="511" t="s">
        <v>46</v>
      </c>
      <c r="C199" s="528" t="s">
        <v>303</v>
      </c>
      <c r="D199" s="511" t="s">
        <v>78</v>
      </c>
      <c r="E199" s="579" t="s">
        <v>144</v>
      </c>
      <c r="F199" s="524" t="s">
        <v>42</v>
      </c>
      <c r="G199" s="472" t="s">
        <v>19</v>
      </c>
      <c r="H199" s="85" t="s">
        <v>44</v>
      </c>
      <c r="I199" s="31"/>
      <c r="J199" s="25"/>
      <c r="K199" s="31"/>
      <c r="L199" s="25"/>
      <c r="M199" s="28"/>
      <c r="N199" s="25"/>
      <c r="O199" s="9"/>
      <c r="P199" s="22">
        <v>19000000</v>
      </c>
      <c r="Q199" s="9">
        <v>4975833</v>
      </c>
      <c r="R199" s="22"/>
      <c r="S199" s="9"/>
    </row>
    <row r="200" spans="1:22" x14ac:dyDescent="0.3">
      <c r="A200" s="526"/>
      <c r="B200" s="512"/>
      <c r="C200" s="529"/>
      <c r="D200" s="512"/>
      <c r="E200" s="580"/>
      <c r="F200" s="524"/>
      <c r="G200" s="473"/>
      <c r="H200" s="57" t="s">
        <v>20</v>
      </c>
      <c r="I200" s="32"/>
      <c r="J200" s="33"/>
      <c r="K200" s="34"/>
      <c r="L200" s="35"/>
      <c r="M200" s="29"/>
      <c r="N200" s="35"/>
      <c r="O200" s="11"/>
      <c r="P200" s="24"/>
      <c r="Q200" s="11"/>
      <c r="R200" s="24"/>
      <c r="S200" s="11"/>
    </row>
    <row r="201" spans="1:22" x14ac:dyDescent="0.3">
      <c r="A201" s="526"/>
      <c r="B201" s="512"/>
      <c r="C201" s="529"/>
      <c r="D201" s="512"/>
      <c r="E201" s="580"/>
      <c r="F201" s="524"/>
      <c r="G201" s="473"/>
      <c r="H201" s="57" t="s">
        <v>0</v>
      </c>
      <c r="I201" s="32"/>
      <c r="J201" s="33"/>
      <c r="K201" s="34"/>
      <c r="L201" s="35"/>
      <c r="M201" s="29"/>
      <c r="N201" s="35"/>
      <c r="O201" s="11"/>
      <c r="P201" s="24"/>
      <c r="Q201" s="11"/>
      <c r="R201" s="24"/>
      <c r="S201" s="11"/>
    </row>
    <row r="202" spans="1:22" x14ac:dyDescent="0.3">
      <c r="A202" s="526"/>
      <c r="B202" s="512"/>
      <c r="C202" s="529"/>
      <c r="D202" s="512"/>
      <c r="E202" s="580"/>
      <c r="F202" s="524"/>
      <c r="G202" s="473"/>
      <c r="H202" s="57" t="s">
        <v>1</v>
      </c>
      <c r="I202" s="32"/>
      <c r="J202" s="33"/>
      <c r="K202" s="34"/>
      <c r="L202" s="35"/>
      <c r="M202" s="29"/>
      <c r="N202" s="35"/>
      <c r="O202" s="11"/>
      <c r="P202" s="24"/>
      <c r="Q202" s="11"/>
      <c r="R202" s="24"/>
      <c r="S202" s="11"/>
    </row>
    <row r="203" spans="1:22" x14ac:dyDescent="0.3">
      <c r="A203" s="527"/>
      <c r="B203" s="513"/>
      <c r="C203" s="530"/>
      <c r="D203" s="513"/>
      <c r="E203" s="581"/>
      <c r="F203" s="524"/>
      <c r="G203" s="464"/>
      <c r="H203" s="57" t="s">
        <v>27</v>
      </c>
      <c r="I203" s="32"/>
      <c r="J203" s="33"/>
      <c r="K203" s="34"/>
      <c r="L203" s="35"/>
      <c r="M203" s="29"/>
      <c r="N203" s="35"/>
      <c r="O203" s="11"/>
      <c r="P203" s="24"/>
      <c r="Q203" s="11"/>
      <c r="R203" s="24"/>
      <c r="S203" s="11"/>
    </row>
    <row r="204" spans="1:22" x14ac:dyDescent="0.3">
      <c r="B204" s="46"/>
      <c r="D204" s="46"/>
      <c r="E204" s="46"/>
      <c r="F204" s="46"/>
    </row>
    <row r="205" spans="1:22" x14ac:dyDescent="0.3">
      <c r="A205" s="5" t="s">
        <v>79</v>
      </c>
      <c r="B205" s="46"/>
      <c r="D205" s="46"/>
      <c r="E205" s="46"/>
      <c r="F205" s="46"/>
    </row>
    <row r="206" spans="1:22" s="298" customFormat="1" x14ac:dyDescent="0.3">
      <c r="A206" s="510" t="s">
        <v>80</v>
      </c>
      <c r="B206" s="510"/>
      <c r="C206" s="510"/>
      <c r="D206" s="510"/>
      <c r="E206" s="510"/>
      <c r="F206" s="313"/>
      <c r="G206" s="156"/>
      <c r="H206" s="156"/>
    </row>
    <row r="207" spans="1:22" s="298" customFormat="1" x14ac:dyDescent="0.3">
      <c r="A207" s="510" t="s">
        <v>281</v>
      </c>
      <c r="B207" s="510"/>
      <c r="C207" s="510"/>
      <c r="D207" s="510"/>
      <c r="E207" s="314"/>
      <c r="F207" s="313"/>
      <c r="G207" s="156"/>
      <c r="H207" s="156"/>
    </row>
    <row r="208" spans="1:22" x14ac:dyDescent="0.3">
      <c r="J208" s="474">
        <v>2017</v>
      </c>
      <c r="K208" s="474"/>
      <c r="L208" s="474">
        <v>2018</v>
      </c>
      <c r="M208" s="474"/>
      <c r="N208" s="475">
        <v>2019</v>
      </c>
      <c r="O208" s="476"/>
      <c r="P208" s="477">
        <v>2020</v>
      </c>
      <c r="Q208" s="476"/>
      <c r="R208" s="477">
        <v>2021</v>
      </c>
      <c r="S208" s="476"/>
    </row>
    <row r="209" spans="1:19" s="132" customFormat="1" ht="27.6" x14ac:dyDescent="0.3">
      <c r="A209" s="136" t="s">
        <v>3</v>
      </c>
      <c r="B209" s="3" t="s">
        <v>4</v>
      </c>
      <c r="C209" s="124" t="s">
        <v>5</v>
      </c>
      <c r="D209" s="124" t="s">
        <v>6</v>
      </c>
      <c r="E209" s="137" t="s">
        <v>7</v>
      </c>
      <c r="F209" s="137" t="s">
        <v>8</v>
      </c>
      <c r="G209" s="138" t="s">
        <v>9</v>
      </c>
      <c r="H209" s="139" t="s">
        <v>10</v>
      </c>
      <c r="I209" s="130" t="s">
        <v>11</v>
      </c>
      <c r="J209" s="131" t="s">
        <v>12</v>
      </c>
      <c r="K209" s="53" t="s">
        <v>13</v>
      </c>
      <c r="L209" s="131" t="s">
        <v>12</v>
      </c>
      <c r="M209" s="53" t="s">
        <v>13</v>
      </c>
      <c r="N209" s="131" t="s">
        <v>12</v>
      </c>
      <c r="O209" s="53" t="s">
        <v>13</v>
      </c>
      <c r="P209" s="131" t="s">
        <v>12</v>
      </c>
      <c r="Q209" s="53" t="s">
        <v>13</v>
      </c>
      <c r="R209" s="131" t="s">
        <v>12</v>
      </c>
      <c r="S209" s="169" t="s">
        <v>13</v>
      </c>
    </row>
    <row r="210" spans="1:19" ht="15" customHeight="1" x14ac:dyDescent="0.3">
      <c r="A210" s="506" t="s">
        <v>129</v>
      </c>
      <c r="B210" s="511" t="s">
        <v>15</v>
      </c>
      <c r="C210" s="466" t="s">
        <v>304</v>
      </c>
      <c r="D210" s="514" t="s">
        <v>67</v>
      </c>
      <c r="E210" s="518" t="s">
        <v>329</v>
      </c>
      <c r="F210" s="471" t="s">
        <v>42</v>
      </c>
      <c r="G210" s="473" t="s">
        <v>140</v>
      </c>
      <c r="H210" s="85" t="s">
        <v>44</v>
      </c>
      <c r="I210" s="31"/>
      <c r="J210" s="25"/>
      <c r="K210" s="31"/>
      <c r="L210" s="25"/>
      <c r="M210" s="28"/>
      <c r="N210" s="25"/>
      <c r="O210" s="9"/>
      <c r="P210" s="22">
        <v>6500</v>
      </c>
      <c r="Q210" s="9">
        <v>3092</v>
      </c>
      <c r="R210" s="22">
        <v>6500</v>
      </c>
      <c r="S210" s="9"/>
    </row>
    <row r="211" spans="1:19" x14ac:dyDescent="0.3">
      <c r="A211" s="507"/>
      <c r="B211" s="512"/>
      <c r="C211" s="467"/>
      <c r="D211" s="515"/>
      <c r="E211" s="519"/>
      <c r="F211" s="471"/>
      <c r="G211" s="473"/>
      <c r="H211" s="57" t="s">
        <v>20</v>
      </c>
      <c r="I211" s="32"/>
      <c r="J211" s="33"/>
      <c r="K211" s="34"/>
      <c r="L211" s="35"/>
      <c r="M211" s="29"/>
      <c r="N211" s="35"/>
      <c r="O211" s="11"/>
      <c r="P211" s="24">
        <v>4000</v>
      </c>
      <c r="Q211" s="117">
        <v>509</v>
      </c>
      <c r="R211" s="24">
        <v>4000</v>
      </c>
      <c r="S211" s="117"/>
    </row>
    <row r="212" spans="1:19" x14ac:dyDescent="0.3">
      <c r="A212" s="507"/>
      <c r="B212" s="512"/>
      <c r="C212" s="467"/>
      <c r="D212" s="515"/>
      <c r="E212" s="519"/>
      <c r="F212" s="471"/>
      <c r="G212" s="473"/>
      <c r="H212" s="57" t="s">
        <v>0</v>
      </c>
      <c r="I212" s="32"/>
      <c r="J212" s="33"/>
      <c r="K212" s="34"/>
      <c r="L212" s="35"/>
      <c r="M212" s="29"/>
      <c r="N212" s="35"/>
      <c r="O212" s="11"/>
      <c r="P212" s="24"/>
      <c r="Q212" s="49"/>
      <c r="R212" s="24"/>
      <c r="S212" s="49"/>
    </row>
    <row r="213" spans="1:19" x14ac:dyDescent="0.3">
      <c r="A213" s="507"/>
      <c r="B213" s="512"/>
      <c r="C213" s="467"/>
      <c r="D213" s="515"/>
      <c r="E213" s="519"/>
      <c r="F213" s="471"/>
      <c r="G213" s="473"/>
      <c r="H213" s="57" t="s">
        <v>1</v>
      </c>
      <c r="I213" s="32"/>
      <c r="J213" s="33"/>
      <c r="K213" s="34"/>
      <c r="L213" s="35"/>
      <c r="M213" s="29"/>
      <c r="N213" s="35"/>
      <c r="O213" s="11"/>
      <c r="P213" s="24"/>
      <c r="Q213" s="49"/>
      <c r="R213" s="24"/>
      <c r="S213" s="49"/>
    </row>
    <row r="214" spans="1:19" x14ac:dyDescent="0.3">
      <c r="A214" s="507"/>
      <c r="B214" s="513"/>
      <c r="C214" s="468"/>
      <c r="D214" s="516"/>
      <c r="E214" s="520"/>
      <c r="F214" s="471"/>
      <c r="G214" s="464"/>
      <c r="H214" s="57" t="s">
        <v>27</v>
      </c>
      <c r="I214" s="32"/>
      <c r="J214" s="33"/>
      <c r="K214" s="34"/>
      <c r="L214" s="35"/>
      <c r="M214" s="29"/>
      <c r="N214" s="35"/>
      <c r="O214" s="11"/>
      <c r="P214" s="24">
        <v>2500</v>
      </c>
      <c r="Q214" s="117">
        <v>2583</v>
      </c>
      <c r="R214" s="24">
        <v>2500</v>
      </c>
      <c r="S214" s="117"/>
    </row>
    <row r="215" spans="1:19" x14ac:dyDescent="0.3">
      <c r="A215" s="507"/>
      <c r="B215" s="511" t="s">
        <v>30</v>
      </c>
      <c r="C215" s="517" t="s">
        <v>81</v>
      </c>
      <c r="D215" s="505" t="s">
        <v>82</v>
      </c>
      <c r="E215" s="521" t="s">
        <v>330</v>
      </c>
      <c r="F215" s="471" t="s">
        <v>42</v>
      </c>
      <c r="G215" s="473" t="s">
        <v>140</v>
      </c>
      <c r="H215" s="85" t="s">
        <v>44</v>
      </c>
      <c r="I215" s="31"/>
      <c r="J215" s="25"/>
      <c r="K215" s="31"/>
      <c r="L215" s="25"/>
      <c r="M215" s="28"/>
      <c r="N215" s="25"/>
      <c r="O215" s="9"/>
      <c r="P215" s="22">
        <v>50</v>
      </c>
      <c r="Q215" s="9"/>
      <c r="R215" s="22">
        <v>50</v>
      </c>
      <c r="S215" s="9"/>
    </row>
    <row r="216" spans="1:19" x14ac:dyDescent="0.3">
      <c r="A216" s="507"/>
      <c r="B216" s="512"/>
      <c r="C216" s="517"/>
      <c r="D216" s="505"/>
      <c r="E216" s="519"/>
      <c r="F216" s="471"/>
      <c r="G216" s="473"/>
      <c r="H216" s="57" t="s">
        <v>20</v>
      </c>
      <c r="I216" s="32"/>
      <c r="J216" s="33"/>
      <c r="K216" s="34"/>
      <c r="L216" s="35"/>
      <c r="M216" s="29"/>
      <c r="N216" s="35"/>
      <c r="O216" s="11"/>
      <c r="P216" s="24">
        <v>25</v>
      </c>
      <c r="Q216" s="11"/>
      <c r="R216" s="24">
        <v>25</v>
      </c>
      <c r="S216" s="11"/>
    </row>
    <row r="217" spans="1:19" x14ac:dyDescent="0.3">
      <c r="A217" s="507"/>
      <c r="B217" s="512"/>
      <c r="C217" s="517"/>
      <c r="D217" s="505"/>
      <c r="E217" s="519"/>
      <c r="F217" s="471"/>
      <c r="G217" s="473"/>
      <c r="H217" s="57" t="s">
        <v>0</v>
      </c>
      <c r="I217" s="32"/>
      <c r="J217" s="33"/>
      <c r="K217" s="34"/>
      <c r="L217" s="35"/>
      <c r="M217" s="29"/>
      <c r="N217" s="35"/>
      <c r="O217" s="11"/>
      <c r="P217" s="24"/>
      <c r="Q217" s="11"/>
      <c r="R217" s="24"/>
      <c r="S217" s="11"/>
    </row>
    <row r="218" spans="1:19" x14ac:dyDescent="0.3">
      <c r="A218" s="507"/>
      <c r="B218" s="512"/>
      <c r="C218" s="517"/>
      <c r="D218" s="505"/>
      <c r="E218" s="519"/>
      <c r="F218" s="471"/>
      <c r="G218" s="473"/>
      <c r="H218" s="57" t="s">
        <v>1</v>
      </c>
      <c r="I218" s="32"/>
      <c r="J218" s="33"/>
      <c r="K218" s="34"/>
      <c r="L218" s="35"/>
      <c r="M218" s="29"/>
      <c r="N218" s="35"/>
      <c r="O218" s="11"/>
      <c r="P218" s="24">
        <v>25</v>
      </c>
      <c r="Q218" s="11"/>
      <c r="R218" s="24">
        <v>25</v>
      </c>
      <c r="S218" s="11"/>
    </row>
    <row r="219" spans="1:19" x14ac:dyDescent="0.3">
      <c r="A219" s="507"/>
      <c r="B219" s="513"/>
      <c r="C219" s="517"/>
      <c r="D219" s="505"/>
      <c r="E219" s="520"/>
      <c r="F219" s="471"/>
      <c r="G219" s="464"/>
      <c r="H219" s="57" t="s">
        <v>27</v>
      </c>
      <c r="I219" s="32"/>
      <c r="J219" s="33"/>
      <c r="K219" s="34"/>
      <c r="L219" s="35"/>
      <c r="M219" s="29"/>
      <c r="N219" s="35"/>
      <c r="O219" s="11"/>
      <c r="P219" s="24">
        <v>25</v>
      </c>
      <c r="Q219" s="11"/>
      <c r="R219" s="24"/>
      <c r="S219" s="11"/>
    </row>
    <row r="220" spans="1:19" x14ac:dyDescent="0.3">
      <c r="A220" s="507"/>
      <c r="B220" s="511" t="s">
        <v>34</v>
      </c>
      <c r="C220" s="517" t="s">
        <v>130</v>
      </c>
      <c r="D220" s="505" t="s">
        <v>78</v>
      </c>
      <c r="E220" s="521" t="s">
        <v>331</v>
      </c>
      <c r="F220" s="471" t="s">
        <v>42</v>
      </c>
      <c r="G220" s="473" t="s">
        <v>140</v>
      </c>
      <c r="H220" s="85" t="s">
        <v>44</v>
      </c>
      <c r="I220" s="31"/>
      <c r="J220" s="25"/>
      <c r="K220" s="31"/>
      <c r="L220" s="25"/>
      <c r="M220" s="28"/>
      <c r="N220" s="25"/>
      <c r="O220" s="9"/>
      <c r="P220" s="22">
        <v>14300000</v>
      </c>
      <c r="Q220" s="9">
        <v>417397</v>
      </c>
      <c r="R220" s="22"/>
      <c r="S220" s="9"/>
    </row>
    <row r="221" spans="1:19" x14ac:dyDescent="0.3">
      <c r="A221" s="507"/>
      <c r="B221" s="512"/>
      <c r="C221" s="517"/>
      <c r="D221" s="505"/>
      <c r="E221" s="519"/>
      <c r="F221" s="471"/>
      <c r="G221" s="473"/>
      <c r="H221" s="57" t="s">
        <v>20</v>
      </c>
      <c r="I221" s="32"/>
      <c r="J221" s="33"/>
      <c r="K221" s="34"/>
      <c r="L221" s="35"/>
      <c r="M221" s="29"/>
      <c r="N221" s="35"/>
      <c r="O221" s="11"/>
      <c r="P221" s="24"/>
      <c r="Q221" s="11"/>
      <c r="R221" s="24"/>
      <c r="S221" s="11"/>
    </row>
    <row r="222" spans="1:19" x14ac:dyDescent="0.3">
      <c r="A222" s="507"/>
      <c r="B222" s="512"/>
      <c r="C222" s="517"/>
      <c r="D222" s="505"/>
      <c r="E222" s="519"/>
      <c r="F222" s="471"/>
      <c r="G222" s="473"/>
      <c r="H222" s="57" t="s">
        <v>0</v>
      </c>
      <c r="I222" s="32"/>
      <c r="J222" s="33"/>
      <c r="K222" s="34"/>
      <c r="L222" s="35"/>
      <c r="M222" s="29"/>
      <c r="N222" s="35"/>
      <c r="O222" s="11"/>
      <c r="P222" s="24"/>
      <c r="Q222" s="11"/>
      <c r="R222" s="24"/>
      <c r="S222" s="11"/>
    </row>
    <row r="223" spans="1:19" x14ac:dyDescent="0.3">
      <c r="A223" s="507"/>
      <c r="B223" s="512"/>
      <c r="C223" s="517"/>
      <c r="D223" s="505"/>
      <c r="E223" s="519"/>
      <c r="F223" s="471"/>
      <c r="G223" s="473"/>
      <c r="H223" s="57" t="s">
        <v>1</v>
      </c>
      <c r="I223" s="32"/>
      <c r="J223" s="33"/>
      <c r="K223" s="34"/>
      <c r="L223" s="35"/>
      <c r="M223" s="29"/>
      <c r="N223" s="35"/>
      <c r="O223" s="11"/>
      <c r="P223" s="24"/>
      <c r="Q223" s="11"/>
      <c r="R223" s="24"/>
      <c r="S223" s="11"/>
    </row>
    <row r="224" spans="1:19" x14ac:dyDescent="0.3">
      <c r="A224" s="507"/>
      <c r="B224" s="513"/>
      <c r="C224" s="517"/>
      <c r="D224" s="505"/>
      <c r="E224" s="520"/>
      <c r="F224" s="471"/>
      <c r="G224" s="464"/>
      <c r="H224" s="57" t="s">
        <v>27</v>
      </c>
      <c r="I224" s="32"/>
      <c r="J224" s="33"/>
      <c r="K224" s="34"/>
      <c r="L224" s="35"/>
      <c r="M224" s="29"/>
      <c r="N224" s="35"/>
      <c r="O224" s="11"/>
      <c r="P224" s="24"/>
      <c r="Q224" s="11"/>
      <c r="R224" s="24"/>
      <c r="S224" s="11"/>
    </row>
    <row r="225" spans="1:19" x14ac:dyDescent="0.3">
      <c r="A225" s="507"/>
      <c r="B225" s="511" t="s">
        <v>46</v>
      </c>
      <c r="C225" s="517" t="s">
        <v>83</v>
      </c>
      <c r="D225" s="505" t="s">
        <v>67</v>
      </c>
      <c r="E225" s="521" t="s">
        <v>332</v>
      </c>
      <c r="F225" s="471" t="s">
        <v>42</v>
      </c>
      <c r="G225" s="473" t="s">
        <v>19</v>
      </c>
      <c r="H225" s="85" t="s">
        <v>44</v>
      </c>
      <c r="I225" s="31"/>
      <c r="J225" s="25"/>
      <c r="K225" s="31"/>
      <c r="L225" s="25"/>
      <c r="M225" s="28"/>
      <c r="N225" s="25"/>
      <c r="O225" s="9"/>
      <c r="P225" s="22">
        <v>9050</v>
      </c>
      <c r="Q225" s="9">
        <v>0</v>
      </c>
      <c r="R225" s="22">
        <v>9050</v>
      </c>
      <c r="S225" s="9"/>
    </row>
    <row r="226" spans="1:19" x14ac:dyDescent="0.3">
      <c r="A226" s="507"/>
      <c r="B226" s="512"/>
      <c r="C226" s="517"/>
      <c r="D226" s="505"/>
      <c r="E226" s="519"/>
      <c r="F226" s="471"/>
      <c r="G226" s="473"/>
      <c r="H226" s="57" t="s">
        <v>20</v>
      </c>
      <c r="I226" s="32"/>
      <c r="J226" s="33"/>
      <c r="K226" s="34"/>
      <c r="L226" s="35"/>
      <c r="M226" s="29"/>
      <c r="N226" s="35"/>
      <c r="O226" s="11"/>
      <c r="P226" s="24">
        <v>5000</v>
      </c>
      <c r="Q226" s="11"/>
      <c r="R226" s="24">
        <v>5000</v>
      </c>
      <c r="S226" s="11"/>
    </row>
    <row r="227" spans="1:19" x14ac:dyDescent="0.3">
      <c r="A227" s="507"/>
      <c r="B227" s="512"/>
      <c r="C227" s="517"/>
      <c r="D227" s="505"/>
      <c r="E227" s="519"/>
      <c r="F227" s="471"/>
      <c r="G227" s="473"/>
      <c r="H227" s="57" t="s">
        <v>0</v>
      </c>
      <c r="I227" s="32"/>
      <c r="J227" s="33"/>
      <c r="K227" s="34"/>
      <c r="L227" s="35"/>
      <c r="M227" s="29"/>
      <c r="N227" s="35"/>
      <c r="O227" s="11"/>
      <c r="P227" s="24"/>
      <c r="Q227" s="11"/>
      <c r="R227" s="24"/>
      <c r="S227" s="11"/>
    </row>
    <row r="228" spans="1:19" x14ac:dyDescent="0.3">
      <c r="A228" s="507"/>
      <c r="B228" s="512"/>
      <c r="C228" s="517"/>
      <c r="D228" s="505"/>
      <c r="E228" s="519"/>
      <c r="F228" s="471"/>
      <c r="G228" s="473"/>
      <c r="H228" s="57" t="s">
        <v>1</v>
      </c>
      <c r="I228" s="32"/>
      <c r="J228" s="33"/>
      <c r="K228" s="34"/>
      <c r="L228" s="35"/>
      <c r="M228" s="29"/>
      <c r="N228" s="35"/>
      <c r="O228" s="11"/>
      <c r="P228" s="24"/>
      <c r="Q228" s="11"/>
      <c r="R228" s="24"/>
      <c r="S228" s="11"/>
    </row>
    <row r="229" spans="1:19" x14ac:dyDescent="0.3">
      <c r="A229" s="508"/>
      <c r="B229" s="513"/>
      <c r="C229" s="517"/>
      <c r="D229" s="505"/>
      <c r="E229" s="520"/>
      <c r="F229" s="471"/>
      <c r="G229" s="464"/>
      <c r="H229" s="57" t="s">
        <v>27</v>
      </c>
      <c r="I229" s="32"/>
      <c r="J229" s="33"/>
      <c r="K229" s="34"/>
      <c r="L229" s="35"/>
      <c r="M229" s="29"/>
      <c r="N229" s="35"/>
      <c r="O229" s="11"/>
      <c r="P229" s="24">
        <v>4050</v>
      </c>
      <c r="Q229" s="11"/>
      <c r="R229" s="24">
        <v>4050</v>
      </c>
      <c r="S229" s="11"/>
    </row>
    <row r="231" spans="1:19" x14ac:dyDescent="0.3">
      <c r="A231" s="74" t="s">
        <v>84</v>
      </c>
    </row>
    <row r="232" spans="1:19" s="298" customFormat="1" x14ac:dyDescent="0.3">
      <c r="A232" s="509" t="s">
        <v>305</v>
      </c>
      <c r="B232" s="509"/>
      <c r="C232" s="509"/>
      <c r="D232" s="509"/>
      <c r="E232" s="509"/>
      <c r="F232" s="314"/>
    </row>
    <row r="233" spans="1:19" s="298" customFormat="1" x14ac:dyDescent="0.3">
      <c r="A233" s="510" t="s">
        <v>306</v>
      </c>
      <c r="B233" s="510"/>
      <c r="C233" s="510"/>
      <c r="D233" s="510"/>
    </row>
    <row r="234" spans="1:19" s="298" customFormat="1" ht="15" customHeight="1" x14ac:dyDescent="0.3">
      <c r="A234" s="510" t="s">
        <v>85</v>
      </c>
      <c r="B234" s="510"/>
      <c r="C234" s="510"/>
      <c r="D234" s="510"/>
    </row>
    <row r="235" spans="1:19" s="298" customFormat="1" x14ac:dyDescent="0.3">
      <c r="A235" s="510" t="s">
        <v>139</v>
      </c>
      <c r="B235" s="510"/>
      <c r="C235" s="510"/>
      <c r="D235" s="510"/>
    </row>
    <row r="236" spans="1:19" x14ac:dyDescent="0.3">
      <c r="A236" s="37"/>
      <c r="B236" s="38"/>
      <c r="C236" s="14"/>
      <c r="D236" s="14"/>
      <c r="E236" s="14"/>
      <c r="F236" s="14"/>
      <c r="G236" s="14"/>
      <c r="H236" s="14"/>
      <c r="I236" s="15"/>
      <c r="J236" s="474">
        <v>2017</v>
      </c>
      <c r="K236" s="474"/>
      <c r="L236" s="474">
        <v>2018</v>
      </c>
      <c r="M236" s="474"/>
      <c r="N236" s="475">
        <v>2019</v>
      </c>
      <c r="O236" s="476"/>
      <c r="P236" s="477">
        <v>2020</v>
      </c>
      <c r="Q236" s="476"/>
      <c r="R236" s="477">
        <v>2021</v>
      </c>
      <c r="S236" s="476"/>
    </row>
    <row r="237" spans="1:19" s="132" customFormat="1" ht="27.6" x14ac:dyDescent="0.3">
      <c r="A237" s="136" t="s">
        <v>3</v>
      </c>
      <c r="B237" s="3" t="s">
        <v>4</v>
      </c>
      <c r="C237" s="124" t="s">
        <v>5</v>
      </c>
      <c r="D237" s="124" t="s">
        <v>6</v>
      </c>
      <c r="E237" s="137" t="s">
        <v>7</v>
      </c>
      <c r="F237" s="137" t="s">
        <v>8</v>
      </c>
      <c r="G237" s="138" t="s">
        <v>9</v>
      </c>
      <c r="H237" s="139" t="s">
        <v>10</v>
      </c>
      <c r="I237" s="130" t="s">
        <v>11</v>
      </c>
      <c r="J237" s="131" t="s">
        <v>12</v>
      </c>
      <c r="K237" s="53" t="s">
        <v>13</v>
      </c>
      <c r="L237" s="131" t="s">
        <v>12</v>
      </c>
      <c r="M237" s="53" t="s">
        <v>13</v>
      </c>
      <c r="N237" s="131" t="s">
        <v>12</v>
      </c>
      <c r="O237" s="53" t="s">
        <v>13</v>
      </c>
      <c r="P237" s="131" t="s">
        <v>12</v>
      </c>
      <c r="Q237" s="53" t="s">
        <v>13</v>
      </c>
      <c r="R237" s="131" t="s">
        <v>12</v>
      </c>
      <c r="S237" s="169" t="s">
        <v>13</v>
      </c>
    </row>
    <row r="238" spans="1:19" ht="15" customHeight="1" x14ac:dyDescent="0.3">
      <c r="A238" s="504" t="s">
        <v>307</v>
      </c>
      <c r="B238" s="503" t="s">
        <v>15</v>
      </c>
      <c r="C238" s="469" t="s">
        <v>86</v>
      </c>
      <c r="D238" s="505" t="s">
        <v>87</v>
      </c>
      <c r="E238" s="471" t="s">
        <v>159</v>
      </c>
      <c r="F238" s="471" t="s">
        <v>88</v>
      </c>
      <c r="G238" s="486" t="s">
        <v>19</v>
      </c>
      <c r="H238" s="57" t="s">
        <v>20</v>
      </c>
      <c r="I238" s="7"/>
      <c r="J238" s="19">
        <v>0.9</v>
      </c>
      <c r="K238" s="26"/>
      <c r="L238" s="20">
        <v>0.9</v>
      </c>
      <c r="M238" s="26"/>
      <c r="N238" s="20">
        <v>0.9</v>
      </c>
      <c r="O238" s="166">
        <v>0.19</v>
      </c>
      <c r="P238" s="20">
        <v>0.9</v>
      </c>
      <c r="Q238" s="166">
        <v>0.67</v>
      </c>
      <c r="R238" s="286">
        <v>0.9</v>
      </c>
      <c r="S238" s="166"/>
    </row>
    <row r="239" spans="1:19" x14ac:dyDescent="0.3">
      <c r="A239" s="491"/>
      <c r="B239" s="503"/>
      <c r="C239" s="469"/>
      <c r="D239" s="505"/>
      <c r="E239" s="471"/>
      <c r="F239" s="471"/>
      <c r="G239" s="473"/>
      <c r="H239" s="57" t="s">
        <v>0</v>
      </c>
      <c r="I239" s="7"/>
      <c r="J239" s="19"/>
      <c r="K239" s="26"/>
      <c r="L239" s="20"/>
      <c r="M239" s="27"/>
      <c r="N239" s="21"/>
      <c r="O239" s="166"/>
      <c r="P239" s="20"/>
      <c r="Q239" s="11"/>
      <c r="R239" s="24"/>
      <c r="S239" s="11"/>
    </row>
    <row r="240" spans="1:19" x14ac:dyDescent="0.3">
      <c r="A240" s="491"/>
      <c r="B240" s="503"/>
      <c r="C240" s="469"/>
      <c r="D240" s="505"/>
      <c r="E240" s="471"/>
      <c r="F240" s="471"/>
      <c r="G240" s="473"/>
      <c r="H240" s="57" t="s">
        <v>1</v>
      </c>
      <c r="I240" s="7"/>
      <c r="J240" s="19"/>
      <c r="K240" s="26"/>
      <c r="L240" s="20"/>
      <c r="M240" s="27"/>
      <c r="N240" s="21"/>
      <c r="O240" s="166"/>
      <c r="P240" s="20"/>
      <c r="Q240" s="11"/>
      <c r="R240" s="24"/>
      <c r="S240" s="11"/>
    </row>
    <row r="241" spans="1:19" ht="56.25" customHeight="1" x14ac:dyDescent="0.3">
      <c r="A241" s="491"/>
      <c r="B241" s="503"/>
      <c r="C241" s="469"/>
      <c r="D241" s="505"/>
      <c r="E241" s="471"/>
      <c r="F241" s="471"/>
      <c r="G241" s="464"/>
      <c r="H241" s="57" t="s">
        <v>27</v>
      </c>
      <c r="I241" s="7"/>
      <c r="J241" s="19">
        <v>0.9</v>
      </c>
      <c r="K241" s="26"/>
      <c r="L241" s="20">
        <v>0.9</v>
      </c>
      <c r="M241" s="27"/>
      <c r="N241" s="20">
        <v>0.9</v>
      </c>
      <c r="O241" s="166">
        <v>0.19</v>
      </c>
      <c r="P241" s="20">
        <v>0.9</v>
      </c>
      <c r="Q241" s="166">
        <v>0.67</v>
      </c>
      <c r="R241" s="286">
        <v>0.9</v>
      </c>
      <c r="S241" s="166"/>
    </row>
    <row r="242" spans="1:19" ht="15" customHeight="1" x14ac:dyDescent="0.3">
      <c r="A242" s="491"/>
      <c r="B242" s="503" t="s">
        <v>30</v>
      </c>
      <c r="C242" s="469" t="s">
        <v>317</v>
      </c>
      <c r="D242" s="505" t="s">
        <v>89</v>
      </c>
      <c r="E242" s="471" t="s">
        <v>90</v>
      </c>
      <c r="F242" s="471" t="s">
        <v>42</v>
      </c>
      <c r="G242" s="487" t="s">
        <v>19</v>
      </c>
      <c r="H242" s="85" t="s">
        <v>44</v>
      </c>
      <c r="I242" s="92"/>
      <c r="J242" s="95"/>
      <c r="K242" s="98"/>
      <c r="L242" s="95">
        <v>5420</v>
      </c>
      <c r="M242" s="98">
        <v>5573</v>
      </c>
      <c r="N242" s="95">
        <v>5420</v>
      </c>
      <c r="O242" s="92">
        <v>0</v>
      </c>
      <c r="P242" s="95">
        <v>4816</v>
      </c>
      <c r="Q242" s="18">
        <v>3031</v>
      </c>
      <c r="R242" s="287">
        <v>31200</v>
      </c>
      <c r="S242" s="18"/>
    </row>
    <row r="243" spans="1:19" x14ac:dyDescent="0.3">
      <c r="A243" s="491"/>
      <c r="B243" s="503"/>
      <c r="C243" s="469"/>
      <c r="D243" s="505"/>
      <c r="E243" s="471"/>
      <c r="F243" s="471"/>
      <c r="G243" s="488"/>
      <c r="H243" s="57" t="s">
        <v>20</v>
      </c>
      <c r="I243" s="93"/>
      <c r="J243" s="96"/>
      <c r="K243" s="99"/>
      <c r="L243" s="105"/>
      <c r="M243" s="99"/>
      <c r="N243" s="106"/>
      <c r="O243" s="107"/>
      <c r="P243" s="105">
        <v>2408</v>
      </c>
      <c r="Q243" s="17">
        <v>893</v>
      </c>
      <c r="R243" s="288">
        <v>8425</v>
      </c>
      <c r="S243" s="17"/>
    </row>
    <row r="244" spans="1:19" x14ac:dyDescent="0.3">
      <c r="A244" s="491"/>
      <c r="B244" s="503"/>
      <c r="C244" s="469"/>
      <c r="D244" s="505"/>
      <c r="E244" s="471"/>
      <c r="F244" s="471"/>
      <c r="G244" s="488"/>
      <c r="H244" s="57" t="s">
        <v>0</v>
      </c>
      <c r="I244" s="93"/>
      <c r="J244" s="96"/>
      <c r="K244" s="99"/>
      <c r="L244" s="105"/>
      <c r="M244" s="99"/>
      <c r="N244" s="106"/>
      <c r="O244" s="107"/>
      <c r="P244" s="105"/>
      <c r="Q244" s="17"/>
      <c r="R244" s="288"/>
      <c r="S244" s="17"/>
    </row>
    <row r="245" spans="1:19" x14ac:dyDescent="0.3">
      <c r="A245" s="491"/>
      <c r="B245" s="503"/>
      <c r="C245" s="469"/>
      <c r="D245" s="505"/>
      <c r="E245" s="471"/>
      <c r="F245" s="471"/>
      <c r="G245" s="488"/>
      <c r="H245" s="57" t="s">
        <v>1</v>
      </c>
      <c r="I245" s="93"/>
      <c r="J245" s="96"/>
      <c r="K245" s="99"/>
      <c r="L245" s="105"/>
      <c r="M245" s="99"/>
      <c r="N245" s="106"/>
      <c r="O245" s="107"/>
      <c r="P245" s="105"/>
      <c r="Q245" s="17"/>
      <c r="R245" s="288">
        <v>935</v>
      </c>
      <c r="S245" s="17"/>
    </row>
    <row r="246" spans="1:19" x14ac:dyDescent="0.3">
      <c r="A246" s="491"/>
      <c r="B246" s="503"/>
      <c r="C246" s="469"/>
      <c r="D246" s="505"/>
      <c r="E246" s="471"/>
      <c r="F246" s="471"/>
      <c r="G246" s="489"/>
      <c r="H246" s="57" t="s">
        <v>27</v>
      </c>
      <c r="I246" s="93"/>
      <c r="J246" s="96"/>
      <c r="K246" s="99"/>
      <c r="L246" s="105">
        <v>5420</v>
      </c>
      <c r="M246" s="99">
        <v>5573</v>
      </c>
      <c r="N246" s="106">
        <v>5420</v>
      </c>
      <c r="O246" s="107"/>
      <c r="P246" s="105">
        <v>2408</v>
      </c>
      <c r="Q246" s="17">
        <v>2138</v>
      </c>
      <c r="R246" s="288">
        <v>21840</v>
      </c>
      <c r="S246" s="17"/>
    </row>
    <row r="249" spans="1:19" x14ac:dyDescent="0.3">
      <c r="J249" s="474">
        <v>2017</v>
      </c>
      <c r="K249" s="474"/>
      <c r="L249" s="474">
        <v>2018</v>
      </c>
      <c r="M249" s="474"/>
      <c r="N249" s="475">
        <v>2019</v>
      </c>
      <c r="O249" s="476"/>
      <c r="P249" s="477">
        <v>2020</v>
      </c>
      <c r="Q249" s="476"/>
      <c r="R249" s="477">
        <v>2021</v>
      </c>
      <c r="S249" s="476"/>
    </row>
    <row r="250" spans="1:19" s="132" customFormat="1" ht="27.6" x14ac:dyDescent="0.3">
      <c r="A250" s="136" t="s">
        <v>3</v>
      </c>
      <c r="B250" s="3" t="s">
        <v>4</v>
      </c>
      <c r="C250" s="124" t="s">
        <v>5</v>
      </c>
      <c r="D250" s="124" t="s">
        <v>6</v>
      </c>
      <c r="E250" s="137" t="s">
        <v>7</v>
      </c>
      <c r="F250" s="137" t="s">
        <v>8</v>
      </c>
      <c r="G250" s="138" t="s">
        <v>9</v>
      </c>
      <c r="H250" s="139" t="s">
        <v>10</v>
      </c>
      <c r="I250" s="130" t="s">
        <v>11</v>
      </c>
      <c r="J250" s="131" t="s">
        <v>12</v>
      </c>
      <c r="K250" s="53" t="s">
        <v>13</v>
      </c>
      <c r="L250" s="131" t="s">
        <v>12</v>
      </c>
      <c r="M250" s="53" t="s">
        <v>13</v>
      </c>
      <c r="N250" s="131" t="s">
        <v>12</v>
      </c>
      <c r="O250" s="53" t="s">
        <v>13</v>
      </c>
      <c r="P250" s="131" t="s">
        <v>12</v>
      </c>
      <c r="Q250" s="53" t="s">
        <v>13</v>
      </c>
      <c r="R250" s="131" t="s">
        <v>12</v>
      </c>
      <c r="S250" s="169" t="s">
        <v>13</v>
      </c>
    </row>
    <row r="251" spans="1:19" ht="23.4" customHeight="1" x14ac:dyDescent="0.3">
      <c r="A251" s="493" t="s">
        <v>91</v>
      </c>
      <c r="B251" s="503" t="s">
        <v>15</v>
      </c>
      <c r="C251" s="469" t="s">
        <v>308</v>
      </c>
      <c r="D251" s="503" t="s">
        <v>40</v>
      </c>
      <c r="E251" s="499" t="s">
        <v>160</v>
      </c>
      <c r="F251" s="471" t="s">
        <v>42</v>
      </c>
      <c r="G251" s="464" t="s">
        <v>140</v>
      </c>
      <c r="H251" s="85" t="s">
        <v>44</v>
      </c>
      <c r="I251" s="31"/>
      <c r="J251" s="25">
        <v>35000</v>
      </c>
      <c r="K251" s="25">
        <v>0</v>
      </c>
      <c r="L251" s="25">
        <v>10000</v>
      </c>
      <c r="M251" s="25">
        <v>0</v>
      </c>
      <c r="N251" s="25">
        <v>10000</v>
      </c>
      <c r="O251" s="25">
        <v>18299</v>
      </c>
      <c r="P251" s="25">
        <v>2200</v>
      </c>
      <c r="Q251" s="9">
        <v>1002</v>
      </c>
      <c r="R251" s="25">
        <v>14600</v>
      </c>
      <c r="S251" s="9"/>
    </row>
    <row r="252" spans="1:19" ht="23.4" customHeight="1" x14ac:dyDescent="0.3">
      <c r="A252" s="494"/>
      <c r="B252" s="503"/>
      <c r="C252" s="469"/>
      <c r="D252" s="503"/>
      <c r="E252" s="499"/>
      <c r="F252" s="471"/>
      <c r="G252" s="465"/>
      <c r="H252" s="57" t="s">
        <v>20</v>
      </c>
      <c r="I252" s="32"/>
      <c r="J252" s="33">
        <v>26250</v>
      </c>
      <c r="K252" s="34"/>
      <c r="L252" s="35">
        <v>5000</v>
      </c>
      <c r="M252" s="29"/>
      <c r="N252" s="35">
        <v>5000</v>
      </c>
      <c r="O252" s="11">
        <v>13702</v>
      </c>
      <c r="P252" s="24">
        <v>1200</v>
      </c>
      <c r="Q252" s="11">
        <v>713</v>
      </c>
      <c r="R252" s="24">
        <v>4200</v>
      </c>
      <c r="S252" s="11"/>
    </row>
    <row r="253" spans="1:19" ht="23.4" customHeight="1" x14ac:dyDescent="0.3">
      <c r="A253" s="494"/>
      <c r="B253" s="503"/>
      <c r="C253" s="469"/>
      <c r="D253" s="503"/>
      <c r="E253" s="499"/>
      <c r="F253" s="471"/>
      <c r="G253" s="465"/>
      <c r="H253" s="57" t="s">
        <v>0</v>
      </c>
      <c r="I253" s="32"/>
      <c r="J253" s="33"/>
      <c r="K253" s="34"/>
      <c r="L253" s="35"/>
      <c r="M253" s="29"/>
      <c r="N253" s="35"/>
      <c r="O253" s="11"/>
      <c r="P253" s="24"/>
      <c r="Q253" s="11"/>
      <c r="R253" s="24">
        <v>78</v>
      </c>
      <c r="S253" s="11"/>
    </row>
    <row r="254" spans="1:19" ht="23.4" customHeight="1" x14ac:dyDescent="0.3">
      <c r="A254" s="494"/>
      <c r="B254" s="503"/>
      <c r="C254" s="469"/>
      <c r="D254" s="503"/>
      <c r="E254" s="499"/>
      <c r="F254" s="471"/>
      <c r="G254" s="465"/>
      <c r="H254" s="57" t="s">
        <v>1</v>
      </c>
      <c r="I254" s="32"/>
      <c r="J254" s="33"/>
      <c r="K254" s="34"/>
      <c r="L254" s="35"/>
      <c r="M254" s="29"/>
      <c r="N254" s="35"/>
      <c r="O254" s="11"/>
      <c r="P254" s="24"/>
      <c r="Q254" s="11"/>
      <c r="R254" s="24">
        <v>502</v>
      </c>
      <c r="S254" s="11"/>
    </row>
    <row r="255" spans="1:19" ht="23.4" customHeight="1" x14ac:dyDescent="0.3">
      <c r="A255" s="494"/>
      <c r="B255" s="503"/>
      <c r="C255" s="469"/>
      <c r="D255" s="503"/>
      <c r="E255" s="499"/>
      <c r="F255" s="471"/>
      <c r="G255" s="465"/>
      <c r="H255" s="57" t="s">
        <v>27</v>
      </c>
      <c r="I255" s="32"/>
      <c r="J255" s="33">
        <v>8750</v>
      </c>
      <c r="K255" s="34"/>
      <c r="L255" s="35">
        <v>5000</v>
      </c>
      <c r="M255" s="29"/>
      <c r="N255" s="35">
        <v>5000</v>
      </c>
      <c r="O255" s="11">
        <v>4597</v>
      </c>
      <c r="P255" s="24">
        <v>1000</v>
      </c>
      <c r="Q255" s="11">
        <v>289</v>
      </c>
      <c r="R255" s="24">
        <v>9820</v>
      </c>
      <c r="S255" s="11"/>
    </row>
    <row r="256" spans="1:19" s="298" customFormat="1" ht="64.2" customHeight="1" x14ac:dyDescent="0.3">
      <c r="A256" s="494"/>
      <c r="B256" s="296" t="s">
        <v>30</v>
      </c>
      <c r="C256" s="322" t="s">
        <v>309</v>
      </c>
      <c r="D256" s="168" t="s">
        <v>40</v>
      </c>
      <c r="E256" s="300" t="s">
        <v>311</v>
      </c>
      <c r="F256" s="297" t="s">
        <v>42</v>
      </c>
      <c r="G256" s="168" t="s">
        <v>140</v>
      </c>
      <c r="H256" s="168"/>
      <c r="I256" s="319"/>
      <c r="J256" s="289"/>
      <c r="K256" s="275"/>
      <c r="L256" s="289"/>
      <c r="M256" s="275"/>
      <c r="N256" s="289"/>
      <c r="O256" s="275"/>
      <c r="P256" s="289"/>
      <c r="Q256" s="275"/>
      <c r="R256" s="384">
        <v>1000</v>
      </c>
      <c r="S256" s="275"/>
    </row>
    <row r="257" spans="1:19" s="298" customFormat="1" ht="63.6" customHeight="1" x14ac:dyDescent="0.3">
      <c r="A257" s="495"/>
      <c r="B257" s="296" t="s">
        <v>34</v>
      </c>
      <c r="C257" s="322" t="s">
        <v>310</v>
      </c>
      <c r="D257" s="168" t="s">
        <v>169</v>
      </c>
      <c r="E257" s="300" t="s">
        <v>312</v>
      </c>
      <c r="F257" s="297" t="s">
        <v>42</v>
      </c>
      <c r="G257" s="168" t="s">
        <v>140</v>
      </c>
      <c r="H257" s="168"/>
      <c r="I257" s="275"/>
      <c r="J257" s="289"/>
      <c r="K257" s="275"/>
      <c r="L257" s="289"/>
      <c r="M257" s="275"/>
      <c r="N257" s="289"/>
      <c r="O257" s="275"/>
      <c r="P257" s="289"/>
      <c r="Q257" s="275"/>
      <c r="R257" s="384">
        <v>3120</v>
      </c>
      <c r="S257" s="275"/>
    </row>
    <row r="259" spans="1:19" x14ac:dyDescent="0.3">
      <c r="A259" s="5" t="s">
        <v>92</v>
      </c>
    </row>
    <row r="260" spans="1:19" s="298" customFormat="1" ht="30.75" customHeight="1" x14ac:dyDescent="0.3">
      <c r="A260" s="522" t="s">
        <v>313</v>
      </c>
      <c r="B260" s="522"/>
      <c r="C260" s="522"/>
      <c r="D260" s="522"/>
      <c r="E260" s="522"/>
      <c r="F260" s="522"/>
    </row>
    <row r="261" spans="1:19" s="298" customFormat="1" ht="15" customHeight="1" x14ac:dyDescent="0.3">
      <c r="A261" s="509" t="s">
        <v>93</v>
      </c>
      <c r="B261" s="509"/>
      <c r="C261" s="509"/>
      <c r="D261" s="509"/>
      <c r="E261" s="509"/>
      <c r="F261" s="509"/>
    </row>
    <row r="262" spans="1:19" s="298" customFormat="1" ht="15" customHeight="1" x14ac:dyDescent="0.3">
      <c r="A262" s="510" t="s">
        <v>94</v>
      </c>
      <c r="B262" s="510"/>
      <c r="C262" s="510"/>
      <c r="D262" s="510"/>
      <c r="E262" s="510"/>
      <c r="I262" s="402"/>
    </row>
    <row r="263" spans="1:19" x14ac:dyDescent="0.3">
      <c r="J263" s="474">
        <v>2017</v>
      </c>
      <c r="K263" s="474"/>
      <c r="L263" s="474">
        <v>2018</v>
      </c>
      <c r="M263" s="474"/>
      <c r="N263" s="475">
        <v>2019</v>
      </c>
      <c r="O263" s="476"/>
      <c r="P263" s="477">
        <v>2020</v>
      </c>
      <c r="Q263" s="476"/>
      <c r="R263" s="477">
        <v>2021</v>
      </c>
      <c r="S263" s="476"/>
    </row>
    <row r="264" spans="1:19" s="132" customFormat="1" ht="27.6" x14ac:dyDescent="0.3">
      <c r="A264" s="136" t="s">
        <v>3</v>
      </c>
      <c r="B264" s="3" t="s">
        <v>4</v>
      </c>
      <c r="C264" s="124" t="s">
        <v>5</v>
      </c>
      <c r="D264" s="124" t="s">
        <v>6</v>
      </c>
      <c r="E264" s="137" t="s">
        <v>7</v>
      </c>
      <c r="F264" s="137" t="s">
        <v>8</v>
      </c>
      <c r="G264" s="138" t="s">
        <v>9</v>
      </c>
      <c r="H264" s="139" t="s">
        <v>10</v>
      </c>
      <c r="I264" s="130" t="s">
        <v>11</v>
      </c>
      <c r="J264" s="131" t="s">
        <v>12</v>
      </c>
      <c r="K264" s="53" t="s">
        <v>13</v>
      </c>
      <c r="L264" s="131" t="s">
        <v>12</v>
      </c>
      <c r="M264" s="53" t="s">
        <v>13</v>
      </c>
      <c r="N264" s="131" t="s">
        <v>12</v>
      </c>
      <c r="O264" s="53" t="s">
        <v>13</v>
      </c>
      <c r="P264" s="131" t="s">
        <v>12</v>
      </c>
      <c r="Q264" s="53" t="s">
        <v>13</v>
      </c>
      <c r="R264" s="131" t="s">
        <v>12</v>
      </c>
      <c r="S264" s="169" t="s">
        <v>13</v>
      </c>
    </row>
    <row r="265" spans="1:19" ht="15" customHeight="1" x14ac:dyDescent="0.3">
      <c r="A265" s="500" t="s">
        <v>131</v>
      </c>
      <c r="B265" s="503" t="s">
        <v>15</v>
      </c>
      <c r="C265" s="469" t="s">
        <v>314</v>
      </c>
      <c r="D265" s="492" t="s">
        <v>40</v>
      </c>
      <c r="E265" s="496" t="s">
        <v>95</v>
      </c>
      <c r="F265" s="496" t="s">
        <v>42</v>
      </c>
      <c r="G265" s="464" t="s">
        <v>140</v>
      </c>
      <c r="H265" s="85" t="s">
        <v>44</v>
      </c>
      <c r="I265" s="31"/>
      <c r="J265" s="25">
        <v>10000</v>
      </c>
      <c r="K265" s="31">
        <v>7079</v>
      </c>
      <c r="L265" s="25">
        <v>10000</v>
      </c>
      <c r="M265" s="28">
        <v>2191</v>
      </c>
      <c r="N265" s="25">
        <v>10000</v>
      </c>
      <c r="O265" s="9">
        <v>445</v>
      </c>
      <c r="P265" s="22">
        <v>3150</v>
      </c>
      <c r="Q265" s="9">
        <v>2029</v>
      </c>
      <c r="R265" s="22">
        <v>15600</v>
      </c>
      <c r="S265" s="9"/>
    </row>
    <row r="266" spans="1:19" x14ac:dyDescent="0.3">
      <c r="A266" s="501"/>
      <c r="B266" s="503"/>
      <c r="C266" s="469"/>
      <c r="D266" s="492"/>
      <c r="E266" s="496"/>
      <c r="F266" s="496"/>
      <c r="G266" s="465"/>
      <c r="H266" s="57" t="s">
        <v>20</v>
      </c>
      <c r="I266" s="32"/>
      <c r="J266" s="33">
        <v>5000</v>
      </c>
      <c r="K266" s="34">
        <v>4138</v>
      </c>
      <c r="L266" s="35">
        <v>5000</v>
      </c>
      <c r="M266" s="29">
        <v>1368</v>
      </c>
      <c r="N266" s="35">
        <v>5000</v>
      </c>
      <c r="O266" s="11">
        <v>317</v>
      </c>
      <c r="P266" s="24">
        <v>1575</v>
      </c>
      <c r="Q266" s="11">
        <v>180</v>
      </c>
      <c r="R266" s="24">
        <v>7800</v>
      </c>
      <c r="S266" s="11"/>
    </row>
    <row r="267" spans="1:19" x14ac:dyDescent="0.3">
      <c r="A267" s="501"/>
      <c r="B267" s="503"/>
      <c r="C267" s="469"/>
      <c r="D267" s="492"/>
      <c r="E267" s="496"/>
      <c r="F267" s="496"/>
      <c r="G267" s="465"/>
      <c r="H267" s="57" t="s">
        <v>0</v>
      </c>
      <c r="I267" s="32"/>
      <c r="J267" s="33"/>
      <c r="K267" s="34"/>
      <c r="L267" s="35"/>
      <c r="M267" s="29"/>
      <c r="N267" s="35"/>
      <c r="O267" s="11"/>
      <c r="P267" s="24"/>
      <c r="Q267" s="11"/>
      <c r="R267" s="24"/>
      <c r="S267" s="11"/>
    </row>
    <row r="268" spans="1:19" x14ac:dyDescent="0.3">
      <c r="A268" s="501"/>
      <c r="B268" s="503"/>
      <c r="C268" s="469"/>
      <c r="D268" s="492"/>
      <c r="E268" s="496"/>
      <c r="F268" s="496"/>
      <c r="G268" s="465"/>
      <c r="H268" s="57" t="s">
        <v>1</v>
      </c>
      <c r="I268" s="32"/>
      <c r="J268" s="33"/>
      <c r="K268" s="34"/>
      <c r="L268" s="35"/>
      <c r="M268" s="29"/>
      <c r="N268" s="35"/>
      <c r="O268" s="11"/>
      <c r="P268" s="24"/>
      <c r="Q268" s="11"/>
      <c r="R268" s="24"/>
      <c r="S268" s="11"/>
    </row>
    <row r="269" spans="1:19" x14ac:dyDescent="0.3">
      <c r="A269" s="501"/>
      <c r="B269" s="503"/>
      <c r="C269" s="469"/>
      <c r="D269" s="492"/>
      <c r="E269" s="496"/>
      <c r="F269" s="496"/>
      <c r="G269" s="465"/>
      <c r="H269" s="57" t="s">
        <v>27</v>
      </c>
      <c r="I269" s="32"/>
      <c r="J269" s="110">
        <v>5000</v>
      </c>
      <c r="K269" s="108">
        <v>2941</v>
      </c>
      <c r="L269" s="111">
        <v>5000</v>
      </c>
      <c r="M269" s="91">
        <v>823</v>
      </c>
      <c r="N269" s="111">
        <v>5000</v>
      </c>
      <c r="O269" s="49">
        <v>128</v>
      </c>
      <c r="P269" s="50">
        <v>1575</v>
      </c>
      <c r="Q269" s="49">
        <v>1849</v>
      </c>
      <c r="R269" s="50">
        <v>7800</v>
      </c>
      <c r="S269" s="49"/>
    </row>
    <row r="270" spans="1:19" ht="59.25" customHeight="1" x14ac:dyDescent="0.3">
      <c r="A270" s="502"/>
      <c r="B270" s="44" t="s">
        <v>30</v>
      </c>
      <c r="C270" s="170" t="s">
        <v>132</v>
      </c>
      <c r="D270" s="72" t="s">
        <v>96</v>
      </c>
      <c r="E270" s="52" t="s">
        <v>97</v>
      </c>
      <c r="F270" s="144" t="s">
        <v>42</v>
      </c>
      <c r="G270" s="77" t="s">
        <v>140</v>
      </c>
      <c r="H270" s="85" t="s">
        <v>44</v>
      </c>
      <c r="I270" s="31"/>
      <c r="J270" s="25"/>
      <c r="K270" s="31"/>
      <c r="L270" s="112">
        <v>5</v>
      </c>
      <c r="M270" s="113"/>
      <c r="N270" s="112">
        <v>5</v>
      </c>
      <c r="O270" s="89"/>
      <c r="P270" s="114">
        <v>5</v>
      </c>
      <c r="Q270" s="9"/>
      <c r="R270" s="114">
        <v>5</v>
      </c>
      <c r="S270" s="9"/>
    </row>
    <row r="271" spans="1:19" x14ac:dyDescent="0.3">
      <c r="A271" s="62"/>
      <c r="C271" s="65"/>
      <c r="E271" s="118"/>
      <c r="F271" s="145"/>
    </row>
    <row r="272" spans="1:19" x14ac:dyDescent="0.3">
      <c r="A272" s="5" t="s">
        <v>98</v>
      </c>
      <c r="C272" s="66"/>
      <c r="E272" s="119"/>
      <c r="F272" s="146"/>
    </row>
    <row r="273" spans="1:25" s="298" customFormat="1" x14ac:dyDescent="0.3">
      <c r="A273" s="510" t="s">
        <v>99</v>
      </c>
      <c r="B273" s="510"/>
      <c r="C273" s="510"/>
      <c r="D273" s="510"/>
      <c r="E273" s="510"/>
      <c r="F273" s="313"/>
    </row>
    <row r="274" spans="1:25" s="298" customFormat="1" x14ac:dyDescent="0.3">
      <c r="A274" s="510" t="s">
        <v>100</v>
      </c>
      <c r="B274" s="510"/>
      <c r="C274" s="510"/>
      <c r="D274" s="510"/>
      <c r="E274" s="510"/>
      <c r="F274" s="313"/>
    </row>
    <row r="275" spans="1:25" s="298" customFormat="1" x14ac:dyDescent="0.3">
      <c r="A275" s="510" t="s">
        <v>101</v>
      </c>
      <c r="B275" s="510"/>
      <c r="C275" s="510"/>
      <c r="D275" s="510"/>
      <c r="E275" s="510"/>
    </row>
    <row r="276" spans="1:25" x14ac:dyDescent="0.3">
      <c r="A276" s="63"/>
      <c r="C276" s="66"/>
      <c r="J276" s="474">
        <v>2017</v>
      </c>
      <c r="K276" s="474"/>
      <c r="L276" s="474">
        <v>2018</v>
      </c>
      <c r="M276" s="474"/>
      <c r="N276" s="475">
        <v>2019</v>
      </c>
      <c r="O276" s="476"/>
      <c r="P276" s="477">
        <v>2020</v>
      </c>
      <c r="Q276" s="476"/>
      <c r="R276" s="477">
        <v>2021</v>
      </c>
      <c r="S276" s="476"/>
    </row>
    <row r="277" spans="1:25" s="132" customFormat="1" ht="27.6" x14ac:dyDescent="0.3">
      <c r="A277" s="136" t="s">
        <v>3</v>
      </c>
      <c r="B277" s="3" t="s">
        <v>4</v>
      </c>
      <c r="C277" s="124" t="s">
        <v>5</v>
      </c>
      <c r="D277" s="124" t="s">
        <v>6</v>
      </c>
      <c r="E277" s="123" t="s">
        <v>7</v>
      </c>
      <c r="F277" s="123" t="s">
        <v>8</v>
      </c>
      <c r="G277" s="124" t="s">
        <v>9</v>
      </c>
      <c r="H277" s="140" t="s">
        <v>10</v>
      </c>
      <c r="I277" s="141" t="s">
        <v>11</v>
      </c>
      <c r="J277" s="142" t="s">
        <v>12</v>
      </c>
      <c r="K277" s="143" t="s">
        <v>13</v>
      </c>
      <c r="L277" s="142" t="s">
        <v>12</v>
      </c>
      <c r="M277" s="143" t="s">
        <v>13</v>
      </c>
      <c r="N277" s="142" t="s">
        <v>12</v>
      </c>
      <c r="O277" s="143" t="s">
        <v>13</v>
      </c>
      <c r="P277" s="142" t="s">
        <v>12</v>
      </c>
      <c r="Q277" s="143" t="s">
        <v>13</v>
      </c>
      <c r="R277" s="142" t="s">
        <v>12</v>
      </c>
      <c r="S277" s="143" t="s">
        <v>13</v>
      </c>
      <c r="V277" s="148"/>
      <c r="W277" s="148"/>
      <c r="Y277" s="148"/>
    </row>
    <row r="278" spans="1:25" ht="70.8" customHeight="1" x14ac:dyDescent="0.3">
      <c r="A278" s="491" t="s">
        <v>141</v>
      </c>
      <c r="B278" s="179" t="s">
        <v>15</v>
      </c>
      <c r="C278" s="186" t="s">
        <v>133</v>
      </c>
      <c r="D278" s="179" t="s">
        <v>102</v>
      </c>
      <c r="E278" s="497" t="s">
        <v>145</v>
      </c>
      <c r="F278" s="498" t="s">
        <v>147</v>
      </c>
      <c r="G278" s="172" t="s">
        <v>19</v>
      </c>
      <c r="H278" s="323" t="s">
        <v>118</v>
      </c>
      <c r="I278" s="387"/>
      <c r="J278" s="392">
        <v>5</v>
      </c>
      <c r="K278" s="393"/>
      <c r="L278" s="394">
        <v>5</v>
      </c>
      <c r="M278" s="395"/>
      <c r="N278" s="394">
        <v>5</v>
      </c>
      <c r="O278" s="391">
        <v>5</v>
      </c>
      <c r="P278" s="396">
        <v>220</v>
      </c>
      <c r="Q278" s="397">
        <v>220</v>
      </c>
      <c r="R278" s="396">
        <v>202</v>
      </c>
      <c r="S278" s="397"/>
    </row>
    <row r="279" spans="1:25" ht="70.8" customHeight="1" x14ac:dyDescent="0.3">
      <c r="A279" s="491"/>
      <c r="B279" s="179" t="s">
        <v>30</v>
      </c>
      <c r="C279" s="186" t="s">
        <v>149</v>
      </c>
      <c r="D279" s="179" t="s">
        <v>150</v>
      </c>
      <c r="E279" s="497"/>
      <c r="F279" s="498"/>
      <c r="G279" s="172" t="s">
        <v>19</v>
      </c>
      <c r="H279" s="323" t="s">
        <v>152</v>
      </c>
      <c r="I279" s="388"/>
      <c r="J279" s="390"/>
      <c r="K279" s="391"/>
      <c r="L279" s="390"/>
      <c r="M279" s="391"/>
      <c r="N279" s="390">
        <v>50</v>
      </c>
      <c r="O279" s="391">
        <v>113</v>
      </c>
      <c r="P279" s="396">
        <v>550</v>
      </c>
      <c r="Q279" s="397">
        <v>55</v>
      </c>
      <c r="R279" s="396">
        <v>500</v>
      </c>
      <c r="S279" s="397"/>
      <c r="Y279" s="47"/>
    </row>
    <row r="280" spans="1:25" x14ac:dyDescent="0.3">
      <c r="A280" s="385"/>
      <c r="B280" s="2"/>
      <c r="C280" s="2"/>
      <c r="D280" s="2"/>
      <c r="E280" s="120"/>
      <c r="F280" s="120"/>
      <c r="G280" s="2"/>
      <c r="H280" s="2"/>
      <c r="I280" s="389"/>
      <c r="J280" s="389"/>
      <c r="K280" s="389"/>
      <c r="L280" s="389"/>
      <c r="M280" s="389"/>
      <c r="N280" s="389"/>
      <c r="O280" s="389"/>
      <c r="P280" s="389"/>
      <c r="Q280" s="389"/>
      <c r="R280" s="389"/>
      <c r="S280" s="389"/>
    </row>
    <row r="281" spans="1:25" x14ac:dyDescent="0.3">
      <c r="A281" s="37"/>
      <c r="B281" s="38"/>
      <c r="C281" s="14"/>
      <c r="D281" s="14"/>
      <c r="E281" s="14"/>
      <c r="F281" s="14"/>
      <c r="G281" s="14"/>
      <c r="H281" s="14"/>
      <c r="I281" s="15"/>
      <c r="J281" s="474">
        <v>2017</v>
      </c>
      <c r="K281" s="474"/>
      <c r="L281" s="474">
        <v>2018</v>
      </c>
      <c r="M281" s="474"/>
      <c r="N281" s="475">
        <v>2019</v>
      </c>
      <c r="O281" s="476"/>
      <c r="P281" s="477">
        <v>2020</v>
      </c>
      <c r="Q281" s="476"/>
      <c r="R281" s="477">
        <v>2021</v>
      </c>
      <c r="S281" s="476"/>
    </row>
    <row r="282" spans="1:25" s="132" customFormat="1" ht="27.6" x14ac:dyDescent="0.3">
      <c r="A282" s="136" t="s">
        <v>3</v>
      </c>
      <c r="B282" s="3" t="s">
        <v>4</v>
      </c>
      <c r="C282" s="124" t="s">
        <v>5</v>
      </c>
      <c r="D282" s="124" t="s">
        <v>6</v>
      </c>
      <c r="E282" s="123" t="s">
        <v>7</v>
      </c>
      <c r="F282" s="123" t="s">
        <v>8</v>
      </c>
      <c r="G282" s="124" t="s">
        <v>9</v>
      </c>
      <c r="H282" s="140" t="s">
        <v>10</v>
      </c>
      <c r="I282" s="141" t="s">
        <v>11</v>
      </c>
      <c r="J282" s="142" t="s">
        <v>12</v>
      </c>
      <c r="K282" s="143" t="s">
        <v>13</v>
      </c>
      <c r="L282" s="142" t="s">
        <v>12</v>
      </c>
      <c r="M282" s="143" t="s">
        <v>13</v>
      </c>
      <c r="N282" s="142" t="s">
        <v>12</v>
      </c>
      <c r="O282" s="143" t="s">
        <v>13</v>
      </c>
      <c r="P282" s="142" t="s">
        <v>12</v>
      </c>
      <c r="Q282" s="143" t="s">
        <v>13</v>
      </c>
      <c r="R282" s="142" t="s">
        <v>12</v>
      </c>
      <c r="S282" s="143" t="s">
        <v>13</v>
      </c>
    </row>
    <row r="283" spans="1:25" ht="126.6" customHeight="1" x14ac:dyDescent="0.3">
      <c r="A283" s="330" t="s">
        <v>134</v>
      </c>
      <c r="B283" s="179" t="s">
        <v>15</v>
      </c>
      <c r="C283" s="186" t="s">
        <v>135</v>
      </c>
      <c r="D283" s="176" t="s">
        <v>102</v>
      </c>
      <c r="E283" s="398" t="s">
        <v>146</v>
      </c>
      <c r="F283" s="187" t="s">
        <v>171</v>
      </c>
      <c r="G283" s="172" t="s">
        <v>140</v>
      </c>
      <c r="H283" s="399" t="s">
        <v>119</v>
      </c>
      <c r="I283" s="400"/>
      <c r="J283" s="283">
        <v>5</v>
      </c>
      <c r="K283" s="400">
        <v>5</v>
      </c>
      <c r="L283" s="283">
        <v>5</v>
      </c>
      <c r="M283" s="400">
        <v>7</v>
      </c>
      <c r="N283" s="283">
        <v>5</v>
      </c>
      <c r="O283" s="400">
        <v>5</v>
      </c>
      <c r="P283" s="401">
        <v>9</v>
      </c>
      <c r="Q283" s="386">
        <v>9</v>
      </c>
      <c r="R283" s="401">
        <v>9</v>
      </c>
      <c r="S283" s="386"/>
      <c r="U283" s="47"/>
    </row>
    <row r="285" spans="1:25" x14ac:dyDescent="0.3">
      <c r="A285" s="5" t="s">
        <v>103</v>
      </c>
    </row>
    <row r="286" spans="1:25" s="298" customFormat="1" ht="18" customHeight="1" x14ac:dyDescent="0.3">
      <c r="A286" s="589" t="s">
        <v>315</v>
      </c>
      <c r="B286" s="589"/>
      <c r="C286" s="589"/>
      <c r="D286" s="589"/>
      <c r="E286" s="589"/>
      <c r="F286" s="589"/>
      <c r="G286" s="589"/>
      <c r="H286" s="589"/>
    </row>
    <row r="287" spans="1:25" s="298" customFormat="1" x14ac:dyDescent="0.3">
      <c r="A287" s="509" t="s">
        <v>162</v>
      </c>
      <c r="B287" s="509"/>
      <c r="C287" s="509"/>
      <c r="D287" s="509"/>
      <c r="E287" s="509"/>
      <c r="F287" s="320"/>
      <c r="G287" s="320"/>
      <c r="H287" s="320"/>
    </row>
    <row r="288" spans="1:25" s="298" customFormat="1" x14ac:dyDescent="0.3">
      <c r="A288" s="590" t="s">
        <v>163</v>
      </c>
      <c r="B288" s="590"/>
      <c r="C288" s="590"/>
      <c r="D288" s="590"/>
      <c r="E288" s="590"/>
      <c r="F288" s="306"/>
      <c r="G288" s="306"/>
      <c r="H288" s="306"/>
    </row>
    <row r="289" spans="1:19" s="298" customFormat="1" x14ac:dyDescent="0.3">
      <c r="A289" s="490" t="s">
        <v>164</v>
      </c>
      <c r="B289" s="490"/>
      <c r="C289" s="490"/>
      <c r="D289" s="309"/>
      <c r="E289" s="309"/>
      <c r="F289" s="309"/>
      <c r="G289" s="309"/>
      <c r="H289" s="309"/>
    </row>
    <row r="290" spans="1:19" x14ac:dyDescent="0.3">
      <c r="A290" s="37"/>
      <c r="B290" s="38"/>
      <c r="C290" s="14"/>
      <c r="D290" s="14"/>
      <c r="E290" s="14"/>
      <c r="F290" s="14"/>
      <c r="G290" s="14"/>
      <c r="H290" s="14"/>
      <c r="I290" s="15"/>
      <c r="J290" s="474">
        <v>2017</v>
      </c>
      <c r="K290" s="474"/>
      <c r="L290" s="474">
        <v>2018</v>
      </c>
      <c r="M290" s="474"/>
      <c r="N290" s="475">
        <v>2019</v>
      </c>
      <c r="O290" s="476"/>
      <c r="P290" s="477">
        <v>2020</v>
      </c>
      <c r="Q290" s="476"/>
      <c r="R290" s="477">
        <v>2021</v>
      </c>
      <c r="S290" s="476"/>
    </row>
    <row r="291" spans="1:19" s="132" customFormat="1" ht="27.6" x14ac:dyDescent="0.3">
      <c r="A291" s="136" t="s">
        <v>3</v>
      </c>
      <c r="B291" s="3" t="s">
        <v>4</v>
      </c>
      <c r="C291" s="124" t="s">
        <v>5</v>
      </c>
      <c r="D291" s="124" t="s">
        <v>6</v>
      </c>
      <c r="E291" s="137" t="s">
        <v>7</v>
      </c>
      <c r="F291" s="123" t="s">
        <v>8</v>
      </c>
      <c r="G291" s="124" t="s">
        <v>9</v>
      </c>
      <c r="H291" s="140" t="s">
        <v>10</v>
      </c>
      <c r="I291" s="141" t="s">
        <v>11</v>
      </c>
      <c r="J291" s="142" t="s">
        <v>12</v>
      </c>
      <c r="K291" s="143" t="s">
        <v>13</v>
      </c>
      <c r="L291" s="142" t="s">
        <v>12</v>
      </c>
      <c r="M291" s="143" t="s">
        <v>13</v>
      </c>
      <c r="N291" s="142" t="s">
        <v>12</v>
      </c>
      <c r="O291" s="143" t="s">
        <v>13</v>
      </c>
      <c r="P291" s="142" t="s">
        <v>12</v>
      </c>
      <c r="Q291" s="143" t="s">
        <v>13</v>
      </c>
      <c r="R291" s="142" t="s">
        <v>12</v>
      </c>
      <c r="S291" s="143" t="s">
        <v>13</v>
      </c>
    </row>
    <row r="292" spans="1:19" ht="148.80000000000001" customHeight="1" x14ac:dyDescent="0.3">
      <c r="A292" s="500" t="s">
        <v>136</v>
      </c>
      <c r="B292" s="180" t="s">
        <v>15</v>
      </c>
      <c r="C292" s="188" t="s">
        <v>137</v>
      </c>
      <c r="D292" s="180" t="s">
        <v>104</v>
      </c>
      <c r="E292" s="178" t="s">
        <v>333</v>
      </c>
      <c r="F292" s="178" t="s">
        <v>171</v>
      </c>
      <c r="G292" s="175" t="s">
        <v>140</v>
      </c>
      <c r="H292" s="177" t="s">
        <v>152</v>
      </c>
      <c r="I292" s="45"/>
      <c r="J292" s="285"/>
      <c r="K292" s="45"/>
      <c r="L292" s="285"/>
      <c r="M292" s="45"/>
      <c r="N292" s="282"/>
      <c r="O292" s="45"/>
      <c r="P292" s="282">
        <v>550</v>
      </c>
      <c r="Q292" s="174">
        <v>122</v>
      </c>
      <c r="R292" s="282">
        <v>500</v>
      </c>
      <c r="S292" s="174"/>
    </row>
    <row r="293" spans="1:19" ht="67.8" customHeight="1" x14ac:dyDescent="0.3">
      <c r="A293" s="591"/>
      <c r="B293" s="67" t="s">
        <v>30</v>
      </c>
      <c r="C293" s="170" t="s">
        <v>138</v>
      </c>
      <c r="D293" s="73" t="s">
        <v>102</v>
      </c>
      <c r="E293" s="121" t="s">
        <v>105</v>
      </c>
      <c r="F293" s="69" t="s">
        <v>42</v>
      </c>
      <c r="G293" s="77" t="s">
        <v>140</v>
      </c>
      <c r="H293" s="86" t="s">
        <v>119</v>
      </c>
      <c r="I293" s="48"/>
      <c r="J293" s="284"/>
      <c r="K293" s="48"/>
      <c r="L293" s="284"/>
      <c r="M293" s="48"/>
      <c r="N293" s="284"/>
      <c r="O293" s="48"/>
      <c r="P293" s="283">
        <v>211</v>
      </c>
      <c r="Q293" s="165">
        <v>55</v>
      </c>
      <c r="R293" s="283">
        <v>62</v>
      </c>
      <c r="S293" s="165"/>
    </row>
    <row r="294" spans="1:19" ht="20.100000000000001" customHeight="1" x14ac:dyDescent="0.3">
      <c r="A294" s="150"/>
      <c r="B294" s="151"/>
      <c r="C294" s="152"/>
      <c r="D294" s="153"/>
      <c r="E294" s="154"/>
      <c r="F294" s="155"/>
      <c r="G294" s="156"/>
      <c r="H294" s="157"/>
      <c r="I294" s="2"/>
      <c r="J294" s="2"/>
      <c r="K294" s="2"/>
      <c r="L294" s="2"/>
      <c r="M294" s="2"/>
      <c r="N294" s="2"/>
      <c r="O294" s="2"/>
      <c r="P294" s="158"/>
      <c r="Q294" s="2"/>
      <c r="R294" s="158"/>
      <c r="S294" s="2"/>
    </row>
    <row r="295" spans="1:19" x14ac:dyDescent="0.3">
      <c r="A295" s="5" t="s">
        <v>106</v>
      </c>
      <c r="F295" s="147"/>
    </row>
    <row r="296" spans="1:19" s="298" customFormat="1" ht="15" customHeight="1" x14ac:dyDescent="0.3">
      <c r="A296" s="589" t="s">
        <v>316</v>
      </c>
      <c r="B296" s="589"/>
      <c r="C296" s="589"/>
      <c r="D296" s="589"/>
      <c r="E296" s="589"/>
      <c r="F296" s="321"/>
    </row>
    <row r="297" spans="1:19" s="298" customFormat="1" x14ac:dyDescent="0.3">
      <c r="A297" s="589"/>
      <c r="B297" s="589"/>
      <c r="C297" s="589"/>
      <c r="D297" s="589"/>
      <c r="E297" s="589"/>
      <c r="F297" s="321"/>
    </row>
    <row r="298" spans="1:19" s="298" customFormat="1" ht="15" customHeight="1" x14ac:dyDescent="0.3">
      <c r="A298" s="578" t="s">
        <v>110</v>
      </c>
      <c r="B298" s="578"/>
      <c r="C298" s="578"/>
      <c r="D298" s="578"/>
      <c r="E298" s="578"/>
    </row>
    <row r="299" spans="1:19" x14ac:dyDescent="0.3">
      <c r="A299" s="454"/>
      <c r="B299" s="454"/>
      <c r="C299" s="454"/>
      <c r="D299" s="454"/>
      <c r="E299" s="454"/>
      <c r="F299" s="147"/>
    </row>
    <row r="300" spans="1:19" x14ac:dyDescent="0.3">
      <c r="A300" s="454"/>
      <c r="B300" s="454"/>
      <c r="C300" s="454"/>
      <c r="D300" s="454"/>
      <c r="E300" s="454"/>
      <c r="F300" s="147"/>
    </row>
    <row r="301" spans="1:19" ht="32.25" customHeight="1" x14ac:dyDescent="0.3">
      <c r="A301" s="455"/>
      <c r="B301" s="455"/>
      <c r="C301" s="455"/>
      <c r="D301" s="455"/>
      <c r="E301" s="455"/>
    </row>
  </sheetData>
  <mergeCells count="356">
    <mergeCell ref="A296:E297"/>
    <mergeCell ref="A298:E298"/>
    <mergeCell ref="A260:F260"/>
    <mergeCell ref="A261:F261"/>
    <mergeCell ref="A262:E262"/>
    <mergeCell ref="A273:E273"/>
    <mergeCell ref="A274:E274"/>
    <mergeCell ref="A275:E275"/>
    <mergeCell ref="A286:H286"/>
    <mergeCell ref="A287:E287"/>
    <mergeCell ref="A288:E288"/>
    <mergeCell ref="A292:A293"/>
    <mergeCell ref="R290:S290"/>
    <mergeCell ref="R263:S263"/>
    <mergeCell ref="R276:S276"/>
    <mergeCell ref="A5:A14"/>
    <mergeCell ref="A18:A25"/>
    <mergeCell ref="A29:E29"/>
    <mergeCell ref="A30:E30"/>
    <mergeCell ref="A31:D31"/>
    <mergeCell ref="A53:F53"/>
    <mergeCell ref="A54:E54"/>
    <mergeCell ref="A55:E55"/>
    <mergeCell ref="F55:H55"/>
    <mergeCell ref="A34:A49"/>
    <mergeCell ref="A206:E206"/>
    <mergeCell ref="A167:A178"/>
    <mergeCell ref="E194:E198"/>
    <mergeCell ref="F194:F198"/>
    <mergeCell ref="B188:B192"/>
    <mergeCell ref="C188:C192"/>
    <mergeCell ref="D188:D192"/>
    <mergeCell ref="G188:G192"/>
    <mergeCell ref="E167:E171"/>
    <mergeCell ref="E172:E176"/>
    <mergeCell ref="E188:E192"/>
    <mergeCell ref="A92:D92"/>
    <mergeCell ref="R281:S281"/>
    <mergeCell ref="R134:S134"/>
    <mergeCell ref="R150:S150"/>
    <mergeCell ref="R165:S165"/>
    <mergeCell ref="R186:S186"/>
    <mergeCell ref="R208:S208"/>
    <mergeCell ref="R236:S236"/>
    <mergeCell ref="R249:S249"/>
    <mergeCell ref="F188:F192"/>
    <mergeCell ref="A161:E161"/>
    <mergeCell ref="A163:E163"/>
    <mergeCell ref="A164:D164"/>
    <mergeCell ref="A181:E181"/>
    <mergeCell ref="B152:B156"/>
    <mergeCell ref="E136:E137"/>
    <mergeCell ref="E152:E156"/>
    <mergeCell ref="A93:E93"/>
    <mergeCell ref="A94:E94"/>
    <mergeCell ref="A104:D104"/>
    <mergeCell ref="A105:D105"/>
    <mergeCell ref="A143:E143"/>
    <mergeCell ref="F152:F156"/>
    <mergeCell ref="A132:D132"/>
    <mergeCell ref="R3:S3"/>
    <mergeCell ref="R16:S16"/>
    <mergeCell ref="R32:S32"/>
    <mergeCell ref="R56:S56"/>
    <mergeCell ref="R95:S95"/>
    <mergeCell ref="R107:S107"/>
    <mergeCell ref="R119:S119"/>
    <mergeCell ref="B251:B255"/>
    <mergeCell ref="C251:C255"/>
    <mergeCell ref="D251:D255"/>
    <mergeCell ref="E199:E203"/>
    <mergeCell ref="E225:E229"/>
    <mergeCell ref="C199:C203"/>
    <mergeCell ref="B199:B203"/>
    <mergeCell ref="D199:D203"/>
    <mergeCell ref="B225:B229"/>
    <mergeCell ref="C225:C229"/>
    <mergeCell ref="D225:D229"/>
    <mergeCell ref="J150:K150"/>
    <mergeCell ref="L150:M150"/>
    <mergeCell ref="N150:O150"/>
    <mergeCell ref="A90:E90"/>
    <mergeCell ref="A91:G91"/>
    <mergeCell ref="A162:E162"/>
    <mergeCell ref="E63:E67"/>
    <mergeCell ref="E68:E72"/>
    <mergeCell ref="B83:B87"/>
    <mergeCell ref="C83:C87"/>
    <mergeCell ref="D83:D87"/>
    <mergeCell ref="B63:B67"/>
    <mergeCell ref="C63:C67"/>
    <mergeCell ref="D63:D67"/>
    <mergeCell ref="B68:B72"/>
    <mergeCell ref="C68:C72"/>
    <mergeCell ref="D68:D72"/>
    <mergeCell ref="B73:B77"/>
    <mergeCell ref="A148:E148"/>
    <mergeCell ref="A149:E149"/>
    <mergeCell ref="C152:C156"/>
    <mergeCell ref="J119:K119"/>
    <mergeCell ref="L119:M119"/>
    <mergeCell ref="D152:D156"/>
    <mergeCell ref="G152:G156"/>
    <mergeCell ref="B136:B137"/>
    <mergeCell ref="C136:C137"/>
    <mergeCell ref="A136:A140"/>
    <mergeCell ref="A152:A158"/>
    <mergeCell ref="A144:H144"/>
    <mergeCell ref="A145:H145"/>
    <mergeCell ref="A146:H146"/>
    <mergeCell ref="A147:H147"/>
    <mergeCell ref="N119:O119"/>
    <mergeCell ref="P119:Q119"/>
    <mergeCell ref="J134:K134"/>
    <mergeCell ref="L134:M134"/>
    <mergeCell ref="N134:O134"/>
    <mergeCell ref="P134:Q134"/>
    <mergeCell ref="J136:J137"/>
    <mergeCell ref="G136:G137"/>
    <mergeCell ref="D136:D137"/>
    <mergeCell ref="F136:F137"/>
    <mergeCell ref="A133:E133"/>
    <mergeCell ref="J107:K107"/>
    <mergeCell ref="L107:M107"/>
    <mergeCell ref="N107:O107"/>
    <mergeCell ref="P107:Q107"/>
    <mergeCell ref="B113:B117"/>
    <mergeCell ref="C113:C117"/>
    <mergeCell ref="D113:D117"/>
    <mergeCell ref="A109:A117"/>
    <mergeCell ref="B109:B112"/>
    <mergeCell ref="C109:C112"/>
    <mergeCell ref="D109:D112"/>
    <mergeCell ref="G109:G112"/>
    <mergeCell ref="G113:G117"/>
    <mergeCell ref="F113:F117"/>
    <mergeCell ref="E113:E117"/>
    <mergeCell ref="E109:E112"/>
    <mergeCell ref="F109:F112"/>
    <mergeCell ref="G83:G87"/>
    <mergeCell ref="A106:E106"/>
    <mergeCell ref="A58:A87"/>
    <mergeCell ref="A97:A101"/>
    <mergeCell ref="P95:Q95"/>
    <mergeCell ref="B97:B101"/>
    <mergeCell ref="C97:C101"/>
    <mergeCell ref="D97:D101"/>
    <mergeCell ref="G97:G101"/>
    <mergeCell ref="B78:B82"/>
    <mergeCell ref="C78:C82"/>
    <mergeCell ref="D78:D82"/>
    <mergeCell ref="G78:G82"/>
    <mergeCell ref="J95:K95"/>
    <mergeCell ref="L95:M95"/>
    <mergeCell ref="N95:O95"/>
    <mergeCell ref="E97:E101"/>
    <mergeCell ref="E78:E82"/>
    <mergeCell ref="E83:E87"/>
    <mergeCell ref="F97:F101"/>
    <mergeCell ref="F78:F82"/>
    <mergeCell ref="F83:F87"/>
    <mergeCell ref="G63:G67"/>
    <mergeCell ref="G68:G72"/>
    <mergeCell ref="N56:O56"/>
    <mergeCell ref="P56:Q56"/>
    <mergeCell ref="B58:B62"/>
    <mergeCell ref="C58:C62"/>
    <mergeCell ref="D58:D62"/>
    <mergeCell ref="D44:D48"/>
    <mergeCell ref="G44:G48"/>
    <mergeCell ref="C44:C48"/>
    <mergeCell ref="B44:B48"/>
    <mergeCell ref="G58:G62"/>
    <mergeCell ref="J56:K56"/>
    <mergeCell ref="L56:M56"/>
    <mergeCell ref="E44:E48"/>
    <mergeCell ref="E58:E62"/>
    <mergeCell ref="A52:E52"/>
    <mergeCell ref="F44:F48"/>
    <mergeCell ref="F58:F62"/>
    <mergeCell ref="N32:O32"/>
    <mergeCell ref="P32:Q32"/>
    <mergeCell ref="G34:G38"/>
    <mergeCell ref="G39:G43"/>
    <mergeCell ref="C39:C43"/>
    <mergeCell ref="D39:D43"/>
    <mergeCell ref="B34:B38"/>
    <mergeCell ref="C34:C38"/>
    <mergeCell ref="D34:D38"/>
    <mergeCell ref="J32:K32"/>
    <mergeCell ref="L32:M32"/>
    <mergeCell ref="B39:B43"/>
    <mergeCell ref="E34:E38"/>
    <mergeCell ref="E39:E43"/>
    <mergeCell ref="F34:F38"/>
    <mergeCell ref="F39:F43"/>
    <mergeCell ref="J16:K16"/>
    <mergeCell ref="L16:M16"/>
    <mergeCell ref="N16:O16"/>
    <mergeCell ref="P16:Q16"/>
    <mergeCell ref="G18:G22"/>
    <mergeCell ref="B18:B22"/>
    <mergeCell ref="C18:C22"/>
    <mergeCell ref="D18:D22"/>
    <mergeCell ref="E18:E22"/>
    <mergeCell ref="F18:F22"/>
    <mergeCell ref="J3:K3"/>
    <mergeCell ref="L3:M3"/>
    <mergeCell ref="N3:O3"/>
    <mergeCell ref="P3:Q3"/>
    <mergeCell ref="B5:B8"/>
    <mergeCell ref="C5:C8"/>
    <mergeCell ref="D5:D8"/>
    <mergeCell ref="B9:B12"/>
    <mergeCell ref="C9:C12"/>
    <mergeCell ref="D9:D12"/>
    <mergeCell ref="G5:G8"/>
    <mergeCell ref="G9:G12"/>
    <mergeCell ref="E5:E8"/>
    <mergeCell ref="E9:E12"/>
    <mergeCell ref="F5:F8"/>
    <mergeCell ref="F9:F12"/>
    <mergeCell ref="J165:K165"/>
    <mergeCell ref="B167:B171"/>
    <mergeCell ref="C167:C171"/>
    <mergeCell ref="D167:D171"/>
    <mergeCell ref="G167:G171"/>
    <mergeCell ref="B172:B176"/>
    <mergeCell ref="C172:C176"/>
    <mergeCell ref="D172:D176"/>
    <mergeCell ref="G172:G176"/>
    <mergeCell ref="F167:F171"/>
    <mergeCell ref="F172:F176"/>
    <mergeCell ref="A182:E182"/>
    <mergeCell ref="A183:E183"/>
    <mergeCell ref="A184:E184"/>
    <mergeCell ref="A185:C185"/>
    <mergeCell ref="F199:F203"/>
    <mergeCell ref="G199:G203"/>
    <mergeCell ref="J208:K208"/>
    <mergeCell ref="L208:M208"/>
    <mergeCell ref="N208:O208"/>
    <mergeCell ref="A188:A203"/>
    <mergeCell ref="B194:B198"/>
    <mergeCell ref="C194:C198"/>
    <mergeCell ref="A207:D207"/>
    <mergeCell ref="D194:D198"/>
    <mergeCell ref="P208:Q208"/>
    <mergeCell ref="J186:K186"/>
    <mergeCell ref="L186:M186"/>
    <mergeCell ref="N186:O186"/>
    <mergeCell ref="P186:Q186"/>
    <mergeCell ref="G194:G198"/>
    <mergeCell ref="G225:G229"/>
    <mergeCell ref="B210:B214"/>
    <mergeCell ref="C210:C214"/>
    <mergeCell ref="D210:D214"/>
    <mergeCell ref="G210:G214"/>
    <mergeCell ref="B215:B219"/>
    <mergeCell ref="C215:C219"/>
    <mergeCell ref="D215:D219"/>
    <mergeCell ref="G215:G219"/>
    <mergeCell ref="B220:B224"/>
    <mergeCell ref="C220:C224"/>
    <mergeCell ref="D220:D224"/>
    <mergeCell ref="G220:G224"/>
    <mergeCell ref="E210:E214"/>
    <mergeCell ref="E215:E219"/>
    <mergeCell ref="E220:E224"/>
    <mergeCell ref="F210:F214"/>
    <mergeCell ref="F215:F219"/>
    <mergeCell ref="F220:F224"/>
    <mergeCell ref="F225:F229"/>
    <mergeCell ref="A238:A246"/>
    <mergeCell ref="B238:B241"/>
    <mergeCell ref="C238:C241"/>
    <mergeCell ref="D238:D241"/>
    <mergeCell ref="B242:B246"/>
    <mergeCell ref="C242:C246"/>
    <mergeCell ref="D242:D246"/>
    <mergeCell ref="A210:A229"/>
    <mergeCell ref="A232:E232"/>
    <mergeCell ref="A233:D233"/>
    <mergeCell ref="A234:D234"/>
    <mergeCell ref="A235:D235"/>
    <mergeCell ref="G238:G241"/>
    <mergeCell ref="G242:G246"/>
    <mergeCell ref="E238:E241"/>
    <mergeCell ref="E242:E246"/>
    <mergeCell ref="F238:F241"/>
    <mergeCell ref="F242:F246"/>
    <mergeCell ref="A289:C289"/>
    <mergeCell ref="J276:K276"/>
    <mergeCell ref="L276:M276"/>
    <mergeCell ref="A278:A279"/>
    <mergeCell ref="C265:C269"/>
    <mergeCell ref="D265:D269"/>
    <mergeCell ref="A251:A257"/>
    <mergeCell ref="E265:E269"/>
    <mergeCell ref="E278:E279"/>
    <mergeCell ref="F278:F279"/>
    <mergeCell ref="F265:F269"/>
    <mergeCell ref="F251:F255"/>
    <mergeCell ref="G251:G255"/>
    <mergeCell ref="E251:E255"/>
    <mergeCell ref="A265:A270"/>
    <mergeCell ref="B265:B269"/>
    <mergeCell ref="G265:G269"/>
    <mergeCell ref="N281:O281"/>
    <mergeCell ref="P281:Q281"/>
    <mergeCell ref="L136:L137"/>
    <mergeCell ref="N136:N137"/>
    <mergeCell ref="M136:M137"/>
    <mergeCell ref="K136:K137"/>
    <mergeCell ref="O136:O137"/>
    <mergeCell ref="N263:O263"/>
    <mergeCell ref="J281:K281"/>
    <mergeCell ref="P236:Q236"/>
    <mergeCell ref="N249:O249"/>
    <mergeCell ref="P249:Q249"/>
    <mergeCell ref="J236:K236"/>
    <mergeCell ref="L236:M236"/>
    <mergeCell ref="N236:O236"/>
    <mergeCell ref="L165:M165"/>
    <mergeCell ref="N165:O165"/>
    <mergeCell ref="P165:Q165"/>
    <mergeCell ref="P150:Q150"/>
    <mergeCell ref="P263:Q263"/>
    <mergeCell ref="N276:O276"/>
    <mergeCell ref="P276:Q276"/>
    <mergeCell ref="J249:K249"/>
    <mergeCell ref="L249:M249"/>
    <mergeCell ref="A299:E300"/>
    <mergeCell ref="A301:E301"/>
    <mergeCell ref="A2:Q2"/>
    <mergeCell ref="A121:A128"/>
    <mergeCell ref="B121:B126"/>
    <mergeCell ref="C121:C126"/>
    <mergeCell ref="D121:D126"/>
    <mergeCell ref="E121:E126"/>
    <mergeCell ref="F121:F126"/>
    <mergeCell ref="G121:G126"/>
    <mergeCell ref="F63:F67"/>
    <mergeCell ref="F68:F72"/>
    <mergeCell ref="C73:C77"/>
    <mergeCell ref="D73:D77"/>
    <mergeCell ref="E73:E77"/>
    <mergeCell ref="F73:F77"/>
    <mergeCell ref="G73:G77"/>
    <mergeCell ref="J263:K263"/>
    <mergeCell ref="L263:M263"/>
    <mergeCell ref="J290:K290"/>
    <mergeCell ref="L290:M290"/>
    <mergeCell ref="N290:O290"/>
    <mergeCell ref="P290:Q290"/>
    <mergeCell ref="L281:M281"/>
  </mergeCells>
  <pageMargins left="0.11811023622047245" right="0.11811023622047245" top="0.19685039370078741" bottom="0.19685039370078741" header="0.31496062992125984" footer="0.31496062992125984"/>
  <pageSetup paperSize="8"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6"/>
  <sheetViews>
    <sheetView workbookViewId="0">
      <selection activeCell="A10" sqref="A10:M10"/>
    </sheetView>
  </sheetViews>
  <sheetFormatPr defaultRowHeight="14.4" x14ac:dyDescent="0.3"/>
  <cols>
    <col min="1" max="1" width="21" style="406" customWidth="1"/>
    <col min="2" max="2" width="17.6640625" style="406" bestFit="1" customWidth="1"/>
    <col min="3" max="3" width="25.88671875" style="406" bestFit="1" customWidth="1"/>
    <col min="4" max="4" width="27.33203125" style="406" bestFit="1" customWidth="1"/>
    <col min="5" max="6" width="13.109375" style="406" customWidth="1"/>
    <col min="7" max="7" width="13.33203125" style="406" customWidth="1"/>
    <col min="8" max="11" width="12.109375" style="406" customWidth="1"/>
    <col min="12" max="12" width="16.44140625" style="406" customWidth="1"/>
    <col min="13" max="13" width="16.109375" style="406" customWidth="1"/>
    <col min="14" max="16384" width="8.88671875" style="406"/>
  </cols>
  <sheetData>
    <row r="2" spans="1:13" x14ac:dyDescent="0.3">
      <c r="A2" s="599" t="s">
        <v>335</v>
      </c>
      <c r="B2" s="601" t="s">
        <v>336</v>
      </c>
      <c r="C2" s="601" t="s">
        <v>383</v>
      </c>
      <c r="D2" s="601" t="s">
        <v>337</v>
      </c>
      <c r="E2" s="592" t="s">
        <v>338</v>
      </c>
      <c r="F2" s="593"/>
      <c r="G2" s="593"/>
      <c r="H2" s="593"/>
      <c r="I2" s="593"/>
      <c r="J2" s="593"/>
      <c r="K2" s="593"/>
      <c r="L2" s="594"/>
      <c r="M2" s="405"/>
    </row>
    <row r="3" spans="1:13" ht="24" x14ac:dyDescent="0.3">
      <c r="A3" s="600"/>
      <c r="B3" s="602"/>
      <c r="C3" s="602"/>
      <c r="D3" s="602"/>
      <c r="E3" s="407" t="s">
        <v>339</v>
      </c>
      <c r="F3" s="407" t="s">
        <v>340</v>
      </c>
      <c r="G3" s="407" t="s">
        <v>341</v>
      </c>
      <c r="H3" s="408" t="s">
        <v>342</v>
      </c>
      <c r="I3" s="408" t="s">
        <v>343</v>
      </c>
      <c r="J3" s="408" t="s">
        <v>344</v>
      </c>
      <c r="K3" s="408" t="s">
        <v>345</v>
      </c>
      <c r="L3" s="408" t="s">
        <v>346</v>
      </c>
      <c r="M3" s="408" t="s">
        <v>347</v>
      </c>
    </row>
    <row r="4" spans="1:13" x14ac:dyDescent="0.3">
      <c r="A4" s="409" t="s">
        <v>348</v>
      </c>
      <c r="B4" s="410">
        <v>3864296.0563484933</v>
      </c>
      <c r="C4" s="411">
        <v>850000</v>
      </c>
      <c r="D4" s="410">
        <v>435304</v>
      </c>
      <c r="E4" s="411">
        <v>224616</v>
      </c>
      <c r="F4" s="411">
        <v>210687.136</v>
      </c>
      <c r="G4" s="412">
        <v>0.48399999999999999</v>
      </c>
      <c r="H4" s="411">
        <v>135814.848</v>
      </c>
      <c r="I4" s="413">
        <v>31.2</v>
      </c>
      <c r="J4" s="413">
        <v>53977.695999999996</v>
      </c>
      <c r="K4" s="413">
        <v>12.4</v>
      </c>
      <c r="L4" s="411">
        <v>39612.663999999997</v>
      </c>
      <c r="M4" s="413">
        <v>9.1</v>
      </c>
    </row>
    <row r="5" spans="1:13" x14ac:dyDescent="0.3">
      <c r="A5" s="409" t="s">
        <v>349</v>
      </c>
      <c r="B5" s="410">
        <v>1500000</v>
      </c>
      <c r="C5" s="411">
        <v>1320000</v>
      </c>
      <c r="D5" s="410">
        <v>1313620</v>
      </c>
      <c r="E5" s="411">
        <v>669946.19999999995</v>
      </c>
      <c r="F5" s="411">
        <v>643673.80000000005</v>
      </c>
      <c r="G5" s="412">
        <v>0.49000000000000005</v>
      </c>
      <c r="H5" s="411">
        <v>697532.22000000009</v>
      </c>
      <c r="I5" s="413">
        <v>53.1</v>
      </c>
      <c r="J5" s="413">
        <v>176025.08000000002</v>
      </c>
      <c r="K5" s="413">
        <v>13.4</v>
      </c>
      <c r="L5" s="411">
        <v>109030.46</v>
      </c>
      <c r="M5" s="413">
        <v>8.3000000000000007</v>
      </c>
    </row>
    <row r="6" spans="1:13" x14ac:dyDescent="0.3">
      <c r="A6" s="409" t="s">
        <v>0</v>
      </c>
      <c r="B6" s="410">
        <v>27699.934027777777</v>
      </c>
      <c r="C6" s="411">
        <v>27700</v>
      </c>
      <c r="D6" s="410">
        <v>27057</v>
      </c>
      <c r="E6" s="411">
        <v>14015.526</v>
      </c>
      <c r="F6" s="411">
        <v>13041.474</v>
      </c>
      <c r="G6" s="412">
        <v>0.48199999999999998</v>
      </c>
      <c r="H6" s="411">
        <v>10308.717000000001</v>
      </c>
      <c r="I6" s="413">
        <v>38.1</v>
      </c>
      <c r="J6" s="413">
        <v>3165.6690000000003</v>
      </c>
      <c r="K6" s="413">
        <v>11.7</v>
      </c>
      <c r="L6" s="411">
        <v>2489.2440000000001</v>
      </c>
      <c r="M6" s="413">
        <v>9.1999999999999993</v>
      </c>
    </row>
    <row r="7" spans="1:13" x14ac:dyDescent="0.3">
      <c r="A7" s="409" t="s">
        <v>1</v>
      </c>
      <c r="B7" s="410">
        <v>179999.75111687934</v>
      </c>
      <c r="C7" s="411">
        <v>117000</v>
      </c>
      <c r="D7" s="410">
        <v>13494</v>
      </c>
      <c r="E7" s="411">
        <v>6989.8919999999998</v>
      </c>
      <c r="F7" s="411">
        <v>6504.1080000000002</v>
      </c>
      <c r="G7" s="412">
        <v>0.48200000000000004</v>
      </c>
      <c r="H7" s="411">
        <v>5141.2139999999999</v>
      </c>
      <c r="I7" s="413">
        <v>38.1</v>
      </c>
      <c r="J7" s="413">
        <v>1578.798</v>
      </c>
      <c r="K7" s="413">
        <v>11.7</v>
      </c>
      <c r="L7" s="411">
        <v>1241.4479999999999</v>
      </c>
      <c r="M7" s="413">
        <v>9.1999999999999993</v>
      </c>
    </row>
    <row r="8" spans="1:13" x14ac:dyDescent="0.3">
      <c r="A8" s="409" t="s">
        <v>350</v>
      </c>
      <c r="B8" s="410"/>
      <c r="C8" s="411"/>
      <c r="D8" s="414">
        <v>10000</v>
      </c>
      <c r="E8" s="415">
        <v>5000</v>
      </c>
      <c r="F8" s="415">
        <v>5000</v>
      </c>
      <c r="G8" s="416">
        <v>0.5</v>
      </c>
      <c r="H8" s="411">
        <v>3300</v>
      </c>
      <c r="I8" s="413">
        <v>33</v>
      </c>
      <c r="J8" s="413">
        <v>1150</v>
      </c>
      <c r="K8" s="413">
        <v>11.5</v>
      </c>
      <c r="L8" s="411">
        <v>920</v>
      </c>
      <c r="M8" s="413">
        <v>9.1999999999999993</v>
      </c>
    </row>
    <row r="9" spans="1:13" x14ac:dyDescent="0.3">
      <c r="A9" s="417" t="s">
        <v>351</v>
      </c>
      <c r="B9" s="418">
        <f>SUM(B4:B7)</f>
        <v>5571995.7414931506</v>
      </c>
      <c r="C9" s="417">
        <f>SUM(C4:C8)</f>
        <v>2314700</v>
      </c>
      <c r="D9" s="418">
        <f>SUM(D4:D8)</f>
        <v>1799475</v>
      </c>
      <c r="E9" s="417">
        <f>SUM(E4:E8)</f>
        <v>920567.6179999999</v>
      </c>
      <c r="F9" s="417">
        <f>SUM(F4:F8)</f>
        <v>878906.51800000004</v>
      </c>
      <c r="G9" s="419">
        <f t="shared" ref="G9" si="0">F9/D9</f>
        <v>0.48842385584684422</v>
      </c>
      <c r="H9" s="417">
        <f>SUM(H4:H8)</f>
        <v>852096.99900000007</v>
      </c>
      <c r="I9" s="420">
        <f>H9/D9</f>
        <v>0.47352533322218987</v>
      </c>
      <c r="J9" s="417">
        <f>SUM(J4:J8)</f>
        <v>235897.24300000002</v>
      </c>
      <c r="K9" s="420">
        <f>J9/D9</f>
        <v>0.13109225913113548</v>
      </c>
      <c r="L9" s="417">
        <f>SUM(L4:L8)</f>
        <v>153293.81600000002</v>
      </c>
      <c r="M9" s="420">
        <f>L9/D9</f>
        <v>8.51880776337543E-2</v>
      </c>
    </row>
    <row r="10" spans="1:13" ht="37.200000000000003" customHeight="1" x14ac:dyDescent="0.3">
      <c r="A10" s="604" t="s">
        <v>384</v>
      </c>
      <c r="B10" s="604"/>
      <c r="C10" s="604"/>
      <c r="D10" s="604"/>
      <c r="E10" s="604"/>
      <c r="F10" s="604"/>
      <c r="G10" s="604"/>
      <c r="H10" s="604"/>
      <c r="I10" s="604"/>
      <c r="J10" s="604"/>
      <c r="K10" s="604"/>
      <c r="L10" s="604"/>
      <c r="M10" s="604"/>
    </row>
    <row r="12" spans="1:13" x14ac:dyDescent="0.3">
      <c r="A12" s="595" t="s">
        <v>352</v>
      </c>
      <c r="B12" s="595"/>
      <c r="C12" s="595"/>
    </row>
    <row r="13" spans="1:13" x14ac:dyDescent="0.3">
      <c r="A13" s="421" t="s">
        <v>353</v>
      </c>
      <c r="B13" s="421" t="s">
        <v>354</v>
      </c>
      <c r="C13" s="421" t="s">
        <v>334</v>
      </c>
    </row>
    <row r="14" spans="1:13" ht="20.399999999999999" x14ac:dyDescent="0.3">
      <c r="A14" s="422" t="s">
        <v>355</v>
      </c>
      <c r="B14" s="423"/>
      <c r="C14" s="424">
        <v>120</v>
      </c>
    </row>
    <row r="15" spans="1:13" ht="20.399999999999999" x14ac:dyDescent="0.3">
      <c r="A15" s="422" t="s">
        <v>356</v>
      </c>
      <c r="B15" s="422"/>
      <c r="C15" s="424">
        <v>1</v>
      </c>
    </row>
    <row r="16" spans="1:13" ht="20.399999999999999" x14ac:dyDescent="0.3">
      <c r="A16" s="422" t="s">
        <v>357</v>
      </c>
      <c r="B16" s="422"/>
      <c r="C16" s="424">
        <v>7</v>
      </c>
    </row>
    <row r="17" spans="1:3" x14ac:dyDescent="0.3">
      <c r="A17" s="422" t="s">
        <v>358</v>
      </c>
      <c r="B17" s="422"/>
      <c r="C17" s="424">
        <v>32</v>
      </c>
    </row>
    <row r="18" spans="1:3" ht="20.399999999999999" x14ac:dyDescent="0.3">
      <c r="A18" s="422" t="s">
        <v>359</v>
      </c>
      <c r="B18" s="422"/>
      <c r="C18" s="424">
        <v>1</v>
      </c>
    </row>
    <row r="19" spans="1:3" ht="20.399999999999999" x14ac:dyDescent="0.3">
      <c r="A19" s="422" t="s">
        <v>360</v>
      </c>
      <c r="B19" s="422"/>
      <c r="C19" s="424">
        <v>8</v>
      </c>
    </row>
    <row r="20" spans="1:3" ht="30.6" x14ac:dyDescent="0.3">
      <c r="A20" s="422" t="s">
        <v>361</v>
      </c>
      <c r="B20" s="424"/>
      <c r="C20" s="424">
        <v>8</v>
      </c>
    </row>
    <row r="21" spans="1:3" ht="20.399999999999999" x14ac:dyDescent="0.3">
      <c r="A21" s="422" t="s">
        <v>362</v>
      </c>
      <c r="B21" s="425"/>
      <c r="C21" s="424">
        <v>7</v>
      </c>
    </row>
    <row r="22" spans="1:3" ht="20.399999999999999" x14ac:dyDescent="0.3">
      <c r="A22" s="422" t="s">
        <v>363</v>
      </c>
      <c r="B22" s="425"/>
      <c r="C22" s="424">
        <v>3</v>
      </c>
    </row>
    <row r="23" spans="1:3" x14ac:dyDescent="0.3">
      <c r="A23" s="422" t="s">
        <v>364</v>
      </c>
      <c r="B23" s="425"/>
      <c r="C23" s="424">
        <v>4</v>
      </c>
    </row>
    <row r="24" spans="1:3" ht="20.399999999999999" x14ac:dyDescent="0.3">
      <c r="A24" s="422" t="s">
        <v>365</v>
      </c>
      <c r="B24" s="426"/>
      <c r="C24" s="424"/>
    </row>
    <row r="25" spans="1:3" ht="20.399999999999999" x14ac:dyDescent="0.3">
      <c r="A25" s="422" t="s">
        <v>366</v>
      </c>
      <c r="B25" s="423"/>
      <c r="C25" s="424"/>
    </row>
    <row r="26" spans="1:3" x14ac:dyDescent="0.3">
      <c r="A26" s="427" t="s">
        <v>367</v>
      </c>
      <c r="B26" s="426"/>
      <c r="C26" s="424">
        <v>10</v>
      </c>
    </row>
    <row r="27" spans="1:3" x14ac:dyDescent="0.3">
      <c r="A27" s="422" t="s">
        <v>368</v>
      </c>
      <c r="B27" s="426"/>
      <c r="C27" s="424">
        <v>1</v>
      </c>
    </row>
    <row r="28" spans="1:3" hidden="1" x14ac:dyDescent="0.3">
      <c r="A28" s="422" t="s">
        <v>369</v>
      </c>
      <c r="B28" s="426">
        <v>4001</v>
      </c>
      <c r="C28" s="424"/>
    </row>
    <row r="29" spans="1:3" ht="20.399999999999999" x14ac:dyDescent="0.3">
      <c r="A29" s="422" t="s">
        <v>370</v>
      </c>
      <c r="B29" s="426"/>
      <c r="C29" s="424">
        <v>2</v>
      </c>
    </row>
    <row r="30" spans="1:3" x14ac:dyDescent="0.3">
      <c r="A30" s="596" t="s">
        <v>371</v>
      </c>
      <c r="B30" s="428" t="s">
        <v>372</v>
      </c>
      <c r="C30" s="424">
        <v>3000</v>
      </c>
    </row>
    <row r="31" spans="1:3" x14ac:dyDescent="0.3">
      <c r="A31" s="597"/>
      <c r="B31" s="428" t="s">
        <v>373</v>
      </c>
      <c r="C31" s="424">
        <v>2</v>
      </c>
    </row>
    <row r="32" spans="1:3" ht="30.6" x14ac:dyDescent="0.3">
      <c r="A32" s="598"/>
      <c r="B32" s="429" t="s">
        <v>374</v>
      </c>
      <c r="C32" s="424">
        <v>6</v>
      </c>
    </row>
    <row r="33" spans="1:3" x14ac:dyDescent="0.3">
      <c r="A33" s="422" t="s">
        <v>375</v>
      </c>
      <c r="B33" s="426"/>
      <c r="C33" s="424">
        <v>127</v>
      </c>
    </row>
    <row r="34" spans="1:3" ht="20.399999999999999" x14ac:dyDescent="0.3">
      <c r="A34" s="422" t="s">
        <v>376</v>
      </c>
      <c r="B34" s="426"/>
      <c r="C34" s="424">
        <v>330</v>
      </c>
    </row>
    <row r="35" spans="1:3" x14ac:dyDescent="0.3">
      <c r="A35" s="422" t="s">
        <v>377</v>
      </c>
      <c r="B35" s="424"/>
      <c r="C35" s="424">
        <v>2</v>
      </c>
    </row>
    <row r="36" spans="1:3" x14ac:dyDescent="0.3">
      <c r="A36" s="422" t="s">
        <v>378</v>
      </c>
      <c r="B36" s="424"/>
      <c r="C36" s="424">
        <v>15</v>
      </c>
    </row>
  </sheetData>
  <mergeCells count="8">
    <mergeCell ref="E2:L2"/>
    <mergeCell ref="A12:C12"/>
    <mergeCell ref="A30:A32"/>
    <mergeCell ref="A2:A3"/>
    <mergeCell ref="B2:B3"/>
    <mergeCell ref="C2:C3"/>
    <mergeCell ref="D2:D3"/>
    <mergeCell ref="A10:M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25"/>
  <sheetViews>
    <sheetView workbookViewId="0">
      <selection activeCell="A22" sqref="A22:B22"/>
    </sheetView>
  </sheetViews>
  <sheetFormatPr defaultRowHeight="14.4" x14ac:dyDescent="0.3"/>
  <cols>
    <col min="1" max="2" width="63.44140625" style="190" customWidth="1"/>
    <col min="3" max="3" width="17.33203125" style="190" customWidth="1"/>
    <col min="4" max="5" width="15.44140625" style="190" customWidth="1"/>
    <col min="6" max="6" width="16.21875" style="190" customWidth="1"/>
    <col min="7" max="7" width="16.5546875" style="190" customWidth="1"/>
    <col min="8" max="16384" width="8.88671875" style="190"/>
  </cols>
  <sheetData>
    <row r="4" spans="1:7" x14ac:dyDescent="0.3">
      <c r="A4" s="437" t="s">
        <v>199</v>
      </c>
      <c r="B4" s="438" t="s">
        <v>200</v>
      </c>
      <c r="C4" s="447">
        <v>2021</v>
      </c>
      <c r="D4" s="448"/>
      <c r="E4" s="449"/>
    </row>
    <row r="5" spans="1:7" ht="33" customHeight="1" x14ac:dyDescent="0.3">
      <c r="A5" s="437"/>
      <c r="B5" s="438"/>
      <c r="C5" s="231" t="s">
        <v>204</v>
      </c>
      <c r="D5" s="231" t="s">
        <v>185</v>
      </c>
      <c r="E5" s="231" t="s">
        <v>186</v>
      </c>
      <c r="F5" s="266" t="s">
        <v>229</v>
      </c>
      <c r="G5" s="266" t="s">
        <v>230</v>
      </c>
    </row>
    <row r="6" spans="1:7" x14ac:dyDescent="0.3">
      <c r="A6" s="432" t="s">
        <v>205</v>
      </c>
      <c r="B6" s="441"/>
      <c r="C6" s="234">
        <f>SUM(C7:C11)</f>
        <v>73728905.345709041</v>
      </c>
      <c r="D6" s="232"/>
      <c r="E6" s="267"/>
      <c r="F6" s="212"/>
      <c r="G6" s="212"/>
    </row>
    <row r="7" spans="1:7" x14ac:dyDescent="0.3">
      <c r="A7" s="431" t="s">
        <v>206</v>
      </c>
      <c r="B7" s="431"/>
      <c r="C7" s="240">
        <v>15521917.624834521</v>
      </c>
      <c r="D7" s="241">
        <v>0.76</v>
      </c>
      <c r="E7" s="268">
        <v>0.24</v>
      </c>
      <c r="F7" s="269">
        <f>C7*D7</f>
        <v>11796657.394874236</v>
      </c>
      <c r="G7" s="269">
        <f>C7*E7</f>
        <v>3725260.2299602847</v>
      </c>
    </row>
    <row r="8" spans="1:7" x14ac:dyDescent="0.3">
      <c r="A8" s="431" t="s">
        <v>208</v>
      </c>
      <c r="B8" s="431"/>
      <c r="C8" s="240">
        <v>42339622.641509436</v>
      </c>
      <c r="D8" s="241">
        <v>0</v>
      </c>
      <c r="E8" s="268">
        <v>1</v>
      </c>
      <c r="F8" s="269">
        <f t="shared" ref="F8:F24" si="0">C8*D8</f>
        <v>0</v>
      </c>
      <c r="G8" s="269">
        <f t="shared" ref="G8:G24" si="1">C8*E8</f>
        <v>42339622.641509436</v>
      </c>
    </row>
    <row r="9" spans="1:7" x14ac:dyDescent="0.3">
      <c r="A9" s="442" t="s">
        <v>209</v>
      </c>
      <c r="B9" s="443"/>
      <c r="C9" s="240"/>
      <c r="D9" s="241"/>
      <c r="E9" s="268"/>
      <c r="F9" s="269">
        <f t="shared" si="0"/>
        <v>0</v>
      </c>
      <c r="G9" s="269">
        <f t="shared" si="1"/>
        <v>0</v>
      </c>
    </row>
    <row r="10" spans="1:7" x14ac:dyDescent="0.3">
      <c r="A10" s="431" t="s">
        <v>210</v>
      </c>
      <c r="B10" s="431"/>
      <c r="C10" s="240">
        <v>15767365.07936508</v>
      </c>
      <c r="D10" s="241">
        <v>0</v>
      </c>
      <c r="E10" s="268">
        <v>1</v>
      </c>
      <c r="F10" s="269">
        <f t="shared" si="0"/>
        <v>0</v>
      </c>
      <c r="G10" s="269">
        <f t="shared" si="1"/>
        <v>15767365.07936508</v>
      </c>
    </row>
    <row r="11" spans="1:7" x14ac:dyDescent="0.3">
      <c r="A11" s="431" t="s">
        <v>211</v>
      </c>
      <c r="B11" s="431"/>
      <c r="C11" s="240">
        <v>100000</v>
      </c>
      <c r="D11" s="241">
        <v>0</v>
      </c>
      <c r="E11" s="268">
        <v>1</v>
      </c>
      <c r="F11" s="269">
        <f t="shared" si="0"/>
        <v>0</v>
      </c>
      <c r="G11" s="269">
        <f t="shared" si="1"/>
        <v>100000</v>
      </c>
    </row>
    <row r="12" spans="1:7" x14ac:dyDescent="0.3">
      <c r="A12" s="432" t="s">
        <v>212</v>
      </c>
      <c r="B12" s="433"/>
      <c r="C12" s="234">
        <f>SUM(C13:C18)</f>
        <v>759834190.90972197</v>
      </c>
      <c r="D12" s="244"/>
      <c r="E12" s="270"/>
      <c r="F12" s="269"/>
      <c r="G12" s="269">
        <f t="shared" si="1"/>
        <v>0</v>
      </c>
    </row>
    <row r="13" spans="1:7" x14ac:dyDescent="0.3">
      <c r="A13" s="431" t="s">
        <v>213</v>
      </c>
      <c r="B13" s="431"/>
      <c r="C13" s="240">
        <v>687423619.90972197</v>
      </c>
      <c r="D13" s="241">
        <v>0.93</v>
      </c>
      <c r="E13" s="268">
        <v>7.0000000000000007E-2</v>
      </c>
      <c r="F13" s="269">
        <f t="shared" si="0"/>
        <v>639303966.51604152</v>
      </c>
      <c r="G13" s="269">
        <f t="shared" si="1"/>
        <v>48119653.393680543</v>
      </c>
    </row>
    <row r="14" spans="1:7" x14ac:dyDescent="0.3">
      <c r="A14" s="451" t="s">
        <v>214</v>
      </c>
      <c r="B14" s="451"/>
      <c r="C14" s="240">
        <v>15000000</v>
      </c>
      <c r="D14" s="241">
        <v>0</v>
      </c>
      <c r="E14" s="268">
        <v>1</v>
      </c>
      <c r="F14" s="269">
        <f t="shared" si="0"/>
        <v>0</v>
      </c>
      <c r="G14" s="269">
        <f t="shared" si="1"/>
        <v>15000000</v>
      </c>
    </row>
    <row r="15" spans="1:7" x14ac:dyDescent="0.3">
      <c r="A15" s="431" t="s">
        <v>216</v>
      </c>
      <c r="B15" s="431"/>
      <c r="C15" s="240">
        <v>14000000</v>
      </c>
      <c r="D15" s="241">
        <v>0</v>
      </c>
      <c r="E15" s="268">
        <v>1</v>
      </c>
      <c r="F15" s="269">
        <f t="shared" si="0"/>
        <v>0</v>
      </c>
      <c r="G15" s="269">
        <f t="shared" si="1"/>
        <v>14000000</v>
      </c>
    </row>
    <row r="16" spans="1:7" x14ac:dyDescent="0.3">
      <c r="A16" s="452" t="s">
        <v>217</v>
      </c>
      <c r="B16" s="453"/>
      <c r="C16" s="240">
        <v>2000000</v>
      </c>
      <c r="D16" s="241">
        <v>0</v>
      </c>
      <c r="E16" s="268">
        <v>1</v>
      </c>
      <c r="F16" s="269">
        <f t="shared" si="0"/>
        <v>0</v>
      </c>
      <c r="G16" s="269">
        <f t="shared" si="1"/>
        <v>2000000</v>
      </c>
    </row>
    <row r="17" spans="1:7" x14ac:dyDescent="0.3">
      <c r="A17" s="431" t="s">
        <v>218</v>
      </c>
      <c r="B17" s="431"/>
      <c r="C17" s="240">
        <v>22500000</v>
      </c>
      <c r="D17" s="241">
        <v>0.32</v>
      </c>
      <c r="E17" s="268">
        <v>0.68</v>
      </c>
      <c r="F17" s="269">
        <f t="shared" si="0"/>
        <v>7200000</v>
      </c>
      <c r="G17" s="269">
        <f t="shared" si="1"/>
        <v>15300000.000000002</v>
      </c>
    </row>
    <row r="18" spans="1:7" x14ac:dyDescent="0.3">
      <c r="A18" s="431" t="s">
        <v>219</v>
      </c>
      <c r="B18" s="431"/>
      <c r="C18" s="240">
        <v>18910571</v>
      </c>
      <c r="D18" s="241">
        <v>0.32</v>
      </c>
      <c r="E18" s="268">
        <v>0.68</v>
      </c>
      <c r="F18" s="269">
        <f t="shared" si="0"/>
        <v>6051382.7199999997</v>
      </c>
      <c r="G18" s="269">
        <f t="shared" si="1"/>
        <v>12859188.280000001</v>
      </c>
    </row>
    <row r="19" spans="1:7" x14ac:dyDescent="0.3">
      <c r="A19" s="432" t="s">
        <v>220</v>
      </c>
      <c r="B19" s="433"/>
      <c r="C19" s="234">
        <f>SUM(C20:C21)</f>
        <v>16900000</v>
      </c>
      <c r="D19" s="244"/>
      <c r="E19" s="270"/>
      <c r="F19" s="269"/>
      <c r="G19" s="269">
        <f t="shared" si="1"/>
        <v>0</v>
      </c>
    </row>
    <row r="20" spans="1:7" x14ac:dyDescent="0.3">
      <c r="A20" s="431" t="s">
        <v>221</v>
      </c>
      <c r="B20" s="431"/>
      <c r="C20" s="240">
        <v>10000000</v>
      </c>
      <c r="D20" s="265">
        <v>0.1</v>
      </c>
      <c r="E20" s="271">
        <v>0.9</v>
      </c>
      <c r="F20" s="269">
        <f t="shared" si="0"/>
        <v>1000000</v>
      </c>
      <c r="G20" s="269">
        <f t="shared" si="1"/>
        <v>9000000</v>
      </c>
    </row>
    <row r="21" spans="1:7" x14ac:dyDescent="0.3">
      <c r="A21" s="452" t="s">
        <v>223</v>
      </c>
      <c r="B21" s="453"/>
      <c r="C21" s="240">
        <v>6900000</v>
      </c>
      <c r="D21" s="265">
        <v>0</v>
      </c>
      <c r="E21" s="271">
        <v>1</v>
      </c>
      <c r="F21" s="269">
        <f t="shared" si="0"/>
        <v>0</v>
      </c>
      <c r="G21" s="269">
        <f t="shared" si="1"/>
        <v>6900000</v>
      </c>
    </row>
    <row r="22" spans="1:7" x14ac:dyDescent="0.3">
      <c r="A22" s="432" t="s">
        <v>231</v>
      </c>
      <c r="B22" s="433"/>
      <c r="C22" s="234">
        <f>SUM(C23:C24)</f>
        <v>7550000</v>
      </c>
      <c r="D22" s="244"/>
      <c r="E22" s="270"/>
      <c r="F22" s="269"/>
      <c r="G22" s="269">
        <f t="shared" si="1"/>
        <v>0</v>
      </c>
    </row>
    <row r="23" spans="1:7" x14ac:dyDescent="0.3">
      <c r="A23" s="452" t="s">
        <v>226</v>
      </c>
      <c r="B23" s="453"/>
      <c r="C23" s="240">
        <v>2250000</v>
      </c>
      <c r="D23" s="241">
        <v>0.5</v>
      </c>
      <c r="E23" s="268">
        <v>0.5</v>
      </c>
      <c r="F23" s="269">
        <f t="shared" si="0"/>
        <v>1125000</v>
      </c>
      <c r="G23" s="269">
        <f t="shared" si="1"/>
        <v>1125000</v>
      </c>
    </row>
    <row r="24" spans="1:7" x14ac:dyDescent="0.3">
      <c r="A24" s="452" t="s">
        <v>228</v>
      </c>
      <c r="B24" s="453"/>
      <c r="C24" s="240">
        <v>5300000</v>
      </c>
      <c r="D24" s="241">
        <v>0</v>
      </c>
      <c r="E24" s="268">
        <v>1</v>
      </c>
      <c r="F24" s="269">
        <f t="shared" si="0"/>
        <v>0</v>
      </c>
      <c r="G24" s="269">
        <f t="shared" si="1"/>
        <v>5300000</v>
      </c>
    </row>
    <row r="25" spans="1:7" x14ac:dyDescent="0.3">
      <c r="A25" s="603" t="s">
        <v>232</v>
      </c>
      <c r="B25" s="603"/>
      <c r="C25" s="272">
        <f>SUM(C6+C12+C19+C22)</f>
        <v>858013096.25543106</v>
      </c>
      <c r="D25" s="273">
        <f>F25/C25</f>
        <v>0.77676787165554539</v>
      </c>
      <c r="E25" s="273">
        <f>G25/C25</f>
        <v>0.22323212834445472</v>
      </c>
      <c r="F25" s="274">
        <f>SUM(F6:F24)</f>
        <v>666477006.63091576</v>
      </c>
      <c r="G25" s="274">
        <f>SUM(G6:G24)</f>
        <v>191536089.62451535</v>
      </c>
    </row>
  </sheetData>
  <mergeCells count="23">
    <mergeCell ref="A21:B21"/>
    <mergeCell ref="A22:B22"/>
    <mergeCell ref="A23:B23"/>
    <mergeCell ref="A24:B24"/>
    <mergeCell ref="A25:B25"/>
    <mergeCell ref="A20:B20"/>
    <mergeCell ref="A9:B9"/>
    <mergeCell ref="A10:B10"/>
    <mergeCell ref="A11:B11"/>
    <mergeCell ref="A12:B12"/>
    <mergeCell ref="A13:B13"/>
    <mergeCell ref="A14:B14"/>
    <mergeCell ref="A15:B15"/>
    <mergeCell ref="A16:B16"/>
    <mergeCell ref="A17:B17"/>
    <mergeCell ref="A18:B18"/>
    <mergeCell ref="A19:B19"/>
    <mergeCell ref="A8:B8"/>
    <mergeCell ref="A4:A5"/>
    <mergeCell ref="B4:B5"/>
    <mergeCell ref="C4:E4"/>
    <mergeCell ref="A6:B6"/>
    <mergeCell ref="A7:B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0FE833FFDDF842AE46BB05CB213D96" ma:contentTypeVersion="0" ma:contentTypeDescription="Create a new document." ma:contentTypeScope="" ma:versionID="3e2701f3be84c93237304366baa80ff5">
  <xsd:schema xmlns:xsd="http://www.w3.org/2001/XMLSchema" xmlns:xs="http://www.w3.org/2001/XMLSchema" xmlns:p="http://schemas.microsoft.com/office/2006/metadata/properties" targetNamespace="http://schemas.microsoft.com/office/2006/metadata/properties" ma:root="true" ma:fieldsID="7a2314dfca4f3627bd2a29afa27c968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294180-A67E-4FE9-8A45-3D48A1C640D9}">
  <ds:schemaRefs>
    <ds:schemaRef ds:uri="http://schemas.microsoft.com/sharepoint/v3/contenttype/forms"/>
  </ds:schemaRefs>
</ds:datastoreItem>
</file>

<file path=customXml/itemProps2.xml><?xml version="1.0" encoding="utf-8"?>
<ds:datastoreItem xmlns:ds="http://schemas.openxmlformats.org/officeDocument/2006/customXml" ds:itemID="{5AA873E9-B461-40A6-A907-EF1C7F8411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24151E2-497E-4E3E-AF9E-120F56273BE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FSS Budget 2021</vt:lpstr>
      <vt:lpstr>FSS Log Frame &amp; Targets</vt:lpstr>
      <vt:lpstr>PIN</vt:lpstr>
      <vt:lpstr>budget details</vt:lpstr>
      <vt:lpstr>'FSS Budget 2021'!Print_Area</vt:lpstr>
      <vt:lpstr>'FSS Log Frame &amp; Targets'!Print_Area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Jean-Charles Rouge</dc:creator>
  <cp:keywords/>
  <dc:description/>
  <cp:lastModifiedBy>Choueiri, Elie (FAOLB)</cp:lastModifiedBy>
  <cp:revision/>
  <cp:lastPrinted>2019-11-22T08:28:45Z</cp:lastPrinted>
  <dcterms:created xsi:type="dcterms:W3CDTF">2018-10-13T08:56:22Z</dcterms:created>
  <dcterms:modified xsi:type="dcterms:W3CDTF">2021-05-07T12:58:22Z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0x010100540FE833FFDDF842AE46BB05CB213D96</vt:lpwstr>
  </property>
</Properties>
</file>