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<sst xmlns="http://schemas.openxmlformats.org/spreadsheetml/2006/main" count="158" uniqueCount="75">
  <si>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</si>
  <si>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</si>
  <si>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</si>
  <si>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</si>
  <si>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</si>
  <si>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</si>
  <si>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</si>
  <si>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</si>
  <si>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</si>
  <si>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</si>
  <si>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</si>
  <si>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</si>
  <si>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</si>
  <si>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</si>
  <si>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</si>
  <si>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</si>
  <si>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</si>
  <si>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</si>
  <si>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</si>
  <si>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</si>
  <si>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</si>
  <si>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</si>
  <si>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</si>
  <si>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</si>
  <si>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</si>
  <si>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</si>
  <si>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</si>
  <si>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</si>
  <si>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</si>
  <si>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</si>
  <si>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</si>
  <si>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</si>
  <si>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</si>
  <si>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</si>
  <si>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</si>
  <si>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</si>
  <si>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</si>
  <si>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</si>
  <si>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</si>
  <si>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</si>
  <si>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</si>
  <si>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</si>
  <si>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</si>
  <si>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</si>
  <si>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</si>
  <si>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</si>
  <si>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</si>
  <si>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</si>
  <si>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</si>
  <si>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</si>
  <si>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</si>
  <si>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</si>
  <si>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</si>
  <si>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</si>
  <si>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</si>
  <si>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</si>
  <si>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</si>
  <si>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</si>
  <si>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</si>
  <si>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</si>
  <si>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</si>
  <si>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</si>
  <si>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</si>
  <si>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</si>
  <si>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</si>
  <si>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</si>
  <si>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</si>
  <si>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</si>
  <si>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</si>
  <si>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</si>
  <si>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</si>
  <si>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</si>
  <si>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</si>
  <si>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Total Individuals fully processed (hold ration card), but not yet relocated (= Transit Centre residents).</t>
  </si>
  <si>
    <t>As of  15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</si>
</sst>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8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9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6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61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3" borderId="62" xfId="0" applyFont="1" applyFill="1" applyBorder="1" applyAlignment="1">
      <alignment horizontal="right"/>
    </xf>
    <xf numFmtId="0" fontId="5" fillId="4" borderId="63" xfId="0" applyFont="1" applyFill="1" applyBorder="1" applyAlignment="1">
      <alignment horizontal="right"/>
    </xf>
    <xf numFmtId="0" fontId="5" fillId="4" borderId="64" xfId="0" applyFont="1" applyFill="1" applyBorder="1" applyAlignment="1">
      <alignment vertical="top" wrapText="1"/>
    </xf>
    <xf numFmtId="0" fontId="5" fillId="4" borderId="65" xfId="0" applyFont="1" applyFill="1" applyBorder="1" applyAlignment="1">
      <alignment horizontal="center" wrapText="1"/>
    </xf>
    <xf numFmtId="0" fontId="5" fillId="4" borderId="66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17" fontId="4" fillId="0" borderId="67" xfId="0" applyNumberFormat="1" applyFont="1" applyBorder="1" applyAlignment="1" quotePrefix="1">
      <alignment/>
    </xf>
    <xf numFmtId="41" fontId="4" fillId="0" borderId="68" xfId="0" applyNumberFormat="1" applyFont="1" applyBorder="1" applyAlignment="1">
      <alignment/>
    </xf>
    <xf numFmtId="41" fontId="4" fillId="0" borderId="69" xfId="0" applyNumberFormat="1" applyFont="1" applyBorder="1" applyAlignment="1">
      <alignment/>
    </xf>
    <xf numFmtId="0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1" xfId="0" applyNumberFormat="1" applyFont="1" applyBorder="1" applyAlignment="1">
      <alignment/>
    </xf>
    <xf numFmtId="17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1" xfId="0" applyNumberFormat="1" applyFont="1" applyBorder="1" applyAlignment="1" applyProtection="1">
      <alignment/>
      <protection locked="0"/>
    </xf>
    <xf numFmtId="0" fontId="4" fillId="0" borderId="72" xfId="0" applyNumberFormat="1" applyFont="1" applyBorder="1" applyAlignment="1" quotePrefix="1">
      <alignment/>
    </xf>
    <xf numFmtId="41" fontId="4" fillId="0" borderId="73" xfId="0" applyNumberFormat="1" applyFont="1" applyBorder="1" applyAlignment="1" applyProtection="1">
      <alignment/>
      <protection locked="0"/>
    </xf>
    <xf numFmtId="41" fontId="4" fillId="0" borderId="74" xfId="0" applyNumberFormat="1" applyFont="1" applyBorder="1" applyAlignment="1" applyProtection="1">
      <alignment/>
      <protection locked="0"/>
    </xf>
    <xf numFmtId="0" fontId="4" fillId="0" borderId="75" xfId="0" applyFont="1" applyBorder="1" applyAlignment="1">
      <alignment vertical="top" wrapText="1"/>
    </xf>
    <xf numFmtId="3" fontId="0" fillId="0" borderId="76" xfId="0" applyNumberFormat="1" applyBorder="1" applyAlignment="1" applyProtection="1">
      <alignment horizontal="center"/>
      <protection locked="0"/>
    </xf>
    <xf numFmtId="177" fontId="4" fillId="0" borderId="76" xfId="0" applyNumberFormat="1" applyFont="1" applyBorder="1" applyAlignment="1">
      <alignment horizontal="right" wrapText="1"/>
    </xf>
    <xf numFmtId="177" fontId="4" fillId="0" borderId="77" xfId="0" applyNumberFormat="1" applyFont="1" applyBorder="1" applyAlignment="1">
      <alignment horizontal="right" wrapText="1"/>
    </xf>
    <xf numFmtId="17" fontId="4" fillId="0" borderId="78" xfId="0" applyNumberFormat="1" applyFont="1" applyBorder="1" applyAlignment="1" quotePrefix="1">
      <alignment vertical="top" wrapText="1"/>
    </xf>
    <xf numFmtId="3" fontId="0" fillId="0" borderId="79" xfId="0" applyNumberFormat="1" applyBorder="1" applyAlignment="1" applyProtection="1">
      <alignment horizontal="center"/>
      <protection locked="0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0" fontId="4" fillId="0" borderId="78" xfId="0" applyFont="1" applyBorder="1" applyAlignment="1" quotePrefix="1">
      <alignment vertical="top" wrapText="1"/>
    </xf>
    <xf numFmtId="0" fontId="4" fillId="0" borderId="78" xfId="0" applyFont="1" applyBorder="1" applyAlignment="1">
      <alignment vertical="top" wrapText="1"/>
    </xf>
    <xf numFmtId="0" fontId="4" fillId="0" borderId="81" xfId="0" applyFont="1" applyBorder="1" applyAlignment="1">
      <alignment vertical="top" wrapText="1"/>
    </xf>
    <xf numFmtId="3" fontId="0" fillId="0" borderId="82" xfId="0" applyNumberFormat="1" applyBorder="1" applyAlignment="1" applyProtection="1">
      <alignment horizontal="center"/>
      <protection locked="0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58" xfId="0" applyNumberFormat="1" applyFont="1" applyFill="1" applyBorder="1" applyAlignment="1" applyProtection="1">
      <alignment horizont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5" fontId="4" fillId="0" borderId="84" xfId="0" applyNumberFormat="1" applyFont="1" applyBorder="1" applyAlignment="1" applyProtection="1" quotePrefix="1">
      <alignment horizontal="center"/>
      <protection locked="0"/>
    </xf>
    <xf numFmtId="15" fontId="4" fillId="0" borderId="85" xfId="0" applyNumberFormat="1" applyFont="1" applyBorder="1" applyAlignment="1" applyProtection="1" quotePrefix="1">
      <alignment horizontal="center"/>
      <protection locked="0"/>
    </xf>
    <xf numFmtId="0" fontId="5" fillId="4" borderId="86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15" xfId="0" applyNumberFormat="1" applyFont="1" applyBorder="1" applyAlignment="1">
      <alignment horizontal="right" wrapText="1"/>
    </xf>
    <xf numFmtId="0" fontId="4" fillId="0" borderId="18" xfId="0" applyNumberFormat="1" applyFont="1" applyBorder="1" applyAlignment="1">
      <alignment horizontal="right" wrapText="1"/>
    </xf>
    <xf numFmtId="0" fontId="4" fillId="0" borderId="21" xfId="0" applyNumberFormat="1" applyFont="1" applyBorder="1" applyAlignment="1">
      <alignment horizontal="right" wrapText="1"/>
    </xf>
    <xf numFmtId="0" fontId="5" fillId="4" borderId="87" xfId="0" applyFont="1" applyFill="1" applyBorder="1" applyAlignment="1">
      <alignment horizontal="left"/>
    </xf>
    <xf numFmtId="41" fontId="5" fillId="4" borderId="88" xfId="0" applyNumberFormat="1" applyFont="1" applyFill="1" applyBorder="1" applyAlignment="1">
      <alignment/>
    </xf>
    <xf numFmtId="0" fontId="4" fillId="4" borderId="88" xfId="0" applyFont="1" applyFill="1" applyBorder="1" applyAlignment="1">
      <alignment/>
    </xf>
    <xf numFmtId="0" fontId="4" fillId="4" borderId="89" xfId="0" applyFont="1" applyFill="1" applyBorder="1" applyAlignment="1">
      <alignment/>
    </xf>
    <xf numFmtId="0" fontId="5" fillId="4" borderId="90" xfId="0" applyFont="1" applyFill="1" applyBorder="1" applyAlignment="1">
      <alignment horizontal="center"/>
    </xf>
    <xf numFmtId="0" fontId="4" fillId="0" borderId="91" xfId="0" applyFont="1" applyBorder="1" applyAlignment="1">
      <alignment/>
    </xf>
    <xf numFmtId="3" fontId="4" fillId="0" borderId="5" xfId="0" applyNumberFormat="1" applyFont="1" applyBorder="1" applyAlignment="1" applyProtection="1">
      <alignment horizontal="right"/>
      <protection/>
    </xf>
    <xf numFmtId="3" fontId="4" fillId="0" borderId="5" xfId="0" applyNumberFormat="1" applyFont="1" applyBorder="1" applyAlignment="1" applyProtection="1">
      <alignment horizontal="right"/>
      <protection locked="0"/>
    </xf>
    <xf numFmtId="0" fontId="4" fillId="0" borderId="9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93" xfId="0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5" fillId="3" borderId="94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  <xf numFmtId="41" fontId="4" fillId="0" borderId="0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1845</c:v>
                </c:pt>
                <c:pt idx="4">
                  <c:v>2253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8379</c:v>
                </c:pt>
                <c:pt idx="4">
                  <c:v>8458</c:v>
                </c:pt>
                <c:pt idx="5">
                  <c:v>0</c:v>
                </c:pt>
              </c:numCache>
            </c:numRef>
          </c:val>
        </c:ser>
        <c:axId val="56794247"/>
        <c:axId val="41386176"/>
      </c:bar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386176"/>
        <c:crosses val="autoZero"/>
        <c:auto val="1"/>
        <c:lblOffset val="100"/>
        <c:noMultiLvlLbl val="0"/>
      </c:catAx>
      <c:valAx>
        <c:axId val="41386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94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612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2045</c:v>
                </c:pt>
              </c:numCache>
            </c:numRef>
          </c:val>
          <c:smooth val="0"/>
        </c:ser>
        <c:marker val="1"/>
        <c:axId val="36931265"/>
        <c:axId val="63945930"/>
      </c:line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45930"/>
        <c:crosses val="autoZero"/>
        <c:auto val="1"/>
        <c:lblOffset val="100"/>
        <c:noMultiLvlLbl val="0"/>
      </c:catAx>
      <c:valAx>
        <c:axId val="63945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31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39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38642459"/>
        <c:axId val="12237812"/>
      </c:lineChart>
      <c:dateAx>
        <c:axId val="3864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37812"/>
        <c:crosses val="autoZero"/>
        <c:auto val="0"/>
        <c:noMultiLvlLbl val="0"/>
      </c:dateAx>
      <c:valAx>
        <c:axId val="12237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42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14229</c:v>
                </c:pt>
                <c:pt idx="1">
                  <c:v>20465</c:v>
                </c:pt>
                <c:pt idx="2">
                  <c:v>9166</c:v>
                </c:pt>
                <c:pt idx="3">
                  <c:v>6929</c:v>
                </c:pt>
                <c:pt idx="4">
                  <c:v>708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13808</c:v>
                </c:pt>
                <c:pt idx="1">
                  <c:v>19215</c:v>
                </c:pt>
                <c:pt idx="2">
                  <c:v>12606</c:v>
                </c:pt>
                <c:pt idx="3">
                  <c:v>12852</c:v>
                </c:pt>
                <c:pt idx="4">
                  <c:v>709</c:v>
                </c:pt>
              </c:numCache>
            </c:numRef>
          </c:val>
        </c:ser>
        <c:axId val="43031445"/>
        <c:axId val="51738686"/>
      </c:bar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38686"/>
        <c:crosses val="autoZero"/>
        <c:auto val="1"/>
        <c:lblOffset val="100"/>
        <c:noMultiLvlLbl val="0"/>
      </c:catAx>
      <c:valAx>
        <c:axId val="51738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3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62994991"/>
        <c:axId val="30084008"/>
      </c:bar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84008"/>
        <c:crosses val="autoZero"/>
        <c:auto val="1"/>
        <c:lblOffset val="100"/>
        <c:noMultiLvlLbl val="0"/>
      </c:catAx>
      <c:valAx>
        <c:axId val="30084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94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2320617"/>
        <c:axId val="20885554"/>
      </c:barChart>
      <c:catAx>
        <c:axId val="232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85554"/>
        <c:crosses val="autoZero"/>
        <c:auto val="1"/>
        <c:lblOffset val="100"/>
        <c:noMultiLvlLbl val="0"/>
      </c:catAx>
      <c:valAx>
        <c:axId val="208855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0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53752259"/>
        <c:axId val="14008284"/>
      </c:bar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08284"/>
        <c:crosses val="autoZero"/>
        <c:auto val="1"/>
        <c:lblOffset val="100"/>
        <c:noMultiLvlLbl val="0"/>
      </c:catAx>
      <c:valAx>
        <c:axId val="140082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52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1075</c:v>
                </c:pt>
                <c:pt idx="1">
                  <c:v>1679</c:v>
                </c:pt>
                <c:pt idx="2">
                  <c:v>777</c:v>
                </c:pt>
                <c:pt idx="3">
                  <c:v>411</c:v>
                </c:pt>
                <c:pt idx="4">
                  <c:v>46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994</c:v>
                </c:pt>
                <c:pt idx="1">
                  <c:v>1519</c:v>
                </c:pt>
                <c:pt idx="2">
                  <c:v>1200</c:v>
                </c:pt>
                <c:pt idx="3">
                  <c:v>641</c:v>
                </c:pt>
                <c:pt idx="4">
                  <c:v>37</c:v>
                </c:pt>
              </c:numCache>
            </c:numRef>
          </c:val>
        </c:ser>
        <c:axId val="58965693"/>
        <c:axId val="60929190"/>
      </c:bar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29190"/>
        <c:crosses val="autoZero"/>
        <c:auto val="1"/>
        <c:lblOffset val="100"/>
        <c:noMultiLvlLbl val="0"/>
      </c:catAx>
      <c:valAx>
        <c:axId val="609291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65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229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5913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4199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04">
      <selection activeCell="G125" sqref="G12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8"/>
      <c r="G1" s="18"/>
      <c r="H1" s="18"/>
    </row>
    <row r="2" spans="1:8" ht="12.75">
      <c r="A2" s="71" t="s">
        <v>74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46</v>
      </c>
      <c r="F22" s="102"/>
      <c r="G22" s="99" t="s">
        <v>47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43</v>
      </c>
      <c r="H23" s="65" t="s">
        <v>44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111">
        <v>9792</v>
      </c>
      <c r="D25" s="112">
        <v>39601</v>
      </c>
      <c r="E25" s="78">
        <v>6452</v>
      </c>
      <c r="F25" s="78">
        <v>25491</v>
      </c>
      <c r="G25" s="79">
        <f>C25-E25</f>
        <v>3340</v>
      </c>
      <c r="H25" s="79">
        <f>D25-F25</f>
        <v>14110</v>
      </c>
    </row>
    <row r="26" spans="1:8" ht="15" customHeight="1">
      <c r="A26" s="87" t="s">
        <v>29</v>
      </c>
      <c r="B26" s="80"/>
      <c r="C26" s="113">
        <v>5661</v>
      </c>
      <c r="D26" s="114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55</v>
      </c>
      <c r="B27" s="3"/>
      <c r="C27" s="115">
        <v>1845</v>
      </c>
      <c r="D27" s="116">
        <v>8379</v>
      </c>
      <c r="E27" s="70" t="s">
        <v>33</v>
      </c>
      <c r="F27" s="70" t="s">
        <v>33</v>
      </c>
      <c r="G27" s="20">
        <f t="shared" si="0"/>
        <v>1845</v>
      </c>
      <c r="H27" s="20">
        <f t="shared" si="0"/>
        <v>8379</v>
      </c>
    </row>
    <row r="28" spans="1:8" ht="15" customHeight="1">
      <c r="A28" s="91" t="s">
        <v>48</v>
      </c>
      <c r="B28" s="69"/>
      <c r="C28" s="67">
        <f aca="true" t="shared" si="1" ref="C28:H28">SUM(C24:C27)</f>
        <v>26684</v>
      </c>
      <c r="D28" s="92">
        <f t="shared" si="1"/>
        <v>110687</v>
      </c>
      <c r="E28" s="89">
        <f t="shared" si="1"/>
        <v>10440</v>
      </c>
      <c r="F28" s="68">
        <f t="shared" si="1"/>
        <v>40479</v>
      </c>
      <c r="G28" s="67">
        <f t="shared" si="1"/>
        <v>16244</v>
      </c>
      <c r="H28" s="67">
        <f t="shared" si="1"/>
        <v>70208</v>
      </c>
    </row>
    <row r="29" spans="1:8" ht="15" customHeight="1">
      <c r="A29" s="83" t="s">
        <v>26</v>
      </c>
      <c r="B29" s="72"/>
      <c r="C29" s="84">
        <v>2253</v>
      </c>
      <c r="D29" s="110">
        <v>8458</v>
      </c>
      <c r="E29" s="85" t="s">
        <v>33</v>
      </c>
      <c r="F29" s="85" t="s">
        <v>33</v>
      </c>
      <c r="G29" s="75">
        <f t="shared" si="0"/>
        <v>2253</v>
      </c>
      <c r="H29" s="75">
        <f t="shared" si="0"/>
        <v>8458</v>
      </c>
    </row>
    <row r="30" spans="1:8" ht="15" customHeight="1">
      <c r="A30" s="55" t="s">
        <v>25</v>
      </c>
      <c r="B30" s="3"/>
      <c r="C30" s="149" t="s">
        <v>33</v>
      </c>
      <c r="D30" s="150" t="s">
        <v>33</v>
      </c>
      <c r="E30" s="70" t="s">
        <v>33</v>
      </c>
      <c r="F30" s="70" t="s">
        <v>33</v>
      </c>
      <c r="G30" s="20" t="str">
        <f t="shared" si="0"/>
        <v>n/a</v>
      </c>
      <c r="H30" s="20" t="str">
        <f t="shared" si="0"/>
        <v>n/a</v>
      </c>
    </row>
    <row r="31" spans="1:8" ht="15" customHeight="1">
      <c r="A31" s="91" t="s">
        <v>50</v>
      </c>
      <c r="B31" s="66"/>
      <c r="C31" s="67">
        <f>SUM(C29:C30)</f>
        <v>2253</v>
      </c>
      <c r="D31" s="92">
        <f>SUM(D29:D30)</f>
        <v>8458</v>
      </c>
      <c r="E31" s="90" t="s">
        <v>33</v>
      </c>
      <c r="F31" s="88" t="s">
        <v>33</v>
      </c>
      <c r="G31" s="67">
        <f>SUM(G29:G30)</f>
        <v>2253</v>
      </c>
      <c r="H31" s="67">
        <f>SUM(H29:H30)</f>
        <v>8458</v>
      </c>
    </row>
    <row r="32" spans="1:8" ht="15" customHeight="1" thickBot="1">
      <c r="A32" s="58" t="s">
        <v>49</v>
      </c>
      <c r="B32" s="59"/>
      <c r="C32" s="60">
        <f>C28+C31</f>
        <v>28937</v>
      </c>
      <c r="D32" s="61">
        <f>D28+D31</f>
        <v>119145</v>
      </c>
      <c r="E32" s="62">
        <f>E28</f>
        <v>10440</v>
      </c>
      <c r="F32" s="62">
        <f>F28</f>
        <v>40479</v>
      </c>
      <c r="G32" s="57">
        <f>G28+G31</f>
        <v>18497</v>
      </c>
      <c r="H32" s="56">
        <f>H28+H31</f>
        <v>78666</v>
      </c>
    </row>
    <row r="33" ht="12.75">
      <c r="A33" s="1" t="s">
        <v>30</v>
      </c>
    </row>
    <row r="34" ht="12.75">
      <c r="G34" s="2"/>
    </row>
    <row r="35" spans="1:7" ht="12.75">
      <c r="A35" s="1" t="s">
        <v>61</v>
      </c>
      <c r="G35" s="2"/>
    </row>
    <row r="36" spans="1:7" ht="13.5" thickBot="1">
      <c r="A36" s="1" t="s">
        <v>62</v>
      </c>
      <c r="G36" s="2"/>
    </row>
    <row r="37" spans="1:8" ht="13.5" thickBot="1">
      <c r="A37" s="104" t="s">
        <v>65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30" t="s">
        <v>64</v>
      </c>
      <c r="B64" s="131"/>
      <c r="C64" s="131"/>
      <c r="D64" s="131"/>
      <c r="E64" s="131"/>
      <c r="F64" s="132"/>
      <c r="G64" s="107"/>
      <c r="H64" s="108"/>
    </row>
    <row r="65" spans="1:2" ht="12.75">
      <c r="A65" s="185" t="s">
        <v>69</v>
      </c>
      <c r="B65" s="139" t="s">
        <v>52</v>
      </c>
    </row>
    <row r="66" spans="1:2" ht="12.75">
      <c r="A66" s="183">
        <v>40756</v>
      </c>
      <c r="B66" s="180">
        <v>327</v>
      </c>
    </row>
    <row r="67" spans="1:2" ht="12.75">
      <c r="A67" s="183">
        <v>40757</v>
      </c>
      <c r="B67" s="181">
        <v>272</v>
      </c>
    </row>
    <row r="68" spans="1:2" ht="12.75">
      <c r="A68" s="183">
        <v>40758</v>
      </c>
      <c r="B68" s="181">
        <v>207</v>
      </c>
    </row>
    <row r="69" spans="1:2" ht="12.75">
      <c r="A69" s="183">
        <v>40759</v>
      </c>
      <c r="B69" s="181">
        <v>129</v>
      </c>
    </row>
    <row r="70" spans="1:2" ht="12.75">
      <c r="A70" s="183">
        <v>40760</v>
      </c>
      <c r="B70" s="181">
        <v>130</v>
      </c>
    </row>
    <row r="71" spans="1:2" ht="12.75">
      <c r="A71" s="183">
        <v>40761</v>
      </c>
      <c r="B71" s="181">
        <v>155</v>
      </c>
    </row>
    <row r="72" spans="1:2" ht="12.75">
      <c r="A72" s="183">
        <v>40762</v>
      </c>
      <c r="B72" s="181">
        <v>76</v>
      </c>
    </row>
    <row r="73" spans="1:2" ht="12.75">
      <c r="A73" s="183">
        <v>40763</v>
      </c>
      <c r="B73" s="181">
        <v>385</v>
      </c>
    </row>
    <row r="74" spans="1:2" ht="12.75">
      <c r="A74" s="183">
        <v>40764</v>
      </c>
      <c r="B74" s="181">
        <v>247</v>
      </c>
    </row>
    <row r="75" spans="1:2" ht="12.75">
      <c r="A75" s="183">
        <v>40765</v>
      </c>
      <c r="B75" s="181">
        <v>168</v>
      </c>
    </row>
    <row r="76" spans="1:2" ht="12.75">
      <c r="A76" s="183">
        <v>40766</v>
      </c>
      <c r="B76" s="181">
        <v>264</v>
      </c>
    </row>
    <row r="77" spans="1:2" ht="12.75">
      <c r="A77" s="183">
        <v>40767</v>
      </c>
      <c r="B77" s="181">
        <v>59</v>
      </c>
    </row>
    <row r="78" spans="1:2" ht="12.75">
      <c r="A78" s="183">
        <v>40768</v>
      </c>
      <c r="B78" s="181" t="s">
        <v>33</v>
      </c>
    </row>
    <row r="79" spans="1:2" ht="12.75">
      <c r="A79" s="183">
        <v>40769</v>
      </c>
      <c r="B79" s="181" t="s">
        <v>33</v>
      </c>
    </row>
    <row r="80" spans="1:2" ht="12.75">
      <c r="A80" s="183">
        <v>40770</v>
      </c>
      <c r="B80" s="181" t="s">
        <v>33</v>
      </c>
    </row>
    <row r="81" spans="1:2" ht="12.75">
      <c r="A81" s="183">
        <v>40771</v>
      </c>
      <c r="B81" s="181"/>
    </row>
    <row r="82" spans="1:2" ht="12.75">
      <c r="A82" s="183">
        <v>40772</v>
      </c>
      <c r="B82" s="181"/>
    </row>
    <row r="83" spans="1:2" ht="12.75">
      <c r="A83" s="183">
        <v>40773</v>
      </c>
      <c r="B83" s="181"/>
    </row>
    <row r="84" spans="1:2" ht="12.75">
      <c r="A84" s="183">
        <v>40774</v>
      </c>
      <c r="B84" s="181"/>
    </row>
    <row r="85" spans="1:2" ht="12.75">
      <c r="A85" s="183">
        <v>40775</v>
      </c>
      <c r="B85" s="181"/>
    </row>
    <row r="86" spans="1:2" ht="12.75">
      <c r="A86" s="183">
        <v>40776</v>
      </c>
      <c r="B86" s="181"/>
    </row>
    <row r="87" spans="1:2" ht="12.75">
      <c r="A87" s="183">
        <v>40777</v>
      </c>
      <c r="B87" s="181"/>
    </row>
    <row r="88" spans="1:2" ht="12.75">
      <c r="A88" s="183">
        <v>40778</v>
      </c>
      <c r="B88" s="181"/>
    </row>
    <row r="89" spans="1:2" ht="12.75">
      <c r="A89" s="183">
        <v>40779</v>
      </c>
      <c r="B89" s="181"/>
    </row>
    <row r="90" spans="1:2" ht="12.75">
      <c r="A90" s="183">
        <v>40780</v>
      </c>
      <c r="B90" s="181"/>
    </row>
    <row r="91" spans="1:2" ht="12.75">
      <c r="A91" s="183">
        <v>40781</v>
      </c>
      <c r="B91" s="181"/>
    </row>
    <row r="92" spans="1:2" ht="12.75">
      <c r="A92" s="183">
        <v>40782</v>
      </c>
      <c r="B92" s="180"/>
    </row>
    <row r="93" spans="1:2" ht="12.75">
      <c r="A93" s="183">
        <v>40783</v>
      </c>
      <c r="B93" s="180"/>
    </row>
    <row r="94" spans="1:2" ht="12.75">
      <c r="A94" s="183">
        <v>40784</v>
      </c>
      <c r="B94" s="180"/>
    </row>
    <row r="95" spans="1:2" ht="12.75">
      <c r="A95" s="183">
        <v>40785</v>
      </c>
      <c r="B95" s="181"/>
    </row>
    <row r="96" spans="1:2" ht="12.75">
      <c r="A96" s="184">
        <v>40786</v>
      </c>
      <c r="B96" s="182"/>
    </row>
    <row r="97" spans="1:2" ht="13.5" thickBot="1">
      <c r="A97" s="96" t="s">
        <v>53</v>
      </c>
      <c r="B97" s="109">
        <f>SUM(B66:B95)</f>
        <v>2419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51" t="s">
        <v>18</v>
      </c>
      <c r="B121" s="152">
        <v>1502</v>
      </c>
      <c r="C121" s="153">
        <v>6792</v>
      </c>
    </row>
    <row r="122" spans="1:4" ht="12.75" customHeight="1">
      <c r="A122" s="154" t="s">
        <v>19</v>
      </c>
      <c r="B122" s="155">
        <v>527</v>
      </c>
      <c r="C122" s="156">
        <v>2016</v>
      </c>
      <c r="D122" s="1" t="s">
        <v>3</v>
      </c>
    </row>
    <row r="123" spans="1:3" ht="12.75" customHeight="1">
      <c r="A123" s="154" t="s">
        <v>20</v>
      </c>
      <c r="B123" s="155">
        <v>1019</v>
      </c>
      <c r="C123" s="156">
        <v>4072</v>
      </c>
    </row>
    <row r="124" spans="1:3" ht="12.75" customHeight="1">
      <c r="A124" s="154" t="s">
        <v>21</v>
      </c>
      <c r="B124" s="155">
        <v>1650</v>
      </c>
      <c r="C124" s="156">
        <v>6749</v>
      </c>
    </row>
    <row r="125" spans="1:3" ht="12.75" customHeight="1">
      <c r="A125" s="154" t="s">
        <v>22</v>
      </c>
      <c r="B125" s="155">
        <v>2587</v>
      </c>
      <c r="C125" s="156">
        <v>12045</v>
      </c>
    </row>
    <row r="126" spans="1:8" ht="12.75" customHeight="1">
      <c r="A126" s="154" t="s">
        <v>23</v>
      </c>
      <c r="B126" s="155">
        <v>7030</v>
      </c>
      <c r="C126" s="156">
        <v>24042</v>
      </c>
      <c r="H126" s="16"/>
    </row>
    <row r="127" spans="1:8" ht="12.75" customHeight="1">
      <c r="A127" s="157" t="s">
        <v>51</v>
      </c>
      <c r="B127" s="158">
        <v>4463</v>
      </c>
      <c r="C127" s="159">
        <v>19610</v>
      </c>
      <c r="D127" s="3"/>
      <c r="E127" s="3"/>
      <c r="H127" s="16"/>
    </row>
    <row r="128" spans="1:8" ht="12.75" customHeight="1">
      <c r="A128" s="160" t="s">
        <v>68</v>
      </c>
      <c r="B128" s="161">
        <v>612</v>
      </c>
      <c r="C128" s="162">
        <v>2045</v>
      </c>
      <c r="D128" s="206"/>
      <c r="E128" s="206"/>
      <c r="H128" s="16"/>
    </row>
    <row r="129" spans="1:5" ht="12.75" customHeight="1">
      <c r="A129" s="138" t="s">
        <v>2</v>
      </c>
      <c r="B129" s="133">
        <f>SUM(B121:B128)</f>
        <v>19390</v>
      </c>
      <c r="C129" s="133">
        <f>SUM(C121:C128)</f>
        <v>77371</v>
      </c>
      <c r="D129" s="3" t="s">
        <v>3</v>
      </c>
      <c r="E129" s="3"/>
    </row>
    <row r="130" spans="1:3" s="14" customFormat="1" ht="12.75" customHeight="1">
      <c r="A130" s="128"/>
      <c r="B130" s="129"/>
      <c r="C130" s="129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>
      <c r="A132" s="190" t="s">
        <v>63</v>
      </c>
      <c r="B132" s="191"/>
      <c r="C132" s="191"/>
      <c r="D132" s="192"/>
      <c r="E132" s="193"/>
      <c r="F132" s="194" t="s">
        <v>0</v>
      </c>
    </row>
    <row r="133" spans="1:6" s="14" customFormat="1" ht="12.75" customHeight="1">
      <c r="A133" s="195" t="s">
        <v>71</v>
      </c>
      <c r="B133" s="134"/>
      <c r="C133" s="134"/>
      <c r="D133" s="117"/>
      <c r="E133" s="186"/>
      <c r="F133" s="196">
        <v>2378</v>
      </c>
    </row>
    <row r="134" spans="1:8" ht="12.75">
      <c r="A134" s="195" t="s">
        <v>72</v>
      </c>
      <c r="B134" s="134"/>
      <c r="C134" s="134"/>
      <c r="D134" s="134"/>
      <c r="E134" s="135"/>
      <c r="F134" s="197">
        <v>8683</v>
      </c>
      <c r="H134" s="16"/>
    </row>
    <row r="135" spans="1:6" ht="12.75" customHeight="1" thickBot="1">
      <c r="A135" s="198" t="s">
        <v>73</v>
      </c>
      <c r="B135" s="199"/>
      <c r="C135" s="199"/>
      <c r="D135" s="199"/>
      <c r="E135" s="200"/>
      <c r="F135" s="201">
        <v>8166</v>
      </c>
    </row>
    <row r="136" spans="1:8" s="14" customFormat="1" ht="12.75">
      <c r="A136" s="136"/>
      <c r="B136" s="136"/>
      <c r="C136" s="136"/>
      <c r="D136" s="136"/>
      <c r="E136" s="117"/>
      <c r="F136" s="137"/>
      <c r="H136" s="3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27"/>
      <c r="B3" s="124"/>
      <c r="C3" s="124"/>
      <c r="D3" s="125"/>
      <c r="E3" s="125"/>
      <c r="F3" s="126"/>
      <c r="G3" s="126"/>
      <c r="H3" s="117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40" t="s">
        <v>5</v>
      </c>
      <c r="B6" s="141" t="s">
        <v>6</v>
      </c>
      <c r="C6" s="141" t="s">
        <v>7</v>
      </c>
      <c r="D6" s="141" t="s">
        <v>8</v>
      </c>
      <c r="E6" s="141" t="s">
        <v>7</v>
      </c>
      <c r="F6" s="141" t="s">
        <v>2</v>
      </c>
      <c r="G6" s="142" t="s">
        <v>7</v>
      </c>
    </row>
    <row r="7" spans="1:7" ht="12.75">
      <c r="A7" s="32" t="s">
        <v>9</v>
      </c>
      <c r="B7" s="93">
        <f>B32+B56+B80+B104</f>
        <v>14229</v>
      </c>
      <c r="C7" s="40">
        <f>B7/F12</f>
        <v>0.12855168176931348</v>
      </c>
      <c r="D7" s="93">
        <f>D32+D56+D80+D104</f>
        <v>13808</v>
      </c>
      <c r="E7" s="41">
        <f>D7/F12</f>
        <v>0.1247481637409994</v>
      </c>
      <c r="F7" s="42">
        <f>B7+D7</f>
        <v>28037</v>
      </c>
      <c r="G7" s="43">
        <f>F7/F12</f>
        <v>0.25329984551031287</v>
      </c>
    </row>
    <row r="8" spans="1:7" ht="12.75">
      <c r="A8" s="33" t="s">
        <v>10</v>
      </c>
      <c r="B8" s="94">
        <f>B33+B57+B81+B105</f>
        <v>20465</v>
      </c>
      <c r="C8" s="44">
        <f>B8/F12</f>
        <v>0.18489072790842648</v>
      </c>
      <c r="D8" s="94">
        <f>D33+D57+D81+D105</f>
        <v>19215</v>
      </c>
      <c r="E8" s="45">
        <f>D8/F12</f>
        <v>0.17359762212364596</v>
      </c>
      <c r="F8" s="46">
        <f>B8+D8</f>
        <v>39680</v>
      </c>
      <c r="G8" s="47">
        <f>F8/F12</f>
        <v>0.3584883500320724</v>
      </c>
    </row>
    <row r="9" spans="1:7" ht="12.75">
      <c r="A9" s="34" t="s">
        <v>11</v>
      </c>
      <c r="B9" s="94">
        <f>B34+B58+B82+B106</f>
        <v>9166</v>
      </c>
      <c r="C9" s="44">
        <f>B9/F12</f>
        <v>0.0828100860986385</v>
      </c>
      <c r="D9" s="94">
        <f>D34+D58+D82+D106</f>
        <v>12606</v>
      </c>
      <c r="E9" s="45">
        <f>D9/F12</f>
        <v>0.11388871321835446</v>
      </c>
      <c r="F9" s="46">
        <f>B9+D9</f>
        <v>21772</v>
      </c>
      <c r="G9" s="47">
        <f>F9/F12</f>
        <v>0.19669879931699297</v>
      </c>
    </row>
    <row r="10" spans="1:7" ht="12.75">
      <c r="A10" s="35" t="s">
        <v>12</v>
      </c>
      <c r="B10" s="94">
        <f>B35+B59+B83+B107</f>
        <v>6929</v>
      </c>
      <c r="C10" s="44">
        <f>B10/F12</f>
        <v>0.06259994398619531</v>
      </c>
      <c r="D10" s="94">
        <f>D35+D59+D83+D107</f>
        <v>12852</v>
      </c>
      <c r="E10" s="45">
        <f>D10/F12</f>
        <v>0.11611119643679926</v>
      </c>
      <c r="F10" s="46">
        <f>B10+D10</f>
        <v>19781</v>
      </c>
      <c r="G10" s="47">
        <f>F10/F12</f>
        <v>0.17871114042299457</v>
      </c>
    </row>
    <row r="11" spans="1:7" ht="13.5" thickBot="1">
      <c r="A11" s="36" t="s">
        <v>13</v>
      </c>
      <c r="B11" s="95">
        <f>B36+B60+B84+B108</f>
        <v>708</v>
      </c>
      <c r="C11" s="48">
        <f>B11/F12</f>
        <v>0.00639641511649968</v>
      </c>
      <c r="D11" s="95">
        <f>D36+D60+D84+D108</f>
        <v>709</v>
      </c>
      <c r="E11" s="49">
        <f>D11/F12</f>
        <v>0.006405449601127503</v>
      </c>
      <c r="F11" s="50">
        <f>B11+D11</f>
        <v>1417</v>
      </c>
      <c r="G11" s="51">
        <f>F11/F12</f>
        <v>0.012801864717627183</v>
      </c>
    </row>
    <row r="12" spans="1:7" ht="26.25" thickBot="1">
      <c r="A12" s="38" t="s">
        <v>42</v>
      </c>
      <c r="B12" s="52">
        <f>SUM(B7:B11)</f>
        <v>51497</v>
      </c>
      <c r="C12" s="53">
        <f>B12/F12</f>
        <v>0.4652488548790734</v>
      </c>
      <c r="D12" s="52">
        <f>SUM(D7:D11)</f>
        <v>59190</v>
      </c>
      <c r="E12" s="53">
        <f>D12/F12</f>
        <v>0.5347511451209266</v>
      </c>
      <c r="F12" s="52">
        <f>SUM(F7:F11)</f>
        <v>110687</v>
      </c>
      <c r="G12" s="54">
        <f>SUM(G7:G11)</f>
        <v>1</v>
      </c>
    </row>
    <row r="13" spans="1:7" ht="12.75">
      <c r="A13" s="31" t="s">
        <v>38</v>
      </c>
      <c r="B13" s="26"/>
      <c r="C13" s="26"/>
      <c r="D13" s="26"/>
      <c r="E13" s="26"/>
      <c r="F13" s="26"/>
      <c r="G13" s="26"/>
    </row>
    <row r="14" spans="1:7" ht="13.5" thickBot="1">
      <c r="A14" s="31"/>
      <c r="B14" s="26"/>
      <c r="C14" s="26"/>
      <c r="D14" s="26"/>
      <c r="E14" s="26"/>
      <c r="F14" s="26"/>
      <c r="G14" s="26"/>
    </row>
    <row r="15" spans="1:7" ht="12.75">
      <c r="A15" s="27" t="s">
        <v>54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40" t="s">
        <v>5</v>
      </c>
      <c r="B31" s="141" t="s">
        <v>6</v>
      </c>
      <c r="C31" s="141" t="s">
        <v>7</v>
      </c>
      <c r="D31" s="141" t="s">
        <v>8</v>
      </c>
      <c r="E31" s="141" t="s">
        <v>7</v>
      </c>
      <c r="F31" s="141" t="s">
        <v>2</v>
      </c>
      <c r="G31" s="142" t="s">
        <v>7</v>
      </c>
    </row>
    <row r="32" spans="1:7" ht="12.75">
      <c r="A32" s="32" t="s">
        <v>9</v>
      </c>
      <c r="B32" s="143">
        <v>5483</v>
      </c>
      <c r="C32" s="40">
        <f>B32/F37</f>
        <v>0.1384560995934446</v>
      </c>
      <c r="D32" s="143">
        <v>5283</v>
      </c>
      <c r="E32" s="41">
        <f>D32/F37</f>
        <v>0.1334057220777253</v>
      </c>
      <c r="F32" s="42">
        <f>B32+D32</f>
        <v>10766</v>
      </c>
      <c r="G32" s="43">
        <f>F32/F37</f>
        <v>0.2718618216711699</v>
      </c>
    </row>
    <row r="33" spans="1:7" ht="12.75">
      <c r="A33" s="33" t="s">
        <v>10</v>
      </c>
      <c r="B33" s="144">
        <v>7667</v>
      </c>
      <c r="C33" s="44">
        <f>B33/F37</f>
        <v>0.19360622206509936</v>
      </c>
      <c r="D33" s="144">
        <v>7292</v>
      </c>
      <c r="E33" s="45">
        <f>D33/F37</f>
        <v>0.18413676422312567</v>
      </c>
      <c r="F33" s="46">
        <f>B33+D33</f>
        <v>14959</v>
      </c>
      <c r="G33" s="47">
        <f>F33/F37</f>
        <v>0.37774298628822506</v>
      </c>
    </row>
    <row r="34" spans="1:7" ht="12.75">
      <c r="A34" s="34" t="s">
        <v>11</v>
      </c>
      <c r="B34" s="144">
        <v>3417</v>
      </c>
      <c r="C34" s="44">
        <f>B34/F37</f>
        <v>0.08628569985606424</v>
      </c>
      <c r="D34" s="144">
        <v>5578</v>
      </c>
      <c r="E34" s="45">
        <f>D34/F37</f>
        <v>0.14085502891341128</v>
      </c>
      <c r="F34" s="46">
        <f>B34+D34</f>
        <v>8995</v>
      </c>
      <c r="G34" s="47">
        <f>F34/F37</f>
        <v>0.22714072876947553</v>
      </c>
    </row>
    <row r="35" spans="1:7" ht="12.75">
      <c r="A35" s="35" t="s">
        <v>12</v>
      </c>
      <c r="B35" s="144">
        <v>1390</v>
      </c>
      <c r="C35" s="44">
        <f>B35/F37</f>
        <v>0.03510012373424914</v>
      </c>
      <c r="D35" s="144">
        <v>3174</v>
      </c>
      <c r="E35" s="45">
        <f>D35/F37</f>
        <v>0.08014949117446529</v>
      </c>
      <c r="F35" s="46">
        <f>B35+D35</f>
        <v>4564</v>
      </c>
      <c r="G35" s="47">
        <f>F35/F37</f>
        <v>0.11524961490871442</v>
      </c>
    </row>
    <row r="36" spans="1:7" ht="13.5" thickBot="1">
      <c r="A36" s="36" t="s">
        <v>13</v>
      </c>
      <c r="B36" s="145">
        <v>128</v>
      </c>
      <c r="C36" s="48">
        <f>B36/F37</f>
        <v>0.003232241610060352</v>
      </c>
      <c r="D36" s="145">
        <v>189</v>
      </c>
      <c r="E36" s="49">
        <f>D36/F37</f>
        <v>0.004772606752354739</v>
      </c>
      <c r="F36" s="50">
        <f>B36+D36</f>
        <v>317</v>
      </c>
      <c r="G36" s="51">
        <f>F36/F37</f>
        <v>0.008004848362415091</v>
      </c>
    </row>
    <row r="37" spans="1:9" ht="26.25" thickBot="1">
      <c r="A37" s="38" t="s">
        <v>40</v>
      </c>
      <c r="B37" s="52">
        <f>SUM(B32:B36)</f>
        <v>18085</v>
      </c>
      <c r="C37" s="53">
        <f>B37/$F$37</f>
        <v>0.4566803868589177</v>
      </c>
      <c r="D37" s="52">
        <f>SUM(D32:D36)</f>
        <v>21516</v>
      </c>
      <c r="E37" s="53">
        <f>D37/$F$37</f>
        <v>0.5433196131410823</v>
      </c>
      <c r="F37" s="52">
        <f>SUM(F32:F36)</f>
        <v>39601</v>
      </c>
      <c r="G37" s="54">
        <f>SUM(G32:G36)</f>
        <v>1</v>
      </c>
      <c r="I37" s="3"/>
    </row>
    <row r="38" spans="1:9" s="14" customFormat="1" ht="13.5" thickBot="1">
      <c r="A38" s="118"/>
      <c r="B38" s="119"/>
      <c r="C38" s="120"/>
      <c r="D38" s="119"/>
      <c r="E38" s="120"/>
      <c r="F38" s="119"/>
      <c r="G38" s="123"/>
      <c r="I38" s="117"/>
    </row>
    <row r="39" spans="1:7" ht="12.75">
      <c r="A39" s="27" t="s">
        <v>56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21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40" t="s">
        <v>5</v>
      </c>
      <c r="B55" s="141" t="s">
        <v>6</v>
      </c>
      <c r="C55" s="141" t="s">
        <v>7</v>
      </c>
      <c r="D55" s="141" t="s">
        <v>8</v>
      </c>
      <c r="E55" s="141" t="s">
        <v>7</v>
      </c>
      <c r="F55" s="141" t="s">
        <v>2</v>
      </c>
      <c r="G55" s="142" t="s">
        <v>7</v>
      </c>
    </row>
    <row r="56" spans="1:7" ht="12.75">
      <c r="A56" s="32" t="s">
        <v>9</v>
      </c>
      <c r="B56" s="146">
        <v>4370</v>
      </c>
      <c r="C56" s="40">
        <f>B56/F61</f>
        <v>0.11677310744729177</v>
      </c>
      <c r="D56" s="146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47">
        <v>6121</v>
      </c>
      <c r="C57" s="44">
        <f>B57/F61</f>
        <v>0.16356251503086336</v>
      </c>
      <c r="D57" s="147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47">
        <v>2491</v>
      </c>
      <c r="C58" s="44">
        <f>B58/F61</f>
        <v>0.0665633433984448</v>
      </c>
      <c r="D58" s="147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47">
        <v>3992</v>
      </c>
      <c r="C59" s="44">
        <f>B59/F61</f>
        <v>0.10667236726077546</v>
      </c>
      <c r="D59" s="147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48">
        <v>389</v>
      </c>
      <c r="C60" s="48">
        <f>B60/F61</f>
        <v>0.010394677070250916</v>
      </c>
      <c r="D60" s="148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39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8"/>
      <c r="B62" s="119"/>
      <c r="C62" s="120"/>
      <c r="D62" s="119"/>
      <c r="E62" s="120"/>
      <c r="F62" s="119"/>
      <c r="G62" s="120"/>
      <c r="H62" s="117"/>
      <c r="I62" s="39"/>
    </row>
    <row r="63" spans="1:7" ht="12.75">
      <c r="A63" s="27" t="s">
        <v>57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21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40" t="s">
        <v>5</v>
      </c>
      <c r="B79" s="141" t="s">
        <v>6</v>
      </c>
      <c r="C79" s="141" t="s">
        <v>7</v>
      </c>
      <c r="D79" s="141" t="s">
        <v>8</v>
      </c>
      <c r="E79" s="141" t="s">
        <v>7</v>
      </c>
      <c r="F79" s="141" t="s">
        <v>2</v>
      </c>
      <c r="G79" s="142" t="s">
        <v>7</v>
      </c>
    </row>
    <row r="80" spans="1:10" ht="12.75">
      <c r="A80" s="163" t="s">
        <v>9</v>
      </c>
      <c r="B80" s="164">
        <v>3301</v>
      </c>
      <c r="C80" s="165">
        <f>B80/F85</f>
        <v>0.13055687391235565</v>
      </c>
      <c r="D80" s="164">
        <v>3153</v>
      </c>
      <c r="E80" s="166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67" t="s">
        <v>10</v>
      </c>
      <c r="B81" s="168">
        <v>4998</v>
      </c>
      <c r="C81" s="169">
        <f>B81/F85</f>
        <v>0.19767441860465115</v>
      </c>
      <c r="D81" s="168">
        <v>4534</v>
      </c>
      <c r="E81" s="170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71" t="s">
        <v>11</v>
      </c>
      <c r="B82" s="168">
        <v>2481</v>
      </c>
      <c r="C82" s="169">
        <f>B82/F85</f>
        <v>0.09812529663028002</v>
      </c>
      <c r="D82" s="168">
        <v>3695</v>
      </c>
      <c r="E82" s="170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72" t="s">
        <v>12</v>
      </c>
      <c r="B83" s="168">
        <v>1136</v>
      </c>
      <c r="C83" s="169">
        <f>B83/F85</f>
        <v>0.04492959974687549</v>
      </c>
      <c r="D83" s="168">
        <v>1732</v>
      </c>
      <c r="E83" s="170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73" t="s">
        <v>13</v>
      </c>
      <c r="B84" s="174">
        <v>145</v>
      </c>
      <c r="C84" s="175">
        <f>B84/F85</f>
        <v>0.00573485208036703</v>
      </c>
      <c r="D84" s="174">
        <v>109</v>
      </c>
      <c r="E84" s="176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41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8"/>
      <c r="B86" s="119"/>
      <c r="C86" s="120"/>
      <c r="D86" s="119"/>
      <c r="E86" s="120"/>
      <c r="F86" s="119"/>
      <c r="G86" s="120"/>
      <c r="H86" s="117"/>
      <c r="J86" s="39"/>
    </row>
    <row r="87" spans="1:7" ht="12.75">
      <c r="A87" s="27" t="s">
        <v>58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21"/>
      <c r="B100" s="26"/>
      <c r="C100" s="26"/>
      <c r="D100" s="26"/>
      <c r="E100" s="26"/>
      <c r="F100" s="26"/>
      <c r="G100" s="26"/>
    </row>
    <row r="101" spans="1:7" ht="13.5" thickBot="1">
      <c r="A101" s="27" t="s">
        <v>59</v>
      </c>
      <c r="B101" s="28"/>
      <c r="C101" s="29"/>
      <c r="D101" s="28"/>
      <c r="E101" s="28"/>
      <c r="F101" s="28"/>
      <c r="G101" s="30"/>
    </row>
    <row r="102" spans="1:7" ht="12.75">
      <c r="A102" s="37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40" t="s">
        <v>5</v>
      </c>
      <c r="B103" s="141" t="s">
        <v>6</v>
      </c>
      <c r="C103" s="141" t="s">
        <v>7</v>
      </c>
      <c r="D103" s="141" t="s">
        <v>8</v>
      </c>
      <c r="E103" s="141" t="s">
        <v>7</v>
      </c>
      <c r="F103" s="141" t="s">
        <v>2</v>
      </c>
      <c r="G103" s="142" t="s">
        <v>7</v>
      </c>
    </row>
    <row r="104" spans="1:10" ht="12.75">
      <c r="A104" s="32" t="s">
        <v>9</v>
      </c>
      <c r="B104" s="187">
        <v>1075</v>
      </c>
      <c r="C104" s="40">
        <f>B104/F109</f>
        <v>0.128296932808211</v>
      </c>
      <c r="D104" s="177">
        <v>994</v>
      </c>
      <c r="E104" s="41">
        <f>D104/F109</f>
        <v>0.11862990810359231</v>
      </c>
      <c r="F104" s="42">
        <f>B104+D104</f>
        <v>2069</v>
      </c>
      <c r="G104" s="43">
        <f>F104/F109</f>
        <v>0.2469268409118033</v>
      </c>
      <c r="J104" s="16"/>
    </row>
    <row r="105" spans="1:10" ht="12.75">
      <c r="A105" s="33" t="s">
        <v>10</v>
      </c>
      <c r="B105" s="188">
        <v>1679</v>
      </c>
      <c r="C105" s="44">
        <f>B105/F109</f>
        <v>0.20038190714882445</v>
      </c>
      <c r="D105" s="178">
        <v>1519</v>
      </c>
      <c r="E105" s="45">
        <f>D105/F109</f>
        <v>0.18128654970760233</v>
      </c>
      <c r="F105" s="46">
        <f>B105+D105</f>
        <v>3198</v>
      </c>
      <c r="G105" s="47">
        <f>F105/F109</f>
        <v>0.3816684568564268</v>
      </c>
      <c r="J105" s="16"/>
    </row>
    <row r="106" spans="1:10" ht="12.75">
      <c r="A106" s="34" t="s">
        <v>11</v>
      </c>
      <c r="B106" s="188">
        <v>777</v>
      </c>
      <c r="C106" s="44">
        <f>B106/F109</f>
        <v>0.09273182957393483</v>
      </c>
      <c r="D106" s="178">
        <v>1200</v>
      </c>
      <c r="E106" s="45">
        <f>D106/F109</f>
        <v>0.14321518080916576</v>
      </c>
      <c r="F106" s="46">
        <f>B106+D106</f>
        <v>1977</v>
      </c>
      <c r="G106" s="47">
        <f>F106/F109</f>
        <v>0.23594701038310062</v>
      </c>
      <c r="J106" s="16"/>
    </row>
    <row r="107" spans="1:10" ht="12.75">
      <c r="A107" s="35" t="s">
        <v>12</v>
      </c>
      <c r="B107" s="188">
        <v>411</v>
      </c>
      <c r="C107" s="44">
        <f>B107/F109</f>
        <v>0.04905119942713928</v>
      </c>
      <c r="D107" s="178">
        <v>641</v>
      </c>
      <c r="E107" s="45">
        <f>D107/F109</f>
        <v>0.07650077574889605</v>
      </c>
      <c r="F107" s="46">
        <f>B107+D107</f>
        <v>1052</v>
      </c>
      <c r="G107" s="47">
        <f>F107/F109</f>
        <v>0.12555197517603534</v>
      </c>
      <c r="J107" s="16"/>
    </row>
    <row r="108" spans="1:7" ht="13.5" thickBot="1">
      <c r="A108" s="36" t="s">
        <v>13</v>
      </c>
      <c r="B108" s="189">
        <v>46</v>
      </c>
      <c r="C108" s="48">
        <f>B108/F109</f>
        <v>0.005489915264351355</v>
      </c>
      <c r="D108" s="179">
        <v>37</v>
      </c>
      <c r="E108" s="49">
        <f>D108/F109</f>
        <v>0.004415801408282611</v>
      </c>
      <c r="F108" s="50">
        <f>B108+D108</f>
        <v>83</v>
      </c>
      <c r="G108" s="51">
        <f>F108/F109</f>
        <v>0.009905716672633966</v>
      </c>
    </row>
    <row r="109" spans="1:10" ht="13.5" thickBot="1">
      <c r="A109" s="38" t="s">
        <v>41</v>
      </c>
      <c r="B109" s="52">
        <f>SUM(B104:B108)</f>
        <v>3988</v>
      </c>
      <c r="C109" s="53">
        <f>B109/F109</f>
        <v>0.4759517842224609</v>
      </c>
      <c r="D109" s="52">
        <f>SUM(D104:D108)</f>
        <v>4391</v>
      </c>
      <c r="E109" s="53">
        <f>D109/F109</f>
        <v>0.5240482157775391</v>
      </c>
      <c r="F109" s="52">
        <f>SUM(F104:F108)</f>
        <v>8379</v>
      </c>
      <c r="G109" s="54">
        <f>SUM(G104:G108)</f>
        <v>1</v>
      </c>
      <c r="J109" s="16"/>
    </row>
    <row r="110" ht="13.5" thickBot="1">
      <c r="G110" s="122"/>
    </row>
    <row r="111" spans="1:7" ht="12.75">
      <c r="A111" s="27" t="s">
        <v>60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21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2011-08-15T20:22:33Z</cp:lastPrinted>
  <dcterms:created xsi:type="dcterms:W3CDTF">1980-01-04T00:16:32Z</dcterms:created>
  <dcterms:modified xsi:type="dcterms:W3CDTF">2011-08-16T11:48:51Z</dcterms:modified>
  <cp:category/>
  <cp:version/>
  <cp:contentType/>
  <cp:contentStatus/>
</cp:coreProperties>
</file>