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65101" windowWidth="7155" windowHeight="6915" tabRatio="845" activeTab="3"/>
  </bookViews>
  <sheets>
    <sheet name="General Stat" sheetId="1" r:id="rId1"/>
    <sheet name="Age &amp; Sex Breakdown" sheetId="2" r:id="rId2"/>
    <sheet name="Population Change" sheetId="3" r:id="rId3"/>
    <sheet name="Household Size" sheetId="4" r:id="rId4"/>
    <sheet name="Specific Needs" sheetId="5" r:id="rId5"/>
    <sheet name="Origins" sheetId="6" r:id="rId6"/>
    <sheet name="Ethnicity" sheetId="7" r:id="rId7"/>
  </sheets>
  <externalReferences>
    <externalReference r:id="rId10"/>
    <externalReference r:id="rId11"/>
  </externalReferences>
  <definedNames>
    <definedName name="_xlnm.Print_Area" localSheetId="1">'Age &amp; Sex Breakdown'!$A$1:$G$101</definedName>
    <definedName name="_xlnm.Print_Area" localSheetId="6">'Ethnicity'!$A$1:$G$131</definedName>
    <definedName name="_xlnm.Print_Area" localSheetId="0">'General Stat'!$A$1:$H$140</definedName>
    <definedName name="_xlnm.Print_Area" localSheetId="3">'Household Size'!$A$1:$G$192</definedName>
    <definedName name="_xlnm.Print_Area" localSheetId="5">'Origins'!$A$1:$G$156</definedName>
    <definedName name="_xlnm.Print_Area" localSheetId="2">'Population Change'!$A$1:$Q$10</definedName>
    <definedName name="_xlnm.Print_Area" localSheetId="4">'Specific Needs'!$A$1:$G$129</definedName>
  </definedNames>
  <calcPr fullCalcOnLoad="1"/>
</workbook>
</file>

<file path=xl/sharedStrings.xml><?xml version="1.0" encoding="utf-8"?>
<sst xmlns="http://schemas.openxmlformats.org/spreadsheetml/2006/main" count="459" uniqueCount="179">
  <si>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</si>
  <si>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</si>
  <si>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</si>
  <si>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</si>
  <si>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</si>
  <si>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</si>
  <si>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</si>
  <si>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</si>
  <si>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</si>
  <si>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</si>
  <si>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</si>
  <si>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</si>
  <si>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</si>
  <si>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</si>
  <si>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</si>
  <si>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</si>
  <si>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</si>
  <si>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</si>
  <si>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</si>
  <si>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</si>
  <si>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</si>
  <si>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</si>
  <si>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</si>
  <si>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Current Total</t>
  </si>
  <si>
    <t>n/a</t>
  </si>
  <si>
    <t>Table 2.1 - ALL CAMPS Demographic Breakdown*</t>
  </si>
  <si>
    <t>Total ALL CAMPS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</si>
  <si>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</si>
  <si>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</si>
  <si>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</si>
  <si>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</si>
  <si>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</si>
  <si>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</si>
  <si>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</si>
  <si>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</si>
  <si>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</si>
  <si>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</si>
  <si>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August 2011</t>
  </si>
  <si>
    <t>Date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</si>
  <si>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</si>
  <si>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</si>
  <si>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</si>
  <si>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Newborns</t>
  </si>
  <si>
    <t>Reactivated (Verification)</t>
  </si>
  <si>
    <t>Other</t>
  </si>
  <si>
    <t>Deaths</t>
  </si>
  <si>
    <t>Resettlement</t>
  </si>
  <si>
    <t>Transfer out to Other Camps</t>
  </si>
  <si>
    <t>Organized Repatriation</t>
  </si>
  <si>
    <t>VRF Assisted Self Repatriation</t>
  </si>
  <si>
    <t>Confirmed Spontaneous Repatriation</t>
  </si>
  <si>
    <t>Other Inactivation</t>
  </si>
  <si>
    <t>Total Beneficiaries</t>
  </si>
  <si>
    <t>Family Size</t>
  </si>
  <si>
    <t>Camp Population Composition</t>
  </si>
  <si>
    <t>Number of Households</t>
  </si>
  <si>
    <t>Number of  Households</t>
  </si>
  <si>
    <t>Child/adolescent at risk</t>
  </si>
  <si>
    <t>Woman at risk</t>
  </si>
  <si>
    <t>Serious medical Condition</t>
  </si>
  <si>
    <t>Legal Protection needs</t>
  </si>
  <si>
    <t>Single Parent</t>
  </si>
  <si>
    <t>Persons with disabilities</t>
  </si>
  <si>
    <t>Unaccompanied minor/Separated child</t>
  </si>
  <si>
    <t>Older person at risk</t>
  </si>
  <si>
    <t>Specific Needs Among Camp Populations</t>
  </si>
  <si>
    <t>Figure 4.1- ALL CAMPS Household Size</t>
  </si>
  <si>
    <t>Table 4.1- ALL CAMPS Household Size</t>
  </si>
  <si>
    <t>Ethnic Breakdown</t>
  </si>
  <si>
    <t>Rahan-weyn</t>
  </si>
  <si>
    <t>Hawiye</t>
  </si>
  <si>
    <t>Dir</t>
  </si>
  <si>
    <t>Bantu</t>
  </si>
  <si>
    <t>Ashraf</t>
  </si>
  <si>
    <t>Shekal</t>
  </si>
  <si>
    <t>Darod</t>
  </si>
  <si>
    <t>Minorities/Others</t>
  </si>
  <si>
    <t>Places of Origin</t>
  </si>
  <si>
    <t>Table 5.1- ALL CAMPS Specific Needs</t>
  </si>
  <si>
    <t>Figure 5.1 - ALL CAMPS Specific Needs</t>
  </si>
  <si>
    <t>Table 6.1- ALL CAMPS Ethnic Breakdown</t>
  </si>
  <si>
    <t>Figure 6.1 - ALL CAMPS Ethnic Breakdown</t>
  </si>
  <si>
    <t>Table 7.1- ALL CAMPS Places of Origin</t>
  </si>
  <si>
    <t>Figure 7.1 - ALL CAMPS Places of Origin</t>
  </si>
  <si>
    <t>Ethnicity</t>
  </si>
  <si>
    <t>Specific Need Type</t>
  </si>
  <si>
    <t>Area of Origin</t>
  </si>
  <si>
    <t>Gedo</t>
  </si>
  <si>
    <t>Bay</t>
  </si>
  <si>
    <t>Hiran</t>
  </si>
  <si>
    <t>Lower Juba</t>
  </si>
  <si>
    <t>Middle Shabelle</t>
  </si>
  <si>
    <t>Lower Shabelle</t>
  </si>
  <si>
    <t>*</t>
  </si>
  <si>
    <t>September 2011</t>
  </si>
  <si>
    <t>October 2011</t>
  </si>
  <si>
    <t>November 2011</t>
  </si>
  <si>
    <t>December 2011</t>
  </si>
  <si>
    <t>Legal Protection needs**</t>
  </si>
  <si>
    <t>Population at the Beginning of Month</t>
  </si>
  <si>
    <t>Increase</t>
  </si>
  <si>
    <t>Decrease</t>
  </si>
  <si>
    <t>Total Increase</t>
  </si>
  <si>
    <t>Population at the End of Month</t>
  </si>
  <si>
    <t>Camp</t>
  </si>
  <si>
    <t>Total Decrease</t>
  </si>
  <si>
    <t>Table 3.1 - Population Changes</t>
  </si>
  <si>
    <t>* Data Provided by ARRA. Blanks indicate days when ARRA was not receiving asylum seekers</t>
  </si>
  <si>
    <t>Reception Centre*</t>
  </si>
  <si>
    <t>* The Reception Centre host asylum seekers awaiting screening by ARRA. Figures are not available but are estimated at 300 persons.</t>
  </si>
  <si>
    <t>Child/adolescent at risk*</t>
  </si>
  <si>
    <t>Woman at risk**</t>
  </si>
  <si>
    <t xml:space="preserve">* Data Provided by ARRA. Blanks indicate days when ARRA was not receiving Asylum Seekers. </t>
  </si>
  <si>
    <t>* These are registration volumes by month, not cumulative figures.</t>
  </si>
  <si>
    <t>* These total figures apply only to camps, not to the Transit Centre and Reception Centre</t>
  </si>
  <si>
    <t>Badadir</t>
  </si>
  <si>
    <t>Bakol</t>
  </si>
  <si>
    <t>Galgadud</t>
  </si>
  <si>
    <t>The number of those received during these days is included in the figure of next receiving day.</t>
  </si>
  <si>
    <t>Camp Population change during the Month</t>
  </si>
  <si>
    <t>New Arrival / In Situ Reg *</t>
  </si>
  <si>
    <t>Transfers in from Other Camps **</t>
  </si>
  <si>
    <t>Sub Office JIJIGA Population end of Month Statistical Report</t>
  </si>
  <si>
    <t>Aw Barre Camp</t>
  </si>
  <si>
    <t>Kebribeyah Camp</t>
  </si>
  <si>
    <t>Sheder Camp</t>
  </si>
  <si>
    <t>JIJIGA Transit centre</t>
  </si>
  <si>
    <t>Table 2.2 - Aw Barre Camp Demographic Breakdown</t>
  </si>
  <si>
    <t>Total Aw Barre</t>
  </si>
  <si>
    <t>Figure 2.2 - Aw Barre Camp Demographic Breakdown</t>
  </si>
  <si>
    <t>Table 2.3 - Kebribeyah Camp Demographic Breakdown</t>
  </si>
  <si>
    <t>Total  Kebribeyah</t>
  </si>
  <si>
    <t>Figure 2.3 - Kebribeyah Camp Demographic Breakdown</t>
  </si>
  <si>
    <t>Figure 2.4 - Sheder Camp Demographic Breakdown</t>
  </si>
  <si>
    <t>Table 2.4 - Sheder Camp Demographic Breakdown</t>
  </si>
  <si>
    <t>Total Sheder</t>
  </si>
  <si>
    <t>Total  Sheder</t>
  </si>
  <si>
    <t>Aw Barre</t>
  </si>
  <si>
    <t>Kebribeyah</t>
  </si>
  <si>
    <t>Sheder</t>
  </si>
  <si>
    <t>-</t>
  </si>
  <si>
    <t>Table 4.2- Aw Barre Camp Household Size</t>
  </si>
  <si>
    <t>Figure 4.2- Aw Barre Camp Household Size</t>
  </si>
  <si>
    <t>Figure 4.3- Kebribeyah Camp Household Size</t>
  </si>
  <si>
    <t>Table 4.4 - Sheder Camp Household Size</t>
  </si>
  <si>
    <t>Figure 4.4- Sheder Camp Household Size</t>
  </si>
  <si>
    <t>Table 5.2- Aw Barre Camp Specific Needs</t>
  </si>
  <si>
    <t>Figure 5.2 - Aw Barre Camp Specific Needs</t>
  </si>
  <si>
    <t>Table 5.3- Kebribeyah Camp Specific Needs</t>
  </si>
  <si>
    <t>Figure 5.3 - Kebribeyah Camp Specific Needs</t>
  </si>
  <si>
    <t>Table 5.4- Sheder Camp Specific Needs</t>
  </si>
  <si>
    <t>Figure 5.4 - Sheder Camp Specific Needs</t>
  </si>
  <si>
    <t>Table 7.2- Aw Barre Camp Places of Origin</t>
  </si>
  <si>
    <t>Figure 7.2 - Aw Barre Camp Places of Origin</t>
  </si>
  <si>
    <t>Table 7.3- Kebribeyah Camp Places of Origin</t>
  </si>
  <si>
    <t>Figure 7.3 - Kebribeyah Camp Places of Origin</t>
  </si>
  <si>
    <t>Table 7.4- Sheder Camp Places of Origin</t>
  </si>
  <si>
    <t>Figure 7.4 - Sheder Camp Places of Origin</t>
  </si>
  <si>
    <t>Woqooyi Galbeed</t>
  </si>
  <si>
    <t>Bari</t>
  </si>
  <si>
    <t>Mudug</t>
  </si>
  <si>
    <t>Middle Juba</t>
  </si>
  <si>
    <t>Sanag</t>
  </si>
  <si>
    <t>Table 6.2- Aw Barre Camp Ethnic Breakdown</t>
  </si>
  <si>
    <t>Figure 6.2 - Aw Barre Camp Ethnic Breakdown</t>
  </si>
  <si>
    <t>Table 6.3- Kebribeyah Camp Ethnic Breakdown</t>
  </si>
  <si>
    <t>Figure 6.3 - Kebribeyah Camp Ethnic Breakdown</t>
  </si>
  <si>
    <t>Total Kebribeyah</t>
  </si>
  <si>
    <t>Table 6.4- Sheder Camp Ethnic Breakdown</t>
  </si>
  <si>
    <t>Figure 6.4 - Sheder Camp Ethnic Breakdown</t>
  </si>
  <si>
    <t>Gaboye</t>
  </si>
  <si>
    <t>Table 1.1 - Total Refugee Population in Sub Office Jijiga</t>
  </si>
  <si>
    <t>As of  26 Jan 2012</t>
  </si>
  <si>
    <t>Figure 1.1 - Total Refugee Population in Sub Office Jijiga</t>
  </si>
  <si>
    <t>As of 31 Dec 2011</t>
  </si>
  <si>
    <t>Arrivals in 2012</t>
  </si>
  <si>
    <t>Figure 1.3 - Pre-Registration Trends in 2012 (Reception Centre/ ARRA) *</t>
  </si>
  <si>
    <t>Table 1.3 - Pre-Registration Trends in 2012 (Reception Centre/ ARRA)</t>
  </si>
  <si>
    <t>Table 1.4 - Registration &amp; Relocation Trends in Transit Centre since 01 Jan 2012 (up to date)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</si>
</sst>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  <numFmt numFmtId="179" formatCode="_(* #,##0_);_(* \(#,##0\);_(* &quot;-&quot;??_);_(@_)"/>
    <numFmt numFmtId="180" formatCode="[$-409]d\-mmm\-yyyy;@"/>
    <numFmt numFmtId="181" formatCode="0.000%"/>
    <numFmt numFmtId="182" formatCode="_-* #,##0.0_-;\-* #,##0.0_-;_-* &quot;-&quot;??_-;_-@_-"/>
    <numFmt numFmtId="183" formatCode="_-* #,##0_-;\-* #,##0_-;_-* &quot;-&quot;??_-;_-@_-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2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sz val="2.5"/>
      <name val="Arial"/>
      <family val="0"/>
    </font>
    <font>
      <sz val="2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dashed">
        <color indexed="57"/>
      </left>
      <right>
        <color indexed="63"/>
      </right>
      <top style="dotted"/>
      <bottom style="dotted"/>
    </border>
    <border>
      <left style="dashed">
        <color indexed="57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ashed">
        <color indexed="57"/>
      </top>
      <bottom style="dashed">
        <color indexed="5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4" borderId="0" xfId="0" applyFont="1" applyFill="1" applyAlignment="1">
      <alignment horizontal="centerContinuous"/>
    </xf>
    <xf numFmtId="0" fontId="7" fillId="24" borderId="0" xfId="0" applyFont="1" applyFill="1" applyAlignment="1">
      <alignment horizontal="centerContinuous"/>
    </xf>
    <xf numFmtId="41" fontId="8" fillId="24" borderId="0" xfId="0" applyNumberFormat="1" applyFont="1" applyFill="1" applyBorder="1" applyAlignment="1">
      <alignment horizontal="centerContinuous"/>
    </xf>
    <xf numFmtId="0" fontId="9" fillId="20" borderId="0" xfId="0" applyFont="1" applyFill="1" applyAlignment="1">
      <alignment horizontal="centerContinuous"/>
    </xf>
    <xf numFmtId="41" fontId="9" fillId="20" borderId="0" xfId="0" applyNumberFormat="1" applyFont="1" applyFill="1" applyBorder="1" applyAlignment="1">
      <alignment horizontal="centerContinuous"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41" fontId="4" fillId="24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4" borderId="0" xfId="0" applyFont="1" applyFill="1" applyAlignment="1">
      <alignment horizontal="centerContinuous"/>
    </xf>
    <xf numFmtId="0" fontId="4" fillId="20" borderId="0" xfId="0" applyFont="1" applyFill="1" applyAlignment="1">
      <alignment horizontal="centerContinuous"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centerContinuous"/>
    </xf>
    <xf numFmtId="177" fontId="7" fillId="24" borderId="14" xfId="0" applyNumberFormat="1" applyFont="1" applyFill="1" applyBorder="1" applyAlignment="1">
      <alignment horizontal="centerContinuous"/>
    </xf>
    <xf numFmtId="0" fontId="7" fillId="24" borderId="15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17" fontId="4" fillId="0" borderId="17" xfId="0" applyNumberFormat="1" applyFont="1" applyBorder="1" applyAlignment="1" quotePrefix="1">
      <alignment vertical="top" wrapText="1"/>
    </xf>
    <xf numFmtId="0" fontId="4" fillId="0" borderId="17" xfId="0" applyFont="1" applyBorder="1" applyAlignment="1" quotePrefix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20" borderId="19" xfId="0" applyFont="1" applyFill="1" applyBorder="1" applyAlignment="1">
      <alignment vertical="top" wrapText="1"/>
    </xf>
    <xf numFmtId="0" fontId="5" fillId="20" borderId="20" xfId="0" applyFont="1" applyFill="1" applyBorder="1" applyAlignment="1">
      <alignment vertical="top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22" borderId="23" xfId="0" applyNumberFormat="1" applyFont="1" applyFill="1" applyBorder="1" applyAlignment="1">
      <alignment horizontal="right" wrapText="1"/>
    </xf>
    <xf numFmtId="177" fontId="4" fillId="22" borderId="22" xfId="0" applyNumberFormat="1" applyFont="1" applyFill="1" applyBorder="1" applyAlignment="1">
      <alignment horizontal="right" wrapText="1"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22" borderId="26" xfId="0" applyNumberFormat="1" applyFont="1" applyFill="1" applyBorder="1" applyAlignment="1">
      <alignment horizontal="right" wrapText="1"/>
    </xf>
    <xf numFmtId="177" fontId="4" fillId="22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22" borderId="29" xfId="0" applyNumberFormat="1" applyFont="1" applyFill="1" applyBorder="1" applyAlignment="1">
      <alignment horizontal="right" wrapText="1"/>
    </xf>
    <xf numFmtId="177" fontId="4" fillId="22" borderId="28" xfId="0" applyNumberFormat="1" applyFont="1" applyFill="1" applyBorder="1" applyAlignment="1">
      <alignment horizontal="right" wrapText="1"/>
    </xf>
    <xf numFmtId="3" fontId="5" fillId="20" borderId="30" xfId="0" applyNumberFormat="1" applyFont="1" applyFill="1" applyBorder="1" applyAlignment="1">
      <alignment horizontal="right" wrapText="1"/>
    </xf>
    <xf numFmtId="177" fontId="5" fillId="20" borderId="30" xfId="0" applyNumberFormat="1" applyFont="1" applyFill="1" applyBorder="1" applyAlignment="1">
      <alignment horizontal="right" wrapText="1"/>
    </xf>
    <xf numFmtId="177" fontId="5" fillId="20" borderId="31" xfId="0" applyNumberFormat="1" applyFont="1" applyFill="1" applyBorder="1" applyAlignment="1">
      <alignment horizontal="right" wrapText="1"/>
    </xf>
    <xf numFmtId="0" fontId="5" fillId="20" borderId="32" xfId="0" applyFont="1" applyFill="1" applyBorder="1" applyAlignment="1">
      <alignment horizontal="left"/>
    </xf>
    <xf numFmtId="0" fontId="5" fillId="20" borderId="33" xfId="0" applyFont="1" applyFill="1" applyBorder="1" applyAlignment="1">
      <alignment/>
    </xf>
    <xf numFmtId="41" fontId="5" fillId="20" borderId="34" xfId="0" applyNumberFormat="1" applyFont="1" applyFill="1" applyBorder="1" applyAlignment="1">
      <alignment/>
    </xf>
    <xf numFmtId="0" fontId="5" fillId="7" borderId="11" xfId="0" applyFont="1" applyFill="1" applyBorder="1" applyAlignment="1">
      <alignment wrapText="1"/>
    </xf>
    <xf numFmtId="41" fontId="5" fillId="22" borderId="11" xfId="0" applyNumberFormat="1" applyFont="1" applyFill="1" applyBorder="1" applyAlignment="1">
      <alignment/>
    </xf>
    <xf numFmtId="3" fontId="5" fillId="22" borderId="11" xfId="0" applyNumberFormat="1" applyFont="1" applyFill="1" applyBorder="1" applyAlignment="1">
      <alignment/>
    </xf>
    <xf numFmtId="0" fontId="4" fillId="0" borderId="35" xfId="0" applyFont="1" applyBorder="1" applyAlignment="1">
      <alignment horizontal="right"/>
    </xf>
    <xf numFmtId="15" fontId="14" fillId="20" borderId="0" xfId="0" applyNumberFormat="1" applyFont="1" applyFill="1" applyAlignment="1" applyProtection="1">
      <alignment horizontal="centerContinuous"/>
      <protection locked="0"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7" xfId="0" applyFont="1" applyBorder="1" applyAlignment="1">
      <alignment horizontal="right"/>
    </xf>
    <xf numFmtId="0" fontId="5" fillId="4" borderId="38" xfId="0" applyFont="1" applyFill="1" applyBorder="1" applyAlignment="1">
      <alignment horizontal="center"/>
    </xf>
    <xf numFmtId="0" fontId="5" fillId="22" borderId="11" xfId="0" applyFont="1" applyFill="1" applyBorder="1" applyAlignment="1">
      <alignment horizontal="right"/>
    </xf>
    <xf numFmtId="3" fontId="5" fillId="22" borderId="39" xfId="0" applyNumberFormat="1" applyFont="1" applyFill="1" applyBorder="1" applyAlignment="1">
      <alignment/>
    </xf>
    <xf numFmtId="0" fontId="5" fillId="22" borderId="39" xfId="0" applyFont="1" applyFill="1" applyBorder="1" applyAlignment="1">
      <alignment horizontal="right"/>
    </xf>
    <xf numFmtId="41" fontId="5" fillId="22" borderId="12" xfId="0" applyNumberFormat="1" applyFont="1" applyFill="1" applyBorder="1" applyAlignment="1">
      <alignment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0" fontId="5" fillId="20" borderId="40" xfId="0" applyFont="1" applyFill="1" applyBorder="1" applyAlignment="1">
      <alignment/>
    </xf>
    <xf numFmtId="0" fontId="10" fillId="25" borderId="41" xfId="0" applyFont="1" applyFill="1" applyBorder="1" applyAlignment="1">
      <alignment horizontal="centerContinuous"/>
    </xf>
    <xf numFmtId="0" fontId="10" fillId="25" borderId="42" xfId="0" applyFont="1" applyFill="1" applyBorder="1" applyAlignment="1">
      <alignment horizontal="centerContinuous"/>
    </xf>
    <xf numFmtId="0" fontId="7" fillId="25" borderId="43" xfId="0" applyFont="1" applyFill="1" applyBorder="1" applyAlignment="1">
      <alignment horizontal="centerContinuous"/>
    </xf>
    <xf numFmtId="0" fontId="10" fillId="24" borderId="44" xfId="0" applyFont="1" applyFill="1" applyBorder="1" applyAlignment="1">
      <alignment/>
    </xf>
    <xf numFmtId="0" fontId="7" fillId="24" borderId="45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41" fontId="4" fillId="0" borderId="46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5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177" fontId="5" fillId="0" borderId="45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4" borderId="48" xfId="0" applyFont="1" applyFill="1" applyBorder="1" applyAlignment="1">
      <alignment/>
    </xf>
    <xf numFmtId="0" fontId="7" fillId="24" borderId="47" xfId="0" applyFont="1" applyFill="1" applyBorder="1" applyAlignment="1">
      <alignment/>
    </xf>
    <xf numFmtId="0" fontId="4" fillId="24" borderId="47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9" xfId="0" applyFont="1" applyFill="1" applyBorder="1" applyAlignment="1">
      <alignment horizontal="right"/>
    </xf>
    <xf numFmtId="0" fontId="5" fillId="4" borderId="50" xfId="0" applyFont="1" applyFill="1" applyBorder="1" applyAlignment="1">
      <alignment vertical="top" wrapText="1"/>
    </xf>
    <xf numFmtId="0" fontId="5" fillId="4" borderId="51" xfId="0" applyFont="1" applyFill="1" applyBorder="1" applyAlignment="1">
      <alignment horizontal="center" wrapText="1"/>
    </xf>
    <xf numFmtId="0" fontId="5" fillId="4" borderId="52" xfId="0" applyFont="1" applyFill="1" applyBorder="1" applyAlignment="1">
      <alignment horizontal="center" wrapText="1"/>
    </xf>
    <xf numFmtId="41" fontId="4" fillId="0" borderId="53" xfId="0" applyNumberFormat="1" applyFont="1" applyFill="1" applyBorder="1" applyAlignment="1" applyProtection="1">
      <alignment horizontal="right"/>
      <protection locked="0"/>
    </xf>
    <xf numFmtId="41" fontId="4" fillId="0" borderId="54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 applyProtection="1">
      <alignment/>
      <protection locked="0"/>
    </xf>
    <xf numFmtId="41" fontId="4" fillId="0" borderId="55" xfId="0" applyNumberFormat="1" applyFont="1" applyBorder="1" applyAlignment="1" applyProtection="1">
      <alignment/>
      <protection locked="0"/>
    </xf>
    <xf numFmtId="3" fontId="4" fillId="0" borderId="56" xfId="0" applyNumberFormat="1" applyFont="1" applyFill="1" applyBorder="1" applyAlignment="1" applyProtection="1">
      <alignment horizontal="center"/>
      <protection locked="0"/>
    </xf>
    <xf numFmtId="3" fontId="4" fillId="0" borderId="57" xfId="0" applyNumberFormat="1" applyFont="1" applyFill="1" applyBorder="1" applyAlignment="1" applyProtection="1">
      <alignment horizontal="center"/>
      <protection locked="0"/>
    </xf>
    <xf numFmtId="15" fontId="4" fillId="0" borderId="58" xfId="0" applyNumberFormat="1" applyFont="1" applyBorder="1" applyAlignment="1" applyProtection="1" quotePrefix="1">
      <alignment horizontal="center"/>
      <protection locked="0"/>
    </xf>
    <xf numFmtId="0" fontId="5" fillId="4" borderId="59" xfId="0" applyFont="1" applyFill="1" applyBorder="1" applyAlignment="1">
      <alignment horizontal="center"/>
    </xf>
    <xf numFmtId="0" fontId="4" fillId="0" borderId="60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5" fillId="4" borderId="13" xfId="0" applyFont="1" applyFill="1" applyBorder="1" applyAlignment="1">
      <alignment horizontal="left"/>
    </xf>
    <xf numFmtId="41" fontId="5" fillId="4" borderId="14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61" xfId="0" applyFont="1" applyFill="1" applyBorder="1" applyAlignment="1">
      <alignment/>
    </xf>
    <xf numFmtId="0" fontId="5" fillId="4" borderId="6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0" borderId="63" xfId="0" applyNumberFormat="1" applyFont="1" applyFill="1" applyBorder="1" applyAlignment="1" applyProtection="1">
      <alignment horizontal="right"/>
      <protection locked="0"/>
    </xf>
    <xf numFmtId="0" fontId="4" fillId="0" borderId="48" xfId="0" applyFont="1" applyBorder="1" applyAlignment="1">
      <alignment/>
    </xf>
    <xf numFmtId="0" fontId="4" fillId="0" borderId="47" xfId="0" applyFont="1" applyBorder="1" applyAlignment="1">
      <alignment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53" xfId="0" applyNumberFormat="1" applyFont="1" applyFill="1" applyBorder="1" applyAlignment="1" applyProtection="1">
      <alignment/>
      <protection locked="0"/>
    </xf>
    <xf numFmtId="0" fontId="5" fillId="4" borderId="66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7" fontId="4" fillId="0" borderId="69" xfId="0" applyNumberFormat="1" applyFont="1" applyBorder="1" applyAlignment="1" quotePrefix="1">
      <alignment/>
    </xf>
    <xf numFmtId="41" fontId="4" fillId="0" borderId="70" xfId="0" applyNumberFormat="1" applyFont="1" applyBorder="1" applyAlignment="1">
      <alignment/>
    </xf>
    <xf numFmtId="0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>
      <alignment/>
    </xf>
    <xf numFmtId="17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 applyProtection="1">
      <alignment/>
      <protection locked="0"/>
    </xf>
    <xf numFmtId="0" fontId="4" fillId="0" borderId="71" xfId="0" applyNumberFormat="1" applyFont="1" applyBorder="1" applyAlignment="1" quotePrefix="1">
      <alignment/>
    </xf>
    <xf numFmtId="0" fontId="5" fillId="20" borderId="32" xfId="0" applyFont="1" applyFill="1" applyBorder="1" applyAlignment="1">
      <alignment horizontal="right"/>
    </xf>
    <xf numFmtId="41" fontId="5" fillId="20" borderId="72" xfId="0" applyNumberFormat="1" applyFont="1" applyFill="1" applyBorder="1" applyAlignment="1">
      <alignment/>
    </xf>
    <xf numFmtId="0" fontId="5" fillId="25" borderId="66" xfId="0" applyFont="1" applyFill="1" applyBorder="1" applyAlignment="1">
      <alignment/>
    </xf>
    <xf numFmtId="0" fontId="4" fillId="25" borderId="73" xfId="0" applyFont="1" applyFill="1" applyBorder="1" applyAlignment="1">
      <alignment/>
    </xf>
    <xf numFmtId="0" fontId="10" fillId="25" borderId="74" xfId="0" applyFont="1" applyFill="1" applyBorder="1" applyAlignment="1">
      <alignment horizontal="centerContinuous"/>
    </xf>
    <xf numFmtId="0" fontId="10" fillId="25" borderId="75" xfId="0" applyFont="1" applyFill="1" applyBorder="1" applyAlignment="1">
      <alignment horizontal="centerContinuous"/>
    </xf>
    <xf numFmtId="41" fontId="4" fillId="0" borderId="76" xfId="0" applyNumberFormat="1" applyFont="1" applyFill="1" applyBorder="1" applyAlignment="1" applyProtection="1">
      <alignment/>
      <protection locked="0"/>
    </xf>
    <xf numFmtId="41" fontId="4" fillId="0" borderId="77" xfId="0" applyNumberFormat="1" applyFont="1" applyFill="1" applyBorder="1" applyAlignment="1" applyProtection="1">
      <alignment/>
      <protection locked="0"/>
    </xf>
    <xf numFmtId="41" fontId="4" fillId="0" borderId="78" xfId="0" applyNumberFormat="1" applyFont="1" applyFill="1" applyBorder="1" applyAlignment="1" applyProtection="1">
      <alignment/>
      <protection locked="0"/>
    </xf>
    <xf numFmtId="41" fontId="4" fillId="0" borderId="79" xfId="0" applyNumberFormat="1" applyFont="1" applyFill="1" applyBorder="1" applyAlignment="1" applyProtection="1">
      <alignment/>
      <protection locked="0"/>
    </xf>
    <xf numFmtId="41" fontId="4" fillId="0" borderId="79" xfId="0" applyNumberFormat="1" applyFont="1" applyFill="1" applyBorder="1" applyAlignment="1" applyProtection="1">
      <alignment horizontal="right"/>
      <protection locked="0"/>
    </xf>
    <xf numFmtId="0" fontId="4" fillId="0" borderId="80" xfId="0" applyFont="1" applyBorder="1" applyAlignment="1">
      <alignment/>
    </xf>
    <xf numFmtId="0" fontId="4" fillId="0" borderId="81" xfId="0" applyFont="1" applyBorder="1" applyAlignment="1">
      <alignment/>
    </xf>
    <xf numFmtId="0" fontId="5" fillId="22" borderId="80" xfId="0" applyFont="1" applyFill="1" applyBorder="1" applyAlignment="1">
      <alignment/>
    </xf>
    <xf numFmtId="0" fontId="5" fillId="22" borderId="81" xfId="0" applyFont="1" applyFill="1" applyBorder="1" applyAlignment="1">
      <alignment/>
    </xf>
    <xf numFmtId="0" fontId="4" fillId="0" borderId="63" xfId="0" applyFont="1" applyBorder="1" applyAlignment="1">
      <alignment/>
    </xf>
    <xf numFmtId="3" fontId="0" fillId="0" borderId="0" xfId="0" applyNumberFormat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7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7" xfId="0" applyBorder="1" applyAlignment="1">
      <alignment/>
    </xf>
    <xf numFmtId="15" fontId="14" fillId="0" borderId="0" xfId="0" applyNumberFormat="1" applyFont="1" applyFill="1" applyBorder="1" applyAlignment="1" applyProtection="1">
      <alignment horizontal="centerContinuous"/>
      <protection locked="0"/>
    </xf>
    <xf numFmtId="0" fontId="7" fillId="24" borderId="82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Continuous"/>
    </xf>
    <xf numFmtId="0" fontId="7" fillId="24" borderId="1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20" borderId="41" xfId="0" applyFont="1" applyFill="1" applyBorder="1" applyAlignment="1">
      <alignment vertical="top" wrapText="1"/>
    </xf>
    <xf numFmtId="0" fontId="5" fillId="20" borderId="42" xfId="0" applyFont="1" applyFill="1" applyBorder="1" applyAlignment="1">
      <alignment horizontal="center" vertical="top" wrapText="1"/>
    </xf>
    <xf numFmtId="0" fontId="5" fillId="20" borderId="43" xfId="0" applyFont="1" applyFill="1" applyBorder="1" applyAlignment="1">
      <alignment horizontal="center" vertical="top" wrapText="1"/>
    </xf>
    <xf numFmtId="0" fontId="5" fillId="20" borderId="42" xfId="0" applyFont="1" applyFill="1" applyBorder="1" applyAlignment="1">
      <alignment horizontal="centerContinuous" vertical="top" wrapText="1"/>
    </xf>
    <xf numFmtId="0" fontId="5" fillId="20" borderId="5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4" borderId="83" xfId="0" applyFont="1" applyFill="1" applyBorder="1" applyAlignment="1">
      <alignment vertical="top" wrapText="1"/>
    </xf>
    <xf numFmtId="0" fontId="4" fillId="4" borderId="0" xfId="0" applyFont="1" applyFill="1" applyBorder="1" applyAlignment="1">
      <alignment/>
    </xf>
    <xf numFmtId="0" fontId="4" fillId="4" borderId="35" xfId="0" applyFont="1" applyFill="1" applyBorder="1" applyAlignment="1">
      <alignment/>
    </xf>
    <xf numFmtId="0" fontId="5" fillId="4" borderId="82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84" xfId="0" applyFont="1" applyBorder="1" applyAlignment="1">
      <alignment vertical="top"/>
    </xf>
    <xf numFmtId="0" fontId="4" fillId="0" borderId="85" xfId="0" applyFont="1" applyBorder="1" applyAlignment="1">
      <alignment/>
    </xf>
    <xf numFmtId="0" fontId="4" fillId="0" borderId="86" xfId="0" applyFont="1" applyBorder="1" applyAlignment="1">
      <alignment/>
    </xf>
    <xf numFmtId="3" fontId="4" fillId="0" borderId="87" xfId="0" applyNumberFormat="1" applyFont="1" applyBorder="1" applyAlignment="1" applyProtection="1">
      <alignment horizontal="right"/>
      <protection/>
    </xf>
    <xf numFmtId="3" fontId="5" fillId="22" borderId="88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Border="1" applyAlignment="1">
      <alignment horizontal="right" wrapText="1"/>
    </xf>
    <xf numFmtId="17" fontId="4" fillId="0" borderId="89" xfId="0" applyNumberFormat="1" applyFont="1" applyBorder="1" applyAlignment="1">
      <alignment vertical="top"/>
    </xf>
    <xf numFmtId="0" fontId="4" fillId="0" borderId="90" xfId="0" applyFont="1" applyBorder="1" applyAlignment="1">
      <alignment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 vertical="top"/>
    </xf>
    <xf numFmtId="0" fontId="4" fillId="0" borderId="93" xfId="0" applyFont="1" applyBorder="1" applyAlignment="1">
      <alignment/>
    </xf>
    <xf numFmtId="0" fontId="4" fillId="0" borderId="94" xfId="0" applyFont="1" applyBorder="1" applyAlignment="1">
      <alignment/>
    </xf>
    <xf numFmtId="0" fontId="4" fillId="0" borderId="89" xfId="0" applyFont="1" applyBorder="1" applyAlignment="1">
      <alignment vertical="top"/>
    </xf>
    <xf numFmtId="0" fontId="4" fillId="0" borderId="41" xfId="0" applyFont="1" applyBorder="1" applyAlignment="1">
      <alignment vertical="top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5" fillId="20" borderId="82" xfId="0" applyFont="1" applyFill="1" applyBorder="1" applyAlignment="1">
      <alignment vertical="top" wrapText="1"/>
    </xf>
    <xf numFmtId="0" fontId="4" fillId="20" borderId="10" xfId="0" applyFont="1" applyFill="1" applyBorder="1" applyAlignment="1">
      <alignment/>
    </xf>
    <xf numFmtId="0" fontId="4" fillId="20" borderId="39" xfId="0" applyFont="1" applyFill="1" applyBorder="1" applyAlignment="1">
      <alignment/>
    </xf>
    <xf numFmtId="3" fontId="5" fillId="20" borderId="10" xfId="0" applyNumberFormat="1" applyFont="1" applyFill="1" applyBorder="1" applyAlignment="1">
      <alignment horizontal="right" wrapText="1"/>
    </xf>
    <xf numFmtId="3" fontId="5" fillId="20" borderId="11" xfId="0" applyNumberFormat="1" applyFont="1" applyFill="1" applyBorder="1" applyAlignment="1">
      <alignment horizontal="right" wrapText="1"/>
    </xf>
    <xf numFmtId="1" fontId="5" fillId="20" borderId="11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4" borderId="95" xfId="0" applyFont="1" applyFill="1" applyBorder="1" applyAlignment="1">
      <alignment horizontal="center" wrapText="1"/>
    </xf>
    <xf numFmtId="3" fontId="4" fillId="0" borderId="96" xfId="0" applyNumberFormat="1" applyFont="1" applyBorder="1" applyAlignment="1" applyProtection="1">
      <alignment horizontal="right"/>
      <protection/>
    </xf>
    <xf numFmtId="3" fontId="4" fillId="0" borderId="97" xfId="0" applyNumberFormat="1" applyFont="1" applyBorder="1" applyAlignment="1" applyProtection="1">
      <alignment horizontal="right"/>
      <protection/>
    </xf>
    <xf numFmtId="3" fontId="4" fillId="0" borderId="98" xfId="0" applyNumberFormat="1" applyFont="1" applyBorder="1" applyAlignment="1" applyProtection="1">
      <alignment horizontal="right"/>
      <protection/>
    </xf>
    <xf numFmtId="0" fontId="4" fillId="20" borderId="42" xfId="0" applyFont="1" applyFill="1" applyBorder="1" applyAlignment="1">
      <alignment/>
    </xf>
    <xf numFmtId="0" fontId="4" fillId="20" borderId="43" xfId="0" applyFont="1" applyFill="1" applyBorder="1" applyAlignment="1">
      <alignment/>
    </xf>
    <xf numFmtId="3" fontId="5" fillId="20" borderId="42" xfId="0" applyNumberFormat="1" applyFont="1" applyFill="1" applyBorder="1" applyAlignment="1">
      <alignment horizontal="right" wrapText="1"/>
    </xf>
    <xf numFmtId="3" fontId="5" fillId="20" borderId="98" xfId="0" applyNumberFormat="1" applyFont="1" applyFill="1" applyBorder="1" applyAlignment="1">
      <alignment horizontal="right" wrapText="1"/>
    </xf>
    <xf numFmtId="1" fontId="5" fillId="20" borderId="98" xfId="0" applyNumberFormat="1" applyFont="1" applyFill="1" applyBorder="1" applyAlignment="1">
      <alignment horizontal="right" wrapText="1"/>
    </xf>
    <xf numFmtId="0" fontId="5" fillId="4" borderId="41" xfId="0" applyFont="1" applyFill="1" applyBorder="1" applyAlignment="1">
      <alignment vertical="top" wrapText="1"/>
    </xf>
    <xf numFmtId="0" fontId="4" fillId="4" borderId="42" xfId="0" applyFont="1" applyFill="1" applyBorder="1" applyAlignment="1">
      <alignment/>
    </xf>
    <xf numFmtId="0" fontId="4" fillId="4" borderId="43" xfId="0" applyFont="1" applyFill="1" applyBorder="1" applyAlignment="1">
      <alignment/>
    </xf>
    <xf numFmtId="3" fontId="5" fillId="22" borderId="96" xfId="0" applyNumberFormat="1" applyFont="1" applyFill="1" applyBorder="1" applyAlignment="1">
      <alignment horizontal="right" wrapText="1"/>
    </xf>
    <xf numFmtId="0" fontId="4" fillId="0" borderId="99" xfId="0" applyFont="1" applyBorder="1" applyAlignment="1">
      <alignment/>
    </xf>
    <xf numFmtId="0" fontId="4" fillId="0" borderId="100" xfId="0" applyFont="1" applyBorder="1" applyAlignment="1">
      <alignment/>
    </xf>
    <xf numFmtId="15" fontId="1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Border="1" applyAlignment="1">
      <alignment horizontal="centerContinuous"/>
    </xf>
    <xf numFmtId="0" fontId="7" fillId="24" borderId="66" xfId="0" applyFont="1" applyFill="1" applyBorder="1" applyAlignment="1">
      <alignment horizontal="left"/>
    </xf>
    <xf numFmtId="0" fontId="7" fillId="24" borderId="101" xfId="0" applyFont="1" applyFill="1" applyBorder="1" applyAlignment="1">
      <alignment horizontal="centerContinuous"/>
    </xf>
    <xf numFmtId="0" fontId="7" fillId="24" borderId="75" xfId="0" applyFont="1" applyFill="1" applyBorder="1" applyAlignment="1">
      <alignment horizontal="centerContinuous"/>
    </xf>
    <xf numFmtId="0" fontId="5" fillId="20" borderId="19" xfId="57" applyFont="1" applyFill="1" applyBorder="1" applyAlignment="1">
      <alignment horizontal="right" wrapText="1"/>
      <protection/>
    </xf>
    <xf numFmtId="0" fontId="5" fillId="20" borderId="67" xfId="57" applyFont="1" applyFill="1" applyBorder="1" applyAlignment="1">
      <alignment horizontal="right" wrapText="1"/>
      <protection/>
    </xf>
    <xf numFmtId="0" fontId="5" fillId="20" borderId="68" xfId="57" applyFont="1" applyFill="1" applyBorder="1" applyAlignment="1">
      <alignment horizontal="right" wrapText="1"/>
      <protection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7" fillId="0" borderId="0" xfId="57" applyFont="1" applyFill="1" applyBorder="1" applyAlignment="1">
      <alignment horizontal="right" wrapText="1"/>
      <protection/>
    </xf>
    <xf numFmtId="0" fontId="37" fillId="0" borderId="0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3" fontId="5" fillId="22" borderId="102" xfId="57" applyNumberFormat="1" applyFont="1" applyFill="1" applyBorder="1" applyAlignment="1">
      <alignment horizontal="right"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12" xfId="57" applyNumberFormat="1" applyFont="1" applyFill="1" applyBorder="1" applyAlignment="1">
      <alignment horizontal="right"/>
      <protection/>
    </xf>
    <xf numFmtId="3" fontId="5" fillId="20" borderId="40" xfId="57" applyNumberFormat="1" applyFont="1" applyFill="1" applyBorder="1" applyAlignment="1">
      <alignment horizontal="right" vertical="top" wrapText="1"/>
      <protection/>
    </xf>
    <xf numFmtId="3" fontId="5" fillId="20" borderId="34" xfId="57" applyNumberFormat="1" applyFont="1" applyFill="1" applyBorder="1">
      <alignment/>
      <protection/>
    </xf>
    <xf numFmtId="3" fontId="5" fillId="20" borderId="72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>
      <alignment/>
      <protection/>
    </xf>
    <xf numFmtId="0" fontId="7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3" fontId="37" fillId="0" borderId="11" xfId="57" applyNumberFormat="1" applyFont="1" applyFill="1" applyBorder="1" applyAlignment="1">
      <alignment horizontal="right"/>
      <protection/>
    </xf>
    <xf numFmtId="3" fontId="37" fillId="0" borderId="12" xfId="57" applyNumberFormat="1" applyFont="1" applyFill="1" applyBorder="1" applyAlignment="1">
      <alignment horizontal="right"/>
      <protection/>
    </xf>
    <xf numFmtId="0" fontId="5" fillId="20" borderId="19" xfId="57" applyFont="1" applyFill="1" applyBorder="1" applyAlignment="1">
      <alignment horizontal="right"/>
      <protection/>
    </xf>
    <xf numFmtId="0" fontId="5" fillId="20" borderId="67" xfId="57" applyFont="1" applyFill="1" applyBorder="1" applyAlignment="1">
      <alignment horizontal="right"/>
      <protection/>
    </xf>
    <xf numFmtId="0" fontId="5" fillId="20" borderId="68" xfId="57" applyFont="1" applyFill="1" applyBorder="1" applyAlignment="1">
      <alignment horizontal="right"/>
      <protection/>
    </xf>
    <xf numFmtId="3" fontId="5" fillId="22" borderId="102" xfId="57" applyNumberFormat="1" applyFont="1" applyFill="1" applyBorder="1">
      <alignment/>
      <protection/>
    </xf>
    <xf numFmtId="3" fontId="4" fillId="0" borderId="11" xfId="57" applyNumberFormat="1" applyFont="1" applyFill="1" applyBorder="1">
      <alignment/>
      <protection/>
    </xf>
    <xf numFmtId="3" fontId="4" fillId="0" borderId="12" xfId="57" applyNumberFormat="1" applyFont="1" applyFill="1" applyBorder="1">
      <alignment/>
      <protection/>
    </xf>
    <xf numFmtId="3" fontId="4" fillId="0" borderId="51" xfId="57" applyNumberFormat="1" applyFont="1" applyFill="1" applyBorder="1">
      <alignment/>
      <protection/>
    </xf>
    <xf numFmtId="3" fontId="5" fillId="20" borderId="40" xfId="57" applyNumberFormat="1" applyFont="1" applyFill="1" applyBorder="1" applyAlignment="1">
      <alignment horizontal="right"/>
      <protection/>
    </xf>
    <xf numFmtId="3" fontId="5" fillId="20" borderId="72" xfId="57" applyNumberFormat="1" applyFont="1" applyFill="1" applyBorder="1">
      <alignment/>
      <protection/>
    </xf>
    <xf numFmtId="0" fontId="10" fillId="24" borderId="13" xfId="0" applyFont="1" applyFill="1" applyBorder="1" applyAlignment="1">
      <alignment horizontal="left"/>
    </xf>
    <xf numFmtId="3" fontId="5" fillId="22" borderId="50" xfId="57" applyNumberFormat="1" applyFont="1" applyFill="1" applyBorder="1">
      <alignment/>
      <protection/>
    </xf>
    <xf numFmtId="3" fontId="4" fillId="26" borderId="103" xfId="0" applyNumberFormat="1" applyFont="1" applyFill="1" applyBorder="1" applyAlignment="1" applyProtection="1">
      <alignment horizontal="right"/>
      <protection/>
    </xf>
    <xf numFmtId="3" fontId="4" fillId="0" borderId="103" xfId="0" applyNumberFormat="1" applyFont="1" applyBorder="1" applyAlignment="1" applyProtection="1">
      <alignment horizontal="right"/>
      <protection/>
    </xf>
    <xf numFmtId="3" fontId="4" fillId="27" borderId="103" xfId="0" applyNumberFormat="1" applyFont="1" applyFill="1" applyBorder="1" applyAlignment="1" applyProtection="1">
      <alignment horizontal="right"/>
      <protection/>
    </xf>
    <xf numFmtId="0" fontId="5" fillId="20" borderId="75" xfId="57" applyFont="1" applyFill="1" applyBorder="1" applyAlignment="1">
      <alignment horizontal="right"/>
      <protection/>
    </xf>
    <xf numFmtId="3" fontId="4" fillId="0" borderId="104" xfId="57" applyNumberFormat="1" applyFont="1" applyFill="1" applyBorder="1">
      <alignment/>
      <protection/>
    </xf>
    <xf numFmtId="3" fontId="5" fillId="20" borderId="105" xfId="57" applyNumberFormat="1" applyFont="1" applyFill="1" applyBorder="1">
      <alignment/>
      <protection/>
    </xf>
    <xf numFmtId="1" fontId="4" fillId="0" borderId="0" xfId="0" applyNumberFormat="1" applyFont="1" applyAlignment="1">
      <alignment/>
    </xf>
    <xf numFmtId="3" fontId="5" fillId="20" borderId="10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/>
    </xf>
    <xf numFmtId="3" fontId="7" fillId="26" borderId="103" xfId="0" applyNumberFormat="1" applyFont="1" applyFill="1" applyBorder="1" applyAlignment="1" applyProtection="1">
      <alignment horizontal="right"/>
      <protection/>
    </xf>
    <xf numFmtId="0" fontId="5" fillId="4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36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4" fillId="0" borderId="43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41" fontId="4" fillId="0" borderId="36" xfId="0" applyNumberFormat="1" applyFont="1" applyFill="1" applyBorder="1" applyAlignment="1">
      <alignment horizontal="right" wrapText="1"/>
    </xf>
    <xf numFmtId="41" fontId="4" fillId="0" borderId="46" xfId="0" applyNumberFormat="1" applyFont="1" applyFill="1" applyBorder="1" applyAlignment="1">
      <alignment horizontal="right" wrapText="1"/>
    </xf>
    <xf numFmtId="0" fontId="5" fillId="4" borderId="11" xfId="0" applyFont="1" applyFill="1" applyBorder="1" applyAlignment="1">
      <alignment horizontal="right" wrapText="1"/>
    </xf>
    <xf numFmtId="41" fontId="4" fillId="0" borderId="36" xfId="0" applyNumberFormat="1" applyFont="1" applyFill="1" applyBorder="1" applyAlignment="1">
      <alignment horizontal="right"/>
    </xf>
    <xf numFmtId="41" fontId="4" fillId="22" borderId="36" xfId="0" applyNumberFormat="1" applyFont="1" applyFill="1" applyBorder="1" applyAlignment="1">
      <alignment horizontal="right"/>
    </xf>
    <xf numFmtId="41" fontId="4" fillId="0" borderId="46" xfId="0" applyNumberFormat="1" applyFont="1" applyFill="1" applyBorder="1" applyAlignment="1">
      <alignment horizontal="right"/>
    </xf>
    <xf numFmtId="41" fontId="4" fillId="22" borderId="46" xfId="0" applyNumberFormat="1" applyFont="1" applyFill="1" applyBorder="1" applyAlignment="1">
      <alignment horizontal="right"/>
    </xf>
    <xf numFmtId="0" fontId="4" fillId="0" borderId="41" xfId="0" applyFont="1" applyFill="1" applyBorder="1" applyAlignment="1">
      <alignment horizontal="centerContinuous" vertical="center" wrapText="1"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7" borderId="102" xfId="0" applyFont="1" applyFill="1" applyBorder="1" applyAlignment="1">
      <alignment wrapText="1"/>
    </xf>
    <xf numFmtId="0" fontId="7" fillId="24" borderId="106" xfId="0" applyFont="1" applyFill="1" applyBorder="1" applyAlignment="1">
      <alignment/>
    </xf>
    <xf numFmtId="0" fontId="10" fillId="25" borderId="107" xfId="0" applyFont="1" applyFill="1" applyBorder="1" applyAlignment="1">
      <alignment horizontal="centerContinuous"/>
    </xf>
    <xf numFmtId="0" fontId="5" fillId="7" borderId="12" xfId="0" applyFont="1" applyFill="1" applyBorder="1" applyAlignment="1">
      <alignment wrapText="1"/>
    </xf>
    <xf numFmtId="41" fontId="4" fillId="0" borderId="76" xfId="0" applyNumberFormat="1" applyFont="1" applyBorder="1" applyAlignment="1">
      <alignment/>
    </xf>
    <xf numFmtId="0" fontId="4" fillId="0" borderId="108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3" fontId="4" fillId="20" borderId="109" xfId="0" applyNumberFormat="1" applyFont="1" applyFill="1" applyBorder="1" applyAlignment="1">
      <alignment/>
    </xf>
    <xf numFmtId="3" fontId="4" fillId="20" borderId="34" xfId="0" applyNumberFormat="1" applyFont="1" applyFill="1" applyBorder="1" applyAlignment="1">
      <alignment/>
    </xf>
    <xf numFmtId="3" fontId="4" fillId="20" borderId="72" xfId="0" applyNumberFormat="1" applyFont="1" applyFill="1" applyBorder="1" applyAlignment="1">
      <alignment/>
    </xf>
    <xf numFmtId="0" fontId="5" fillId="20" borderId="11" xfId="0" applyFont="1" applyFill="1" applyBorder="1" applyAlignment="1">
      <alignment horizontal="left"/>
    </xf>
    <xf numFmtId="41" fontId="5" fillId="20" borderId="11" xfId="0" applyNumberFormat="1" applyFont="1" applyFill="1" applyBorder="1" applyAlignment="1">
      <alignment horizontal="right"/>
    </xf>
    <xf numFmtId="0" fontId="4" fillId="0" borderId="53" xfId="0" applyFont="1" applyFill="1" applyBorder="1" applyAlignment="1">
      <alignment horizontal="centerContinuous" vertical="center" wrapText="1"/>
    </xf>
    <xf numFmtId="0" fontId="4" fillId="0" borderId="53" xfId="0" applyFont="1" applyBorder="1" applyAlignment="1">
      <alignment horizontal="centerContinuous" vertical="center"/>
    </xf>
    <xf numFmtId="0" fontId="10" fillId="24" borderId="82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39" xfId="0" applyFont="1" applyFill="1" applyBorder="1" applyAlignment="1">
      <alignment/>
    </xf>
    <xf numFmtId="0" fontId="6" fillId="24" borderId="82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41" fontId="8" fillId="24" borderId="10" xfId="0" applyNumberFormat="1" applyFont="1" applyFill="1" applyBorder="1" applyAlignment="1">
      <alignment horizontal="left"/>
    </xf>
    <xf numFmtId="0" fontId="7" fillId="24" borderId="39" xfId="0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 wrapText="1"/>
    </xf>
    <xf numFmtId="17" fontId="4" fillId="0" borderId="110" xfId="0" applyNumberFormat="1" applyFont="1" applyBorder="1" applyAlignment="1" quotePrefix="1">
      <alignment vertical="top" wrapText="1"/>
    </xf>
    <xf numFmtId="177" fontId="4" fillId="0" borderId="26" xfId="0" applyNumberFormat="1" applyFont="1" applyBorder="1" applyAlignment="1">
      <alignment horizontal="right" wrapText="1"/>
    </xf>
    <xf numFmtId="0" fontId="4" fillId="0" borderId="110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1" fontId="4" fillId="0" borderId="22" xfId="0" applyNumberFormat="1" applyFont="1" applyBorder="1" applyAlignment="1">
      <alignment horizontal="right" wrapText="1"/>
    </xf>
    <xf numFmtId="1" fontId="4" fillId="0" borderId="25" xfId="0" applyNumberFormat="1" applyFont="1" applyBorder="1" applyAlignment="1">
      <alignment horizontal="right" wrapText="1"/>
    </xf>
    <xf numFmtId="1" fontId="4" fillId="0" borderId="28" xfId="0" applyNumberFormat="1" applyFont="1" applyBorder="1" applyAlignment="1">
      <alignment horizontal="right" wrapText="1"/>
    </xf>
    <xf numFmtId="3" fontId="41" fillId="0" borderId="11" xfId="0" applyNumberFormat="1" applyFont="1" applyBorder="1" applyAlignment="1">
      <alignment/>
    </xf>
    <xf numFmtId="0" fontId="5" fillId="20" borderId="74" xfId="0" applyFont="1" applyFill="1" applyBorder="1" applyAlignment="1">
      <alignment horizontal="center" vertical="top" wrapText="1"/>
    </xf>
    <xf numFmtId="0" fontId="5" fillId="20" borderId="101" xfId="0" applyFont="1" applyFill="1" applyBorder="1" applyAlignment="1">
      <alignment horizontal="center" vertical="top" wrapText="1"/>
    </xf>
    <xf numFmtId="0" fontId="5" fillId="20" borderId="73" xfId="0" applyFont="1" applyFill="1" applyBorder="1" applyAlignment="1">
      <alignment horizontal="center" vertical="top" wrapText="1"/>
    </xf>
    <xf numFmtId="0" fontId="5" fillId="20" borderId="75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4" fillId="20" borderId="0" xfId="0" applyNumberFormat="1" applyFont="1" applyFill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ly, 2011 monthly statistic rpt Kebribeyah cam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Stat'!$C$24:$C$26,'General Stat'!$C$28:$C$29)</c:f>
              <c:numCache/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Stat'!$D$24:$D$26,'General Stat'!$D$28:$D$29)</c:f>
              <c:numCache/>
            </c:numRef>
          </c:val>
        </c:ser>
        <c:axId val="28190172"/>
        <c:axId val="52384957"/>
      </c:barChart>
      <c:catAx>
        <c:axId val="28190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2384957"/>
        <c:crosses val="autoZero"/>
        <c:auto val="1"/>
        <c:lblOffset val="100"/>
        <c:noMultiLvlLbl val="0"/>
      </c:catAx>
      <c:valAx>
        <c:axId val="523849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90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58935670"/>
        <c:axId val="60658983"/>
      </c:barChart>
      <c:catAx>
        <c:axId val="5893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58983"/>
        <c:crosses val="autoZero"/>
        <c:auto val="1"/>
        <c:lblOffset val="100"/>
        <c:noMultiLvlLbl val="0"/>
      </c:catAx>
      <c:valAx>
        <c:axId val="606589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35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436762"/>
        <c:axId val="48930859"/>
      </c:barChart>
      <c:catAx>
        <c:axId val="5436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30859"/>
        <c:crosses val="autoZero"/>
        <c:auto val="1"/>
        <c:lblOffset val="100"/>
        <c:noMultiLvlLbl val="0"/>
      </c:catAx>
      <c:valAx>
        <c:axId val="48930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6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7724548"/>
        <c:axId val="3976613"/>
      </c:barChart>
      <c:catAx>
        <c:axId val="3772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6613"/>
        <c:crosses val="autoZero"/>
        <c:auto val="1"/>
        <c:lblOffset val="100"/>
        <c:noMultiLvlLbl val="0"/>
      </c:catAx>
      <c:valAx>
        <c:axId val="3976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24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5789518"/>
        <c:axId val="53670207"/>
      </c:barChart>
      <c:catAx>
        <c:axId val="35789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70207"/>
        <c:crosses val="autoZero"/>
        <c:auto val="1"/>
        <c:lblOffset val="100"/>
        <c:noMultiLvlLbl val="0"/>
      </c:catAx>
      <c:valAx>
        <c:axId val="536702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89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3269816"/>
        <c:axId val="52319481"/>
      </c:barChart>
      <c:catAx>
        <c:axId val="13269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19481"/>
        <c:crosses val="autoZero"/>
        <c:auto val="1"/>
        <c:lblOffset val="100"/>
        <c:noMultiLvlLbl val="0"/>
      </c:catAx>
      <c:valAx>
        <c:axId val="523194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69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113282"/>
        <c:axId val="10019539"/>
      </c:barChart>
      <c:catAx>
        <c:axId val="1113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19539"/>
        <c:crosses val="autoZero"/>
        <c:auto val="1"/>
        <c:lblOffset val="100"/>
        <c:noMultiLvlLbl val="0"/>
      </c:catAx>
      <c:valAx>
        <c:axId val="100195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32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3066988"/>
        <c:axId val="6276301"/>
      </c:barChart>
      <c:catAx>
        <c:axId val="23066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6301"/>
        <c:crosses val="autoZero"/>
        <c:auto val="1"/>
        <c:lblOffset val="100"/>
        <c:noMultiLvlLbl val="0"/>
      </c:catAx>
      <c:valAx>
        <c:axId val="6276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66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6486710"/>
        <c:axId val="38618343"/>
      </c:barChart>
      <c:catAx>
        <c:axId val="56486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18343"/>
        <c:crosses val="autoZero"/>
        <c:auto val="1"/>
        <c:lblOffset val="100"/>
        <c:noMultiLvlLbl val="0"/>
      </c:catAx>
      <c:valAx>
        <c:axId val="386183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86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2020768"/>
        <c:axId val="41078049"/>
      </c:barChart>
      <c:catAx>
        <c:axId val="1202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78049"/>
        <c:crosses val="autoZero"/>
        <c:auto val="1"/>
        <c:lblOffset val="100"/>
        <c:noMultiLvlLbl val="0"/>
      </c:catAx>
      <c:valAx>
        <c:axId val="410780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20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4158122"/>
        <c:axId val="38987643"/>
      </c:barChart>
      <c:catAx>
        <c:axId val="34158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87643"/>
        <c:crosses val="autoZero"/>
        <c:auto val="1"/>
        <c:lblOffset val="100"/>
        <c:noMultiLvlLbl val="0"/>
      </c:catAx>
      <c:valAx>
        <c:axId val="389876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58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5344468"/>
        <c:axId val="3882485"/>
      </c:barChart>
      <c:catAx>
        <c:axId val="15344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2485"/>
        <c:crosses val="autoZero"/>
        <c:auto val="1"/>
        <c:lblOffset val="100"/>
        <c:noMultiLvlLbl val="0"/>
      </c:catAx>
      <c:valAx>
        <c:axId val="38824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44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9059936"/>
        <c:axId val="14430561"/>
      </c:barChart>
      <c:catAx>
        <c:axId val="9059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30561"/>
        <c:crosses val="autoZero"/>
        <c:auto val="1"/>
        <c:lblOffset val="100"/>
        <c:noMultiLvlLbl val="0"/>
      </c:catAx>
      <c:valAx>
        <c:axId val="144305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59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4942366"/>
        <c:axId val="46045839"/>
      </c:barChart>
      <c:catAx>
        <c:axId val="34942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45839"/>
        <c:crosses val="autoZero"/>
        <c:auto val="1"/>
        <c:lblOffset val="100"/>
        <c:noMultiLvlLbl val="0"/>
      </c:catAx>
      <c:valAx>
        <c:axId val="460458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42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1759368"/>
        <c:axId val="38725449"/>
      </c:barChart>
      <c:catAx>
        <c:axId val="11759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25449"/>
        <c:crosses val="autoZero"/>
        <c:auto val="1"/>
        <c:lblOffset val="100"/>
        <c:noMultiLvlLbl val="0"/>
      </c:catAx>
      <c:valAx>
        <c:axId val="387254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59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2984722"/>
        <c:axId val="49753635"/>
      </c:barChart>
      <c:catAx>
        <c:axId val="12984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53635"/>
        <c:crosses val="autoZero"/>
        <c:auto val="1"/>
        <c:lblOffset val="100"/>
        <c:noMultiLvlLbl val="0"/>
      </c:catAx>
      <c:valAx>
        <c:axId val="497536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984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5129532"/>
        <c:axId val="3512605"/>
      </c:barChart>
      <c:catAx>
        <c:axId val="45129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2605"/>
        <c:crosses val="autoZero"/>
        <c:auto val="1"/>
        <c:lblOffset val="100"/>
        <c:noMultiLvlLbl val="0"/>
      </c:catAx>
      <c:valAx>
        <c:axId val="35126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29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1613446"/>
        <c:axId val="16085559"/>
      </c:barChart>
      <c:catAx>
        <c:axId val="31613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85559"/>
        <c:crosses val="autoZero"/>
        <c:auto val="1"/>
        <c:lblOffset val="100"/>
        <c:noMultiLvlLbl val="0"/>
      </c:catAx>
      <c:valAx>
        <c:axId val="160855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13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0552304"/>
        <c:axId val="27861873"/>
      </c:barChart>
      <c:catAx>
        <c:axId val="1055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61873"/>
        <c:crosses val="autoZero"/>
        <c:auto val="1"/>
        <c:lblOffset val="100"/>
        <c:noMultiLvlLbl val="0"/>
      </c:catAx>
      <c:valAx>
        <c:axId val="278618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523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9430266"/>
        <c:axId val="42219211"/>
      </c:barChart>
      <c:catAx>
        <c:axId val="4943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19211"/>
        <c:crosses val="autoZero"/>
        <c:auto val="1"/>
        <c:lblOffset val="100"/>
        <c:noMultiLvlLbl val="0"/>
      </c:catAx>
      <c:valAx>
        <c:axId val="422192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30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4428580"/>
        <c:axId val="64312901"/>
      </c:barChart>
      <c:catAx>
        <c:axId val="44428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12901"/>
        <c:crosses val="autoZero"/>
        <c:auto val="1"/>
        <c:lblOffset val="100"/>
        <c:noMultiLvlLbl val="0"/>
      </c:catAx>
      <c:valAx>
        <c:axId val="643129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285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1945198"/>
        <c:axId val="41962463"/>
      </c:barChart>
      <c:catAx>
        <c:axId val="4194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62463"/>
        <c:crosses val="autoZero"/>
        <c:auto val="1"/>
        <c:lblOffset val="100"/>
        <c:noMultiLvlLbl val="0"/>
      </c:catAx>
      <c:valAx>
        <c:axId val="41962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45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Needs'!$D$7:$D$14</c:f>
              <c:numCache/>
            </c:numRef>
          </c:val>
        </c:ser>
        <c:ser>
          <c:idx val="1"/>
          <c:order val="1"/>
          <c:tx>
            <c:strRef>
              <c:f>'Specific Needs'!$E$6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Needs'!$E$7:$E$14</c:f>
              <c:numCache/>
            </c:numRef>
          </c:val>
        </c:ser>
        <c:axId val="42117848"/>
        <c:axId val="43516313"/>
      </c:barChart>
      <c:catAx>
        <c:axId val="42117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16313"/>
        <c:crosses val="autoZero"/>
        <c:auto val="1"/>
        <c:lblOffset val="100"/>
        <c:noMultiLvlLbl val="0"/>
      </c:catAx>
      <c:valAx>
        <c:axId val="435163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17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62766186"/>
        <c:axId val="28024763"/>
      </c:barChart>
      <c:catAx>
        <c:axId val="6276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24763"/>
        <c:crosses val="autoZero"/>
        <c:auto val="1"/>
        <c:lblOffset val="100"/>
        <c:noMultiLvlLbl val="0"/>
      </c:catAx>
      <c:valAx>
        <c:axId val="280247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66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Needs'!$D$38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Needs'!$D$39:$D$46</c:f>
              <c:numCache/>
            </c:numRef>
          </c:val>
        </c:ser>
        <c:ser>
          <c:idx val="1"/>
          <c:order val="1"/>
          <c:tx>
            <c:strRef>
              <c:f>'Specific Needs'!$E$38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Needs'!$E$39:$E$46</c:f>
              <c:numCache/>
            </c:numRef>
          </c:val>
        </c:ser>
        <c:axId val="56102498"/>
        <c:axId val="35160435"/>
      </c:barChart>
      <c:catAx>
        <c:axId val="56102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60435"/>
        <c:crosses val="autoZero"/>
        <c:auto val="1"/>
        <c:lblOffset val="100"/>
        <c:noMultiLvlLbl val="0"/>
      </c:catAx>
      <c:valAx>
        <c:axId val="35160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02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Needs'!$D$70:$D$77</c:f>
              <c:numCache/>
            </c:numRef>
          </c:val>
        </c:ser>
        <c:ser>
          <c:idx val="1"/>
          <c:order val="1"/>
          <c:tx>
            <c:strRef>
              <c:f>'Specific Needs'!$E$69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Needs'!$E$70:$E$77</c:f>
              <c:numCache/>
            </c:numRef>
          </c:val>
        </c:ser>
        <c:axId val="48008460"/>
        <c:axId val="29422957"/>
      </c:barChart>
      <c:catAx>
        <c:axId val="48008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22957"/>
        <c:crosses val="autoZero"/>
        <c:auto val="1"/>
        <c:lblOffset val="100"/>
        <c:noMultiLvlLbl val="0"/>
      </c:catAx>
      <c:valAx>
        <c:axId val="294229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08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63480022"/>
        <c:axId val="34449287"/>
      </c:barChart>
      <c:catAx>
        <c:axId val="63480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49287"/>
        <c:crosses val="autoZero"/>
        <c:auto val="1"/>
        <c:lblOffset val="100"/>
        <c:noMultiLvlLbl val="0"/>
      </c:catAx>
      <c:valAx>
        <c:axId val="344492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80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1608128"/>
        <c:axId val="38928833"/>
      </c:barChart>
      <c:catAx>
        <c:axId val="41608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28833"/>
        <c:crosses val="autoZero"/>
        <c:auto val="1"/>
        <c:lblOffset val="100"/>
        <c:noMultiLvlLbl val="0"/>
      </c:catAx>
      <c:valAx>
        <c:axId val="389288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08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4815178"/>
        <c:axId val="66227739"/>
      </c:barChart>
      <c:catAx>
        <c:axId val="14815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27739"/>
        <c:crosses val="autoZero"/>
        <c:auto val="1"/>
        <c:lblOffset val="100"/>
        <c:noMultiLvlLbl val="0"/>
      </c:catAx>
      <c:valAx>
        <c:axId val="662277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15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9178740"/>
        <c:axId val="62846613"/>
      </c:barChart>
      <c:catAx>
        <c:axId val="59178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46613"/>
        <c:crosses val="autoZero"/>
        <c:auto val="1"/>
        <c:lblOffset val="100"/>
        <c:noMultiLvlLbl val="0"/>
      </c:catAx>
      <c:valAx>
        <c:axId val="628466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78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8748606"/>
        <c:axId val="57410863"/>
      </c:barChart>
      <c:catAx>
        <c:axId val="28748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10863"/>
        <c:crosses val="autoZero"/>
        <c:auto val="1"/>
        <c:lblOffset val="100"/>
        <c:noMultiLvlLbl val="0"/>
      </c:catAx>
      <c:valAx>
        <c:axId val="574108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48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6935720"/>
        <c:axId val="19768297"/>
      </c:barChart>
      <c:catAx>
        <c:axId val="4693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68297"/>
        <c:crosses val="autoZero"/>
        <c:auto val="1"/>
        <c:lblOffset val="100"/>
        <c:noMultiLvlLbl val="0"/>
      </c:catAx>
      <c:valAx>
        <c:axId val="197682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35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3696946"/>
        <c:axId val="57728195"/>
      </c:barChart>
      <c:catAx>
        <c:axId val="43696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28195"/>
        <c:crosses val="autoZero"/>
        <c:auto val="1"/>
        <c:lblOffset val="100"/>
        <c:noMultiLvlLbl val="0"/>
      </c:catAx>
      <c:valAx>
        <c:axId val="577281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96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9791708"/>
        <c:axId val="45472189"/>
      </c:barChart>
      <c:catAx>
        <c:axId val="49791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72189"/>
        <c:crosses val="autoZero"/>
        <c:auto val="1"/>
        <c:lblOffset val="100"/>
        <c:noMultiLvlLbl val="0"/>
      </c:catAx>
      <c:valAx>
        <c:axId val="454721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91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50896276"/>
        <c:axId val="55413301"/>
      </c:barChart>
      <c:catAx>
        <c:axId val="5089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13301"/>
        <c:crosses val="autoZero"/>
        <c:auto val="1"/>
        <c:lblOffset val="100"/>
        <c:noMultiLvlLbl val="0"/>
      </c:catAx>
      <c:valAx>
        <c:axId val="554133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96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596518"/>
        <c:axId val="59368663"/>
      </c:barChart>
      <c:catAx>
        <c:axId val="6596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68663"/>
        <c:crosses val="autoZero"/>
        <c:auto val="1"/>
        <c:lblOffset val="100"/>
        <c:noMultiLvlLbl val="0"/>
      </c:catAx>
      <c:valAx>
        <c:axId val="593686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6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4555920"/>
        <c:axId val="44132369"/>
      </c:barChart>
      <c:catAx>
        <c:axId val="6455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32369"/>
        <c:crosses val="autoZero"/>
        <c:auto val="1"/>
        <c:lblOffset val="100"/>
        <c:noMultiLvlLbl val="0"/>
      </c:catAx>
      <c:valAx>
        <c:axId val="441323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55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61647002"/>
        <c:axId val="17952107"/>
      </c:barChart>
      <c:catAx>
        <c:axId val="61647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52107"/>
        <c:crosses val="autoZero"/>
        <c:auto val="1"/>
        <c:lblOffset val="100"/>
        <c:noMultiLvlLbl val="0"/>
      </c:catAx>
      <c:valAx>
        <c:axId val="179521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47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27351236"/>
        <c:axId val="44834533"/>
      </c:barChart>
      <c:catAx>
        <c:axId val="2735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34533"/>
        <c:crosses val="autoZero"/>
        <c:auto val="1"/>
        <c:lblOffset val="100"/>
        <c:noMultiLvlLbl val="0"/>
      </c:catAx>
      <c:valAx>
        <c:axId val="44834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51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857614"/>
        <c:axId val="7718527"/>
      </c:barChart>
      <c:catAx>
        <c:axId val="857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18527"/>
        <c:crosses val="autoZero"/>
        <c:auto val="1"/>
        <c:lblOffset val="100"/>
        <c:noMultiLvlLbl val="0"/>
      </c:catAx>
      <c:valAx>
        <c:axId val="77185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76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2357880"/>
        <c:axId val="21220921"/>
      </c:barChart>
      <c:catAx>
        <c:axId val="2357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20921"/>
        <c:crosses val="autoZero"/>
        <c:auto val="1"/>
        <c:lblOffset val="100"/>
        <c:noMultiLvlLbl val="0"/>
      </c:catAx>
      <c:valAx>
        <c:axId val="212209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7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56770562"/>
        <c:axId val="41173011"/>
      </c:barChart>
      <c:catAx>
        <c:axId val="56770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73011"/>
        <c:crosses val="autoZero"/>
        <c:auto val="1"/>
        <c:lblOffset val="100"/>
        <c:noMultiLvlLbl val="0"/>
      </c:catAx>
      <c:valAx>
        <c:axId val="411730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70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5012780"/>
        <c:axId val="46679565"/>
      </c:barChart>
      <c:catAx>
        <c:axId val="35012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79565"/>
        <c:crosses val="autoZero"/>
        <c:auto val="1"/>
        <c:lblOffset val="100"/>
        <c:noMultiLvlLbl val="0"/>
      </c:catAx>
      <c:valAx>
        <c:axId val="46679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12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7462902"/>
        <c:axId val="22948391"/>
      </c:barChart>
      <c:catAx>
        <c:axId val="1746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48391"/>
        <c:crosses val="autoZero"/>
        <c:auto val="1"/>
        <c:lblOffset val="100"/>
        <c:noMultiLvlLbl val="0"/>
      </c:catAx>
      <c:valAx>
        <c:axId val="229483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62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208928"/>
        <c:axId val="46880353"/>
      </c:barChart>
      <c:catAx>
        <c:axId val="5208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80353"/>
        <c:crosses val="autoZero"/>
        <c:auto val="1"/>
        <c:lblOffset val="100"/>
        <c:noMultiLvlLbl val="0"/>
      </c:catAx>
      <c:valAx>
        <c:axId val="468803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8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28957662"/>
        <c:axId val="59292367"/>
      </c:barChart>
      <c:catAx>
        <c:axId val="28957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92367"/>
        <c:crosses val="autoZero"/>
        <c:auto val="1"/>
        <c:lblOffset val="100"/>
        <c:noMultiLvlLbl val="0"/>
      </c:catAx>
      <c:valAx>
        <c:axId val="592923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57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9269994"/>
        <c:axId val="39212219"/>
      </c:barChart>
      <c:catAx>
        <c:axId val="19269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12219"/>
        <c:crosses val="autoZero"/>
        <c:auto val="1"/>
        <c:lblOffset val="100"/>
        <c:noMultiLvlLbl val="0"/>
      </c:catAx>
      <c:valAx>
        <c:axId val="392122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69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7365652"/>
        <c:axId val="22073141"/>
      </c:barChart>
      <c:catAx>
        <c:axId val="17365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73141"/>
        <c:crosses val="autoZero"/>
        <c:auto val="1"/>
        <c:lblOffset val="100"/>
        <c:noMultiLvlLbl val="0"/>
      </c:catAx>
      <c:valAx>
        <c:axId val="22073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65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4440542"/>
        <c:axId val="43093967"/>
      </c:barChart>
      <c:catAx>
        <c:axId val="64440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93967"/>
        <c:crosses val="autoZero"/>
        <c:auto val="1"/>
        <c:lblOffset val="100"/>
        <c:noMultiLvlLbl val="0"/>
      </c:catAx>
      <c:valAx>
        <c:axId val="430939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440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2301384"/>
        <c:axId val="950409"/>
      </c:barChart>
      <c:catAx>
        <c:axId val="52301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0409"/>
        <c:crosses val="autoZero"/>
        <c:auto val="1"/>
        <c:lblOffset val="100"/>
        <c:noMultiLvlLbl val="0"/>
      </c:catAx>
      <c:valAx>
        <c:axId val="9504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01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8553682"/>
        <c:axId val="9874275"/>
      </c:barChart>
      <c:catAx>
        <c:axId val="8553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74275"/>
        <c:crosses val="autoZero"/>
        <c:auto val="1"/>
        <c:lblOffset val="100"/>
        <c:noMultiLvlLbl val="0"/>
      </c:catAx>
      <c:valAx>
        <c:axId val="98742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536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1759612"/>
        <c:axId val="61618781"/>
      </c:barChart>
      <c:catAx>
        <c:axId val="2175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18781"/>
        <c:crosses val="autoZero"/>
        <c:auto val="1"/>
        <c:lblOffset val="100"/>
        <c:noMultiLvlLbl val="0"/>
      </c:catAx>
      <c:valAx>
        <c:axId val="61618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59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7698118"/>
        <c:axId val="25065335"/>
      </c:barChart>
      <c:catAx>
        <c:axId val="1769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65335"/>
        <c:crosses val="autoZero"/>
        <c:auto val="1"/>
        <c:lblOffset val="100"/>
        <c:noMultiLvlLbl val="0"/>
      </c:catAx>
      <c:valAx>
        <c:axId val="250653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98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4261424"/>
        <c:axId val="17026225"/>
      </c:barChart>
      <c:catAx>
        <c:axId val="24261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26225"/>
        <c:crosses val="autoZero"/>
        <c:auto val="1"/>
        <c:lblOffset val="100"/>
        <c:noMultiLvlLbl val="0"/>
      </c:catAx>
      <c:valAx>
        <c:axId val="170262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61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9018298"/>
        <c:axId val="36946955"/>
      </c:barChart>
      <c:catAx>
        <c:axId val="1901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46955"/>
        <c:crosses val="autoZero"/>
        <c:auto val="1"/>
        <c:lblOffset val="100"/>
        <c:noMultiLvlLbl val="0"/>
      </c:catAx>
      <c:valAx>
        <c:axId val="369469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18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4087140"/>
        <c:axId val="39913349"/>
      </c:barChart>
      <c:catAx>
        <c:axId val="64087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13349"/>
        <c:crosses val="autoZero"/>
        <c:auto val="1"/>
        <c:lblOffset val="100"/>
        <c:noMultiLvlLbl val="0"/>
      </c:catAx>
      <c:valAx>
        <c:axId val="399133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87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869256"/>
        <c:axId val="37952393"/>
      </c:barChart>
      <c:catAx>
        <c:axId val="6386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52393"/>
        <c:crosses val="autoZero"/>
        <c:auto val="1"/>
        <c:lblOffset val="100"/>
        <c:noMultiLvlLbl val="0"/>
      </c:catAx>
      <c:valAx>
        <c:axId val="379523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69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3675822"/>
        <c:axId val="11755807"/>
      </c:barChart>
      <c:catAx>
        <c:axId val="23675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55807"/>
        <c:crosses val="autoZero"/>
        <c:auto val="1"/>
        <c:lblOffset val="100"/>
        <c:noMultiLvlLbl val="0"/>
      </c:catAx>
      <c:valAx>
        <c:axId val="117558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75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8693400"/>
        <c:axId val="12696281"/>
      </c:barChart>
      <c:catAx>
        <c:axId val="38693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96281"/>
        <c:crosses val="autoZero"/>
        <c:auto val="1"/>
        <c:lblOffset val="100"/>
        <c:noMultiLvlLbl val="0"/>
      </c:catAx>
      <c:valAx>
        <c:axId val="126962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93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7157666"/>
        <c:axId val="21765811"/>
      </c:barChart>
      <c:catAx>
        <c:axId val="47157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65811"/>
        <c:crosses val="autoZero"/>
        <c:auto val="1"/>
        <c:lblOffset val="100"/>
        <c:noMultiLvlLbl val="0"/>
      </c:catAx>
      <c:valAx>
        <c:axId val="217658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57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1674572"/>
        <c:axId val="18200237"/>
      </c:barChart>
      <c:catAx>
        <c:axId val="6167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00237"/>
        <c:crosses val="autoZero"/>
        <c:auto val="1"/>
        <c:lblOffset val="100"/>
        <c:noMultiLvlLbl val="0"/>
      </c:catAx>
      <c:valAx>
        <c:axId val="182002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74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9584406"/>
        <c:axId val="64933063"/>
      </c:barChart>
      <c:catAx>
        <c:axId val="2958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33063"/>
        <c:crosses val="autoZero"/>
        <c:auto val="1"/>
        <c:lblOffset val="100"/>
        <c:noMultiLvlLbl val="0"/>
      </c:catAx>
      <c:valAx>
        <c:axId val="64933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84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7526656"/>
        <c:axId val="25086721"/>
      </c:barChart>
      <c:catAx>
        <c:axId val="47526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86721"/>
        <c:crosses val="autoZero"/>
        <c:auto val="1"/>
        <c:lblOffset val="100"/>
        <c:noMultiLvlLbl val="0"/>
      </c:catAx>
      <c:valAx>
        <c:axId val="250867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26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4453898"/>
        <c:axId val="18758491"/>
      </c:barChart>
      <c:catAx>
        <c:axId val="24453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58491"/>
        <c:crosses val="autoZero"/>
        <c:auto val="1"/>
        <c:lblOffset val="100"/>
        <c:noMultiLvlLbl val="0"/>
      </c:catAx>
      <c:valAx>
        <c:axId val="187584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53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4608692"/>
        <c:axId val="43042773"/>
      </c:barChart>
      <c:catAx>
        <c:axId val="34608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42773"/>
        <c:crosses val="autoZero"/>
        <c:auto val="1"/>
        <c:lblOffset val="100"/>
        <c:noMultiLvlLbl val="0"/>
      </c:catAx>
      <c:valAx>
        <c:axId val="430427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08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1840638"/>
        <c:axId val="63912559"/>
      </c:barChart>
      <c:catAx>
        <c:axId val="5184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12559"/>
        <c:crosses val="autoZero"/>
        <c:auto val="1"/>
        <c:lblOffset val="100"/>
        <c:noMultiLvlLbl val="0"/>
      </c:catAx>
      <c:valAx>
        <c:axId val="639125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40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8342120"/>
        <c:axId val="9534761"/>
      </c:barChart>
      <c:catAx>
        <c:axId val="38342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34761"/>
        <c:crosses val="autoZero"/>
        <c:auto val="1"/>
        <c:lblOffset val="100"/>
        <c:noMultiLvlLbl val="0"/>
      </c:catAx>
      <c:valAx>
        <c:axId val="95347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42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027218"/>
        <c:axId val="54244963"/>
      </c:barChart>
      <c:catAx>
        <c:axId val="602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44963"/>
        <c:crosses val="autoZero"/>
        <c:auto val="1"/>
        <c:lblOffset val="100"/>
        <c:noMultiLvlLbl val="0"/>
      </c:catAx>
      <c:valAx>
        <c:axId val="542449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7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8703986"/>
        <c:axId val="34118147"/>
      </c:barChart>
      <c:catAx>
        <c:axId val="1870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18147"/>
        <c:crosses val="autoZero"/>
        <c:auto val="1"/>
        <c:lblOffset val="100"/>
        <c:noMultiLvlLbl val="0"/>
      </c:catAx>
      <c:valAx>
        <c:axId val="341181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03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8627868"/>
        <c:axId val="12106493"/>
      </c:barChart>
      <c:catAx>
        <c:axId val="38627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06493"/>
        <c:crosses val="autoZero"/>
        <c:auto val="1"/>
        <c:lblOffset val="100"/>
        <c:noMultiLvlLbl val="0"/>
      </c:catAx>
      <c:valAx>
        <c:axId val="121064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27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1849574"/>
        <c:axId val="41101847"/>
      </c:barChart>
      <c:catAx>
        <c:axId val="41849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01847"/>
        <c:crosses val="autoZero"/>
        <c:auto val="1"/>
        <c:lblOffset val="100"/>
        <c:noMultiLvlLbl val="0"/>
      </c:catAx>
      <c:valAx>
        <c:axId val="411018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49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4372304"/>
        <c:axId val="40915281"/>
      </c:barChart>
      <c:catAx>
        <c:axId val="3437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15281"/>
        <c:crosses val="autoZero"/>
        <c:auto val="1"/>
        <c:lblOffset val="100"/>
        <c:noMultiLvlLbl val="0"/>
      </c:catAx>
      <c:valAx>
        <c:axId val="409152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723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2693210"/>
        <c:axId val="25803435"/>
      </c:barChart>
      <c:catAx>
        <c:axId val="32693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03435"/>
        <c:crosses val="autoZero"/>
        <c:auto val="1"/>
        <c:lblOffset val="100"/>
        <c:noMultiLvlLbl val="0"/>
      </c:catAx>
      <c:valAx>
        <c:axId val="25803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93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0904324"/>
        <c:axId val="9703461"/>
      </c:barChart>
      <c:catAx>
        <c:axId val="30904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03461"/>
        <c:crosses val="autoZero"/>
        <c:auto val="1"/>
        <c:lblOffset val="100"/>
        <c:noMultiLvlLbl val="0"/>
      </c:catAx>
      <c:valAx>
        <c:axId val="97034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04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0222286"/>
        <c:axId val="47782847"/>
      </c:barChart>
      <c:catAx>
        <c:axId val="20222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82847"/>
        <c:crosses val="autoZero"/>
        <c:auto val="1"/>
        <c:lblOffset val="100"/>
        <c:noMultiLvlLbl val="0"/>
      </c:catAx>
      <c:valAx>
        <c:axId val="477828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22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7392440"/>
        <c:axId val="45205369"/>
      </c:barChart>
      <c:catAx>
        <c:axId val="27392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05369"/>
        <c:crosses val="autoZero"/>
        <c:auto val="1"/>
        <c:lblOffset val="100"/>
        <c:noMultiLvlLbl val="0"/>
      </c:catAx>
      <c:valAx>
        <c:axId val="452053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924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195138"/>
        <c:axId val="37756243"/>
      </c:barChart>
      <c:catAx>
        <c:axId val="4195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56243"/>
        <c:crosses val="autoZero"/>
        <c:auto val="1"/>
        <c:lblOffset val="100"/>
        <c:noMultiLvlLbl val="0"/>
      </c:catAx>
      <c:valAx>
        <c:axId val="377562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5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261868"/>
        <c:axId val="38356813"/>
      </c:barChart>
      <c:catAx>
        <c:axId val="4261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56813"/>
        <c:crosses val="autoZero"/>
        <c:auto val="1"/>
        <c:lblOffset val="100"/>
        <c:noMultiLvlLbl val="0"/>
      </c:catAx>
      <c:valAx>
        <c:axId val="383568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1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442620"/>
        <c:axId val="31765853"/>
      </c:barChart>
      <c:catAx>
        <c:axId val="18442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65853"/>
        <c:crosses val="autoZero"/>
        <c:auto val="1"/>
        <c:lblOffset val="100"/>
        <c:noMultiLvlLbl val="0"/>
      </c:catAx>
      <c:valAx>
        <c:axId val="317658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42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9666998"/>
        <c:axId val="19894119"/>
      </c:barChart>
      <c:catAx>
        <c:axId val="9666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94119"/>
        <c:crosses val="autoZero"/>
        <c:auto val="1"/>
        <c:lblOffset val="100"/>
        <c:noMultiLvlLbl val="0"/>
      </c:catAx>
      <c:valAx>
        <c:axId val="198941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66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4829344"/>
        <c:axId val="810913"/>
      </c:barChart>
      <c:catAx>
        <c:axId val="44829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0913"/>
        <c:crosses val="autoZero"/>
        <c:auto val="1"/>
        <c:lblOffset val="100"/>
        <c:noMultiLvlLbl val="0"/>
      </c:catAx>
      <c:valAx>
        <c:axId val="8109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29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298218"/>
        <c:axId val="65683963"/>
      </c:barChart>
      <c:catAx>
        <c:axId val="729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83963"/>
        <c:crosses val="autoZero"/>
        <c:auto val="1"/>
        <c:lblOffset val="100"/>
        <c:noMultiLvlLbl val="0"/>
      </c:catAx>
      <c:valAx>
        <c:axId val="65683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98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Origins!$D$7:$D$21</c:f>
              <c:numCache/>
            </c:numRef>
          </c:val>
        </c:ser>
        <c:ser>
          <c:idx val="1"/>
          <c:order val="1"/>
          <c:tx>
            <c:strRef>
              <c:f>Origins!$E$6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Origins!$E$7:$E$21</c:f>
              <c:numCache/>
            </c:numRef>
          </c:val>
        </c:ser>
        <c:axId val="54284756"/>
        <c:axId val="18800757"/>
      </c:barChart>
      <c:catAx>
        <c:axId val="54284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00757"/>
        <c:crosses val="autoZero"/>
        <c:auto val="1"/>
        <c:lblOffset val="100"/>
        <c:noMultiLvlLbl val="0"/>
      </c:catAx>
      <c:valAx>
        <c:axId val="188007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84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Origins!$D$43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Origins!$D$44:$D$58</c:f>
              <c:numCache/>
            </c:numRef>
          </c:val>
        </c:ser>
        <c:ser>
          <c:idx val="1"/>
          <c:order val="1"/>
          <c:tx>
            <c:strRef>
              <c:f>Origins!$E$43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Origins!$E$44:$E$58</c:f>
              <c:numCache/>
            </c:numRef>
          </c:val>
        </c:ser>
        <c:axId val="34989086"/>
        <c:axId val="46466319"/>
      </c:barChart>
      <c:catAx>
        <c:axId val="34989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66319"/>
        <c:crosses val="autoZero"/>
        <c:auto val="1"/>
        <c:lblOffset val="100"/>
        <c:noMultiLvlLbl val="0"/>
      </c:catAx>
      <c:valAx>
        <c:axId val="464663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89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Origins!$D$81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Origins!$D$82:$D$96</c:f>
              <c:numCache/>
            </c:numRef>
          </c:val>
        </c:ser>
        <c:ser>
          <c:idx val="1"/>
          <c:order val="1"/>
          <c:tx>
            <c:strRef>
              <c:f>Origins!$E$81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Origins!$E$82:$E$96</c:f>
              <c:numCache/>
            </c:numRef>
          </c:val>
        </c:ser>
        <c:axId val="15543688"/>
        <c:axId val="5675465"/>
      </c:barChart>
      <c:catAx>
        <c:axId val="15543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5465"/>
        <c:crosses val="autoZero"/>
        <c:auto val="1"/>
        <c:lblOffset val="100"/>
        <c:noMultiLvlLbl val="0"/>
      </c:catAx>
      <c:valAx>
        <c:axId val="56754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43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51079186"/>
        <c:axId val="57059491"/>
      </c:barChart>
      <c:catAx>
        <c:axId val="5107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59491"/>
        <c:crosses val="autoZero"/>
        <c:auto val="1"/>
        <c:lblOffset val="100"/>
        <c:noMultiLvlLbl val="0"/>
      </c:catAx>
      <c:valAx>
        <c:axId val="570594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79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3773372"/>
        <c:axId val="58416029"/>
      </c:barChart>
      <c:catAx>
        <c:axId val="43773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16029"/>
        <c:crosses val="autoZero"/>
        <c:auto val="1"/>
        <c:lblOffset val="100"/>
        <c:noMultiLvlLbl val="0"/>
      </c:catAx>
      <c:valAx>
        <c:axId val="584160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73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5982214"/>
        <c:axId val="34077879"/>
      </c:barChart>
      <c:catAx>
        <c:axId val="55982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77879"/>
        <c:crosses val="autoZero"/>
        <c:auto val="1"/>
        <c:lblOffset val="100"/>
        <c:noMultiLvlLbl val="0"/>
      </c:catAx>
      <c:valAx>
        <c:axId val="340778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82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8265456"/>
        <c:axId val="8844785"/>
      </c:barChart>
      <c:catAx>
        <c:axId val="3826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44785"/>
        <c:crosses val="autoZero"/>
        <c:auto val="1"/>
        <c:lblOffset val="100"/>
        <c:noMultiLvlLbl val="0"/>
      </c:catAx>
      <c:valAx>
        <c:axId val="88447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654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457222"/>
        <c:axId val="22897271"/>
      </c:barChart>
      <c:catAx>
        <c:axId val="17457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97271"/>
        <c:crosses val="autoZero"/>
        <c:auto val="1"/>
        <c:lblOffset val="100"/>
        <c:noMultiLvlLbl val="0"/>
      </c:catAx>
      <c:valAx>
        <c:axId val="228972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57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2494202"/>
        <c:axId val="45338955"/>
      </c:barChart>
      <c:catAx>
        <c:axId val="12494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38955"/>
        <c:crosses val="autoZero"/>
        <c:auto val="1"/>
        <c:lblOffset val="100"/>
        <c:noMultiLvlLbl val="0"/>
      </c:catAx>
      <c:valAx>
        <c:axId val="453389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94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397412"/>
        <c:axId val="48576709"/>
      </c:barChart>
      <c:catAx>
        <c:axId val="5397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76709"/>
        <c:crosses val="autoZero"/>
        <c:auto val="1"/>
        <c:lblOffset val="100"/>
        <c:noMultiLvlLbl val="0"/>
      </c:catAx>
      <c:valAx>
        <c:axId val="485767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7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4537198"/>
        <c:axId val="42399327"/>
      </c:barChart>
      <c:catAx>
        <c:axId val="34537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99327"/>
        <c:crosses val="autoZero"/>
        <c:auto val="1"/>
        <c:lblOffset val="100"/>
        <c:noMultiLvlLbl val="0"/>
      </c:catAx>
      <c:valAx>
        <c:axId val="423993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37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6049624"/>
        <c:axId val="11793433"/>
      </c:barChart>
      <c:catAx>
        <c:axId val="46049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93433"/>
        <c:crosses val="autoZero"/>
        <c:auto val="1"/>
        <c:lblOffset val="100"/>
        <c:noMultiLvlLbl val="0"/>
      </c:catAx>
      <c:valAx>
        <c:axId val="117934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49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9032034"/>
        <c:axId val="15743987"/>
      </c:barChart>
      <c:catAx>
        <c:axId val="39032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43987"/>
        <c:crosses val="autoZero"/>
        <c:auto val="1"/>
        <c:lblOffset val="100"/>
        <c:noMultiLvlLbl val="0"/>
      </c:catAx>
      <c:valAx>
        <c:axId val="157439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32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478156"/>
        <c:axId val="194541"/>
      </c:barChart>
      <c:catAx>
        <c:axId val="7478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541"/>
        <c:crosses val="autoZero"/>
        <c:auto val="1"/>
        <c:lblOffset val="100"/>
        <c:noMultiLvlLbl val="0"/>
      </c:catAx>
      <c:valAx>
        <c:axId val="1945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78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1750870"/>
        <c:axId val="15757831"/>
      </c:barChart>
      <c:catAx>
        <c:axId val="1750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57831"/>
        <c:crosses val="autoZero"/>
        <c:auto val="1"/>
        <c:lblOffset val="100"/>
        <c:noMultiLvlLbl val="0"/>
      </c:catAx>
      <c:valAx>
        <c:axId val="15757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0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7602752"/>
        <c:axId val="1315905"/>
      </c:barChart>
      <c:catAx>
        <c:axId val="7602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5905"/>
        <c:crosses val="autoZero"/>
        <c:auto val="1"/>
        <c:lblOffset val="100"/>
        <c:noMultiLvlLbl val="0"/>
      </c:catAx>
      <c:valAx>
        <c:axId val="13159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02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11843146"/>
        <c:axId val="39479451"/>
      </c:barChart>
      <c:catAx>
        <c:axId val="11843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79451"/>
        <c:crosses val="autoZero"/>
        <c:auto val="1"/>
        <c:lblOffset val="100"/>
        <c:noMultiLvlLbl val="0"/>
      </c:catAx>
      <c:valAx>
        <c:axId val="394794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43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19770740"/>
        <c:axId val="43718933"/>
      </c:barChart>
      <c:catAx>
        <c:axId val="19770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18933"/>
        <c:crosses val="autoZero"/>
        <c:auto val="1"/>
        <c:lblOffset val="100"/>
        <c:noMultiLvlLbl val="0"/>
      </c:catAx>
      <c:valAx>
        <c:axId val="437189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70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48848"/>
        <c:axId val="42739633"/>
      </c:barChart>
      <c:catAx>
        <c:axId val="474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739633"/>
        <c:crosses val="autoZero"/>
        <c:auto val="1"/>
        <c:lblOffset val="100"/>
        <c:noMultiLvlLbl val="0"/>
      </c:catAx>
      <c:valAx>
        <c:axId val="42739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8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57926078"/>
        <c:axId val="51572655"/>
      </c:barChart>
      <c:catAx>
        <c:axId val="57926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72655"/>
        <c:crosses val="autoZero"/>
        <c:auto val="1"/>
        <c:lblOffset val="100"/>
        <c:noMultiLvlLbl val="0"/>
      </c:catAx>
      <c:valAx>
        <c:axId val="515726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26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1500712"/>
        <c:axId val="16635497"/>
      </c:barChart>
      <c:catAx>
        <c:axId val="61500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35497"/>
        <c:crosses val="autoZero"/>
        <c:auto val="1"/>
        <c:lblOffset val="100"/>
        <c:noMultiLvlLbl val="0"/>
      </c:catAx>
      <c:valAx>
        <c:axId val="166354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00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5501746"/>
        <c:axId val="5297987"/>
      </c:barChart>
      <c:catAx>
        <c:axId val="1550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7987"/>
        <c:crosses val="autoZero"/>
        <c:auto val="1"/>
        <c:lblOffset val="100"/>
        <c:noMultiLvlLbl val="0"/>
      </c:catAx>
      <c:valAx>
        <c:axId val="52979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01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7681884"/>
        <c:axId val="26483773"/>
      </c:barChart>
      <c:catAx>
        <c:axId val="47681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83773"/>
        <c:crosses val="autoZero"/>
        <c:auto val="1"/>
        <c:lblOffset val="100"/>
        <c:noMultiLvlLbl val="0"/>
      </c:catAx>
      <c:valAx>
        <c:axId val="264837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81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7027366"/>
        <c:axId val="64810839"/>
      </c:barChart>
      <c:catAx>
        <c:axId val="37027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10839"/>
        <c:crosses val="autoZero"/>
        <c:auto val="1"/>
        <c:lblOffset val="100"/>
        <c:noMultiLvlLbl val="0"/>
      </c:catAx>
      <c:valAx>
        <c:axId val="648108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27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6426640"/>
        <c:axId val="15186577"/>
      </c:barChart>
      <c:catAx>
        <c:axId val="46426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86577"/>
        <c:crosses val="autoZero"/>
        <c:auto val="1"/>
        <c:lblOffset val="100"/>
        <c:noMultiLvlLbl val="0"/>
      </c:catAx>
      <c:valAx>
        <c:axId val="151865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26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461466"/>
        <c:axId val="22153195"/>
      </c:barChart>
      <c:catAx>
        <c:axId val="2461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53195"/>
        <c:crosses val="autoZero"/>
        <c:auto val="1"/>
        <c:lblOffset val="100"/>
        <c:noMultiLvlLbl val="0"/>
      </c:catAx>
      <c:valAx>
        <c:axId val="221531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1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5161028"/>
        <c:axId val="49578341"/>
      </c:barChart>
      <c:catAx>
        <c:axId val="65161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78341"/>
        <c:crosses val="autoZero"/>
        <c:auto val="1"/>
        <c:lblOffset val="100"/>
        <c:noMultiLvlLbl val="0"/>
      </c:catAx>
      <c:valAx>
        <c:axId val="495783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61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3551886"/>
        <c:axId val="56422655"/>
      </c:barChart>
      <c:catAx>
        <c:axId val="4355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22655"/>
        <c:crosses val="autoZero"/>
        <c:auto val="1"/>
        <c:lblOffset val="100"/>
        <c:noMultiLvlLbl val="0"/>
      </c:catAx>
      <c:valAx>
        <c:axId val="564226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51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8041848"/>
        <c:axId val="6832313"/>
      </c:barChart>
      <c:catAx>
        <c:axId val="38041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32313"/>
        <c:crosses val="autoZero"/>
        <c:auto val="1"/>
        <c:lblOffset val="100"/>
        <c:noMultiLvlLbl val="0"/>
      </c:catAx>
      <c:valAx>
        <c:axId val="68323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41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Stat'!$B$121:$B$132</c:f>
              <c:numCache/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Stat'!$C$121:$C$132</c:f>
              <c:numCache/>
            </c:numRef>
          </c:val>
          <c:smooth val="0"/>
        </c:ser>
        <c:marker val="1"/>
        <c:axId val="1702566"/>
        <c:axId val="15323095"/>
      </c:lineChart>
      <c:catAx>
        <c:axId val="170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23095"/>
        <c:crosses val="autoZero"/>
        <c:auto val="1"/>
        <c:lblOffset val="100"/>
        <c:noMultiLvlLbl val="0"/>
      </c:catAx>
      <c:valAx>
        <c:axId val="15323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2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9112378"/>
        <c:axId val="39358219"/>
      </c:barChart>
      <c:catAx>
        <c:axId val="49112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58219"/>
        <c:crosses val="autoZero"/>
        <c:auto val="1"/>
        <c:lblOffset val="100"/>
        <c:noMultiLvlLbl val="0"/>
      </c:catAx>
      <c:valAx>
        <c:axId val="393582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12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1490818"/>
        <c:axId val="16546451"/>
      </c:barChart>
      <c:catAx>
        <c:axId val="6149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46451"/>
        <c:crosses val="autoZero"/>
        <c:auto val="1"/>
        <c:lblOffset val="100"/>
        <c:noMultiLvlLbl val="0"/>
      </c:catAx>
      <c:valAx>
        <c:axId val="16546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90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4700332"/>
        <c:axId val="65194125"/>
      </c:barChart>
      <c:catAx>
        <c:axId val="14700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94125"/>
        <c:crosses val="autoZero"/>
        <c:auto val="1"/>
        <c:lblOffset val="100"/>
        <c:noMultiLvlLbl val="0"/>
      </c:catAx>
      <c:valAx>
        <c:axId val="651941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00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9876214"/>
        <c:axId val="46232743"/>
      </c:barChart>
      <c:catAx>
        <c:axId val="49876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32743"/>
        <c:crosses val="autoZero"/>
        <c:auto val="1"/>
        <c:lblOffset val="100"/>
        <c:noMultiLvlLbl val="0"/>
      </c:catAx>
      <c:valAx>
        <c:axId val="462327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76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3441504"/>
        <c:axId val="53864673"/>
      </c:barChart>
      <c:catAx>
        <c:axId val="13441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64673"/>
        <c:crosses val="autoZero"/>
        <c:auto val="1"/>
        <c:lblOffset val="100"/>
        <c:noMultiLvlLbl val="0"/>
      </c:catAx>
      <c:valAx>
        <c:axId val="538646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41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5020010"/>
        <c:axId val="962363"/>
      </c:barChart>
      <c:catAx>
        <c:axId val="15020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2363"/>
        <c:crosses val="autoZero"/>
        <c:auto val="1"/>
        <c:lblOffset val="100"/>
        <c:noMultiLvlLbl val="0"/>
      </c:catAx>
      <c:valAx>
        <c:axId val="9623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20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8661268"/>
        <c:axId val="10842549"/>
      </c:barChart>
      <c:catAx>
        <c:axId val="8661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42549"/>
        <c:crosses val="autoZero"/>
        <c:auto val="1"/>
        <c:lblOffset val="100"/>
        <c:noMultiLvlLbl val="0"/>
      </c:catAx>
      <c:valAx>
        <c:axId val="108425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61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0474078"/>
        <c:axId val="5831247"/>
      </c:barChart>
      <c:catAx>
        <c:axId val="30474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1247"/>
        <c:crosses val="autoZero"/>
        <c:auto val="1"/>
        <c:lblOffset val="100"/>
        <c:noMultiLvlLbl val="0"/>
      </c:catAx>
      <c:valAx>
        <c:axId val="58312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74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2481224"/>
        <c:axId val="2568969"/>
      </c:barChart>
      <c:catAx>
        <c:axId val="52481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8969"/>
        <c:crosses val="autoZero"/>
        <c:auto val="1"/>
        <c:lblOffset val="100"/>
        <c:noMultiLvlLbl val="0"/>
      </c:catAx>
      <c:valAx>
        <c:axId val="25689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81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3120722"/>
        <c:axId val="6759907"/>
      </c:barChart>
      <c:catAx>
        <c:axId val="23120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59907"/>
        <c:crosses val="autoZero"/>
        <c:auto val="1"/>
        <c:lblOffset val="100"/>
        <c:noMultiLvlLbl val="0"/>
      </c:catAx>
      <c:valAx>
        <c:axId val="67599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20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0839164"/>
        <c:axId val="10681565"/>
      </c:barChart>
      <c:catAx>
        <c:axId val="60839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81565"/>
        <c:crosses val="autoZero"/>
        <c:auto val="1"/>
        <c:lblOffset val="100"/>
        <c:noMultiLvlLbl val="0"/>
      </c:catAx>
      <c:valAx>
        <c:axId val="10681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39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679652"/>
        <c:axId val="33899141"/>
      </c:barChart>
      <c:catAx>
        <c:axId val="1867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99141"/>
        <c:crosses val="autoZero"/>
        <c:auto val="1"/>
        <c:lblOffset val="100"/>
        <c:noMultiLvlLbl val="0"/>
      </c:catAx>
      <c:valAx>
        <c:axId val="338991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679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9025222"/>
        <c:axId val="59900407"/>
      </c:barChart>
      <c:catAx>
        <c:axId val="29025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00407"/>
        <c:crosses val="autoZero"/>
        <c:auto val="1"/>
        <c:lblOffset val="100"/>
        <c:noMultiLvlLbl val="0"/>
      </c:catAx>
      <c:valAx>
        <c:axId val="599004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25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232752"/>
        <c:axId val="20094769"/>
      </c:barChart>
      <c:catAx>
        <c:axId val="2232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94769"/>
        <c:crosses val="autoZero"/>
        <c:auto val="1"/>
        <c:lblOffset val="100"/>
        <c:noMultiLvlLbl val="0"/>
      </c:catAx>
      <c:valAx>
        <c:axId val="200947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2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6635194"/>
        <c:axId val="17063563"/>
      </c:barChart>
      <c:catAx>
        <c:axId val="46635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63563"/>
        <c:crosses val="autoZero"/>
        <c:auto val="1"/>
        <c:lblOffset val="100"/>
        <c:noMultiLvlLbl val="0"/>
      </c:catAx>
      <c:valAx>
        <c:axId val="170635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351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9354340"/>
        <c:axId val="39971333"/>
      </c:barChart>
      <c:catAx>
        <c:axId val="19354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71333"/>
        <c:crosses val="autoZero"/>
        <c:auto val="1"/>
        <c:lblOffset val="100"/>
        <c:noMultiLvlLbl val="0"/>
      </c:catAx>
      <c:valAx>
        <c:axId val="399713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54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4197678"/>
        <c:axId val="16452511"/>
      </c:barChart>
      <c:catAx>
        <c:axId val="24197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52511"/>
        <c:crosses val="autoZero"/>
        <c:auto val="1"/>
        <c:lblOffset val="100"/>
        <c:noMultiLvlLbl val="0"/>
      </c:catAx>
      <c:valAx>
        <c:axId val="164525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97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3854872"/>
        <c:axId val="57584985"/>
      </c:barChart>
      <c:catAx>
        <c:axId val="13854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84985"/>
        <c:crosses val="autoZero"/>
        <c:auto val="1"/>
        <c:lblOffset val="100"/>
        <c:noMultiLvlLbl val="0"/>
      </c:catAx>
      <c:valAx>
        <c:axId val="575849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54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8502818"/>
        <c:axId val="33872179"/>
      </c:barChart>
      <c:catAx>
        <c:axId val="48502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72179"/>
        <c:crosses val="autoZero"/>
        <c:auto val="1"/>
        <c:lblOffset val="100"/>
        <c:noMultiLvlLbl val="0"/>
      </c:catAx>
      <c:valAx>
        <c:axId val="338721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02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6414156"/>
        <c:axId val="59291949"/>
      </c:barChart>
      <c:catAx>
        <c:axId val="36414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91949"/>
        <c:crosses val="autoZero"/>
        <c:auto val="1"/>
        <c:lblOffset val="100"/>
        <c:noMultiLvlLbl val="0"/>
      </c:catAx>
      <c:valAx>
        <c:axId val="592919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414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3865494"/>
        <c:axId val="37918535"/>
      </c:barChart>
      <c:catAx>
        <c:axId val="63865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18535"/>
        <c:crosses val="autoZero"/>
        <c:auto val="1"/>
        <c:lblOffset val="100"/>
        <c:noMultiLvlLbl val="0"/>
      </c:catAx>
      <c:valAx>
        <c:axId val="379185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65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722496"/>
        <c:axId val="51502465"/>
      </c:barChart>
      <c:catAx>
        <c:axId val="5722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02465"/>
        <c:crosses val="autoZero"/>
        <c:auto val="1"/>
        <c:lblOffset val="100"/>
        <c:noMultiLvlLbl val="0"/>
      </c:catAx>
      <c:valAx>
        <c:axId val="515024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2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6656814"/>
        <c:axId val="61475871"/>
      </c:barChart>
      <c:catAx>
        <c:axId val="36656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75871"/>
        <c:crosses val="autoZero"/>
        <c:auto val="1"/>
        <c:lblOffset val="100"/>
        <c:noMultiLvlLbl val="0"/>
      </c:catAx>
      <c:valAx>
        <c:axId val="614758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56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0869002"/>
        <c:axId val="10950107"/>
      </c:barChart>
      <c:catAx>
        <c:axId val="60869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50107"/>
        <c:crosses val="autoZero"/>
        <c:auto val="1"/>
        <c:lblOffset val="100"/>
        <c:noMultiLvlLbl val="0"/>
      </c:catAx>
      <c:valAx>
        <c:axId val="109501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69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1442100"/>
        <c:axId val="14543445"/>
      </c:barChart>
      <c:catAx>
        <c:axId val="31442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43445"/>
        <c:crosses val="autoZero"/>
        <c:auto val="1"/>
        <c:lblOffset val="100"/>
        <c:noMultiLvlLbl val="0"/>
      </c:catAx>
      <c:valAx>
        <c:axId val="145434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42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3782142"/>
        <c:axId val="37168367"/>
      </c:barChart>
      <c:catAx>
        <c:axId val="63782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68367"/>
        <c:crosses val="autoZero"/>
        <c:auto val="1"/>
        <c:lblOffset val="100"/>
        <c:noMultiLvlLbl val="0"/>
      </c:catAx>
      <c:valAx>
        <c:axId val="371683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82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6079848"/>
        <c:axId val="57847721"/>
      </c:barChart>
      <c:catAx>
        <c:axId val="66079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847721"/>
        <c:crosses val="autoZero"/>
        <c:auto val="1"/>
        <c:lblOffset val="100"/>
        <c:noMultiLvlLbl val="0"/>
      </c:catAx>
      <c:valAx>
        <c:axId val="578477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79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0867442"/>
        <c:axId val="55153795"/>
      </c:barChart>
      <c:catAx>
        <c:axId val="50867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53795"/>
        <c:crosses val="autoZero"/>
        <c:auto val="1"/>
        <c:lblOffset val="100"/>
        <c:noMultiLvlLbl val="0"/>
      </c:catAx>
      <c:valAx>
        <c:axId val="551537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67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6622108"/>
        <c:axId val="38272381"/>
      </c:barChart>
      <c:catAx>
        <c:axId val="26622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72381"/>
        <c:crosses val="autoZero"/>
        <c:auto val="1"/>
        <c:lblOffset val="100"/>
        <c:noMultiLvlLbl val="0"/>
      </c:catAx>
      <c:valAx>
        <c:axId val="382723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22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8907110"/>
        <c:axId val="13055127"/>
      </c:barChart>
      <c:catAx>
        <c:axId val="8907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55127"/>
        <c:crosses val="autoZero"/>
        <c:auto val="1"/>
        <c:lblOffset val="100"/>
        <c:noMultiLvlLbl val="0"/>
      </c:catAx>
      <c:valAx>
        <c:axId val="130551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07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Ethnicity!$D$7:$D$15</c:f>
              <c:numCache/>
            </c:numRef>
          </c:val>
        </c:ser>
        <c:ser>
          <c:idx val="1"/>
          <c:order val="1"/>
          <c:tx>
            <c:strRef>
              <c:f>Ethnicity!$E$6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Ethnicity!$E$7:$E$15</c:f>
              <c:numCache/>
            </c:numRef>
          </c:val>
        </c:ser>
        <c:axId val="50387280"/>
        <c:axId val="50832337"/>
      </c:barChart>
      <c:catAx>
        <c:axId val="50387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32337"/>
        <c:crosses val="autoZero"/>
        <c:auto val="1"/>
        <c:lblOffset val="100"/>
        <c:noMultiLvlLbl val="0"/>
      </c:catAx>
      <c:valAx>
        <c:axId val="508323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87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Ethnicity!$D$37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Ethnicity!$D$38:$D$46</c:f>
              <c:numCache/>
            </c:numRef>
          </c:val>
        </c:ser>
        <c:ser>
          <c:idx val="1"/>
          <c:order val="1"/>
          <c:tx>
            <c:strRef>
              <c:f>Ethnicity!$E$37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Ethnicity!$E$38:$E$46</c:f>
              <c:numCache/>
            </c:numRef>
          </c:val>
        </c:ser>
        <c:axId val="54837850"/>
        <c:axId val="23778603"/>
      </c:barChart>
      <c:catAx>
        <c:axId val="54837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78603"/>
        <c:crosses val="autoZero"/>
        <c:auto val="1"/>
        <c:lblOffset val="100"/>
        <c:noMultiLvlLbl val="0"/>
      </c:catAx>
      <c:valAx>
        <c:axId val="237786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37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Ethnicity!$D$70:$D$78</c:f>
              <c:numCache/>
            </c:numRef>
          </c:val>
        </c:ser>
        <c:ser>
          <c:idx val="1"/>
          <c:order val="1"/>
          <c:tx>
            <c:strRef>
              <c:f>Ethnicity!$E$69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Ethnicity!$E$70:$E$78</c:f>
              <c:numCache/>
            </c:numRef>
          </c:val>
        </c:ser>
        <c:axId val="12680836"/>
        <c:axId val="47018661"/>
      </c:barChart>
      <c:catAx>
        <c:axId val="1268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18661"/>
        <c:crosses val="autoZero"/>
        <c:auto val="1"/>
        <c:lblOffset val="100"/>
        <c:noMultiLvlLbl val="0"/>
      </c:catAx>
      <c:valAx>
        <c:axId val="470186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80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6411928"/>
        <c:axId val="13489625"/>
      </c:barChart>
      <c:catAx>
        <c:axId val="16411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89625"/>
        <c:crosses val="autoZero"/>
        <c:auto val="1"/>
        <c:lblOffset val="100"/>
        <c:noMultiLvlLbl val="0"/>
      </c:catAx>
      <c:valAx>
        <c:axId val="134896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11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20514766"/>
        <c:axId val="50415167"/>
      </c:barChart>
      <c:catAx>
        <c:axId val="20514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15167"/>
        <c:crosses val="autoZero"/>
        <c:auto val="1"/>
        <c:lblOffset val="100"/>
        <c:noMultiLvlLbl val="0"/>
      </c:catAx>
      <c:valAx>
        <c:axId val="504151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14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1083320"/>
        <c:axId val="57096697"/>
      </c:barChart>
      <c:catAx>
        <c:axId val="5108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96697"/>
        <c:crosses val="autoZero"/>
        <c:auto val="1"/>
        <c:lblOffset val="100"/>
        <c:noMultiLvlLbl val="0"/>
      </c:catAx>
      <c:valAx>
        <c:axId val="57096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83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4108226"/>
        <c:axId val="61429715"/>
      </c:barChart>
      <c:catAx>
        <c:axId val="44108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29715"/>
        <c:crosses val="autoZero"/>
        <c:auto val="1"/>
        <c:lblOffset val="100"/>
        <c:noMultiLvlLbl val="0"/>
      </c:catAx>
      <c:valAx>
        <c:axId val="614297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08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5996524"/>
        <c:axId val="9750989"/>
      </c:barChart>
      <c:catAx>
        <c:axId val="15996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50989"/>
        <c:crosses val="autoZero"/>
        <c:auto val="1"/>
        <c:lblOffset val="100"/>
        <c:noMultiLvlLbl val="0"/>
      </c:catAx>
      <c:valAx>
        <c:axId val="97509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96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0650038"/>
        <c:axId val="51632615"/>
      </c:barChart>
      <c:catAx>
        <c:axId val="20650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32615"/>
        <c:crosses val="autoZero"/>
        <c:auto val="1"/>
        <c:lblOffset val="100"/>
        <c:noMultiLvlLbl val="0"/>
      </c:catAx>
      <c:valAx>
        <c:axId val="516326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50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2040352"/>
        <c:axId val="21492257"/>
      </c:barChart>
      <c:catAx>
        <c:axId val="62040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92257"/>
        <c:crosses val="autoZero"/>
        <c:auto val="1"/>
        <c:lblOffset val="100"/>
        <c:noMultiLvlLbl val="0"/>
      </c:catAx>
      <c:valAx>
        <c:axId val="214922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40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9212586"/>
        <c:axId val="63151227"/>
      </c:barChart>
      <c:catAx>
        <c:axId val="5921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51227"/>
        <c:crosses val="autoZero"/>
        <c:auto val="1"/>
        <c:lblOffset val="100"/>
        <c:noMultiLvlLbl val="0"/>
      </c:catAx>
      <c:valAx>
        <c:axId val="631512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12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1490132"/>
        <c:axId val="14975733"/>
      </c:barChart>
      <c:catAx>
        <c:axId val="31490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75733"/>
        <c:crosses val="autoZero"/>
        <c:auto val="1"/>
        <c:lblOffset val="100"/>
        <c:noMultiLvlLbl val="0"/>
      </c:catAx>
      <c:valAx>
        <c:axId val="149757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90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63870"/>
        <c:axId val="5074831"/>
      </c:barChart>
      <c:catAx>
        <c:axId val="56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4831"/>
        <c:crosses val="autoZero"/>
        <c:auto val="1"/>
        <c:lblOffset val="100"/>
        <c:noMultiLvlLbl val="0"/>
      </c:catAx>
      <c:valAx>
        <c:axId val="50748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5673480"/>
        <c:axId val="8408137"/>
      </c:barChart>
      <c:catAx>
        <c:axId val="4567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408137"/>
        <c:crosses val="autoZero"/>
        <c:auto val="1"/>
        <c:lblOffset val="100"/>
        <c:noMultiLvlLbl val="0"/>
      </c:catAx>
      <c:valAx>
        <c:axId val="84081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73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4297762"/>
        <c:axId val="18917811"/>
      </c:barChart>
      <c:catAx>
        <c:axId val="5429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17811"/>
        <c:crosses val="autoZero"/>
        <c:auto val="1"/>
        <c:lblOffset val="100"/>
        <c:noMultiLvlLbl val="0"/>
      </c:catAx>
      <c:valAx>
        <c:axId val="18917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97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8564370"/>
        <c:axId val="9970467"/>
      </c:barChart>
      <c:catAx>
        <c:axId val="8564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70467"/>
        <c:crosses val="autoZero"/>
        <c:auto val="1"/>
        <c:lblOffset val="100"/>
        <c:noMultiLvlLbl val="0"/>
      </c:catAx>
      <c:valAx>
        <c:axId val="99704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64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22625340"/>
        <c:axId val="2301469"/>
      </c:barChart>
      <c:catAx>
        <c:axId val="22625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1469"/>
        <c:crosses val="autoZero"/>
        <c:auto val="1"/>
        <c:lblOffset val="100"/>
        <c:noMultiLvlLbl val="0"/>
      </c:catAx>
      <c:valAx>
        <c:axId val="23014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25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20713222"/>
        <c:axId val="52201271"/>
      </c:barChart>
      <c:catAx>
        <c:axId val="20713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01271"/>
        <c:crosses val="autoZero"/>
        <c:auto val="1"/>
        <c:lblOffset val="100"/>
        <c:noMultiLvlLbl val="0"/>
      </c:catAx>
      <c:valAx>
        <c:axId val="522012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713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49392"/>
        <c:axId val="444529"/>
      </c:barChart>
      <c:catAx>
        <c:axId val="4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529"/>
        <c:crosses val="autoZero"/>
        <c:auto val="1"/>
        <c:lblOffset val="100"/>
        <c:noMultiLvlLbl val="0"/>
      </c:catAx>
      <c:valAx>
        <c:axId val="4445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4000762"/>
        <c:axId val="36006859"/>
      </c:barChart>
      <c:catAx>
        <c:axId val="400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06859"/>
        <c:crosses val="autoZero"/>
        <c:auto val="1"/>
        <c:lblOffset val="100"/>
        <c:noMultiLvlLbl val="0"/>
      </c:catAx>
      <c:valAx>
        <c:axId val="360068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0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6042572"/>
        <c:axId val="55947693"/>
      </c:barChart>
      <c:catAx>
        <c:axId val="36042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47693"/>
        <c:crosses val="autoZero"/>
        <c:auto val="1"/>
        <c:lblOffset val="100"/>
        <c:noMultiLvlLbl val="0"/>
      </c:catAx>
      <c:valAx>
        <c:axId val="559476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42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3767190"/>
        <c:axId val="35469255"/>
      </c:barChart>
      <c:catAx>
        <c:axId val="33767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69255"/>
        <c:crosses val="autoZero"/>
        <c:auto val="1"/>
        <c:lblOffset val="100"/>
        <c:noMultiLvlLbl val="0"/>
      </c:catAx>
      <c:valAx>
        <c:axId val="354692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67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0787840"/>
        <c:axId val="54437377"/>
      </c:barChart>
      <c:catAx>
        <c:axId val="50787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37377"/>
        <c:crosses val="autoZero"/>
        <c:auto val="1"/>
        <c:lblOffset val="100"/>
        <c:noMultiLvlLbl val="0"/>
      </c:catAx>
      <c:valAx>
        <c:axId val="544373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87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174346"/>
        <c:axId val="47351387"/>
      </c:barChart>
      <c:catAx>
        <c:axId val="2017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51387"/>
        <c:crosses val="autoZero"/>
        <c:auto val="1"/>
        <c:lblOffset val="100"/>
        <c:noMultiLvlLbl val="0"/>
      </c:catAx>
      <c:valAx>
        <c:axId val="473513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74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3509300"/>
        <c:axId val="10257109"/>
      </c:barChart>
      <c:catAx>
        <c:axId val="23509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257109"/>
        <c:crosses val="autoZero"/>
        <c:auto val="1"/>
        <c:lblOffset val="100"/>
        <c:noMultiLvlLbl val="0"/>
      </c:catAx>
      <c:valAx>
        <c:axId val="102571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09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Stat'!$B$63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Stat'!$A$64:$A$93</c:f>
              <c:strCache/>
            </c:strRef>
          </c:cat>
          <c:val>
            <c:numRef>
              <c:f>'General Stat'!$B$64:$B$93</c:f>
              <c:numCache/>
            </c:numRef>
          </c:val>
          <c:smooth val="0"/>
        </c:ser>
        <c:marker val="1"/>
        <c:axId val="3690128"/>
        <c:axId val="33211153"/>
      </c:lineChart>
      <c:dateAx>
        <c:axId val="369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11153"/>
        <c:crosses val="autoZero"/>
        <c:auto val="0"/>
        <c:noMultiLvlLbl val="0"/>
      </c:dateAx>
      <c:valAx>
        <c:axId val="332111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0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5205118"/>
        <c:axId val="25519471"/>
      </c:barChart>
      <c:catAx>
        <c:axId val="25205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19471"/>
        <c:crosses val="autoZero"/>
        <c:auto val="1"/>
        <c:lblOffset val="100"/>
        <c:noMultiLvlLbl val="0"/>
      </c:catAx>
      <c:valAx>
        <c:axId val="25519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05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8348648"/>
        <c:axId val="53811241"/>
      </c:barChart>
      <c:catAx>
        <c:axId val="283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11241"/>
        <c:crosses val="autoZero"/>
        <c:auto val="1"/>
        <c:lblOffset val="100"/>
        <c:noMultiLvlLbl val="0"/>
      </c:catAx>
      <c:valAx>
        <c:axId val="538112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48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539122"/>
        <c:axId val="63743235"/>
      </c:barChart>
      <c:catAx>
        <c:axId val="1453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743235"/>
        <c:crosses val="autoZero"/>
        <c:auto val="1"/>
        <c:lblOffset val="100"/>
        <c:noMultiLvlLbl val="0"/>
      </c:catAx>
      <c:valAx>
        <c:axId val="637432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39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6818204"/>
        <c:axId val="62928381"/>
      </c:barChart>
      <c:catAx>
        <c:axId val="36818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28381"/>
        <c:crosses val="autoZero"/>
        <c:auto val="1"/>
        <c:lblOffset val="100"/>
        <c:noMultiLvlLbl val="0"/>
      </c:catAx>
      <c:valAx>
        <c:axId val="629283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18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9484518"/>
        <c:axId val="64034071"/>
      </c:barChart>
      <c:catAx>
        <c:axId val="2948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34071"/>
        <c:crosses val="autoZero"/>
        <c:auto val="1"/>
        <c:lblOffset val="100"/>
        <c:noMultiLvlLbl val="0"/>
      </c:catAx>
      <c:valAx>
        <c:axId val="64034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84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9435728"/>
        <c:axId val="19377233"/>
      </c:barChart>
      <c:catAx>
        <c:axId val="39435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77233"/>
        <c:crosses val="autoZero"/>
        <c:auto val="1"/>
        <c:lblOffset val="100"/>
        <c:noMultiLvlLbl val="0"/>
      </c:catAx>
      <c:valAx>
        <c:axId val="193772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35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0177370"/>
        <c:axId val="26052011"/>
      </c:barChart>
      <c:catAx>
        <c:axId val="4017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52011"/>
        <c:crosses val="autoZero"/>
        <c:auto val="1"/>
        <c:lblOffset val="100"/>
        <c:noMultiLvlLbl val="0"/>
      </c:catAx>
      <c:valAx>
        <c:axId val="260520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77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3141508"/>
        <c:axId val="29838117"/>
      </c:barChart>
      <c:catAx>
        <c:axId val="33141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38117"/>
        <c:crosses val="autoZero"/>
        <c:auto val="1"/>
        <c:lblOffset val="100"/>
        <c:noMultiLvlLbl val="0"/>
      </c:catAx>
      <c:valAx>
        <c:axId val="298381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415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07598"/>
        <c:axId val="968383"/>
      </c:barChart>
      <c:catAx>
        <c:axId val="107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8383"/>
        <c:crosses val="autoZero"/>
        <c:auto val="1"/>
        <c:lblOffset val="100"/>
        <c:noMultiLvlLbl val="0"/>
      </c:catAx>
      <c:valAx>
        <c:axId val="9683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8715448"/>
        <c:axId val="11330169"/>
      </c:barChart>
      <c:catAx>
        <c:axId val="8715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330169"/>
        <c:crosses val="autoZero"/>
        <c:auto val="1"/>
        <c:lblOffset val="100"/>
        <c:noMultiLvlLbl val="0"/>
      </c:catAx>
      <c:valAx>
        <c:axId val="11330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15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07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30464922"/>
        <c:axId val="5748843"/>
      </c:barChart>
      <c:catAx>
        <c:axId val="3046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8843"/>
        <c:crosses val="autoZero"/>
        <c:auto val="1"/>
        <c:lblOffset val="100"/>
        <c:noMultiLvlLbl val="0"/>
      </c:catAx>
      <c:valAx>
        <c:axId val="5748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64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38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4862658"/>
        <c:axId val="45328467"/>
      </c:barChart>
      <c:catAx>
        <c:axId val="34862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28467"/>
        <c:crosses val="autoZero"/>
        <c:auto val="1"/>
        <c:lblOffset val="100"/>
        <c:noMultiLvlLbl val="0"/>
      </c:catAx>
      <c:valAx>
        <c:axId val="453284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62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303020"/>
        <c:axId val="47727181"/>
      </c:barChart>
      <c:catAx>
        <c:axId val="5303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27181"/>
        <c:crosses val="autoZero"/>
        <c:auto val="1"/>
        <c:lblOffset val="100"/>
        <c:noMultiLvlLbl val="0"/>
      </c:catAx>
      <c:valAx>
        <c:axId val="477271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3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6891446"/>
        <c:axId val="40696423"/>
      </c:barChart>
      <c:catAx>
        <c:axId val="2689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96423"/>
        <c:crosses val="autoZero"/>
        <c:auto val="1"/>
        <c:lblOffset val="100"/>
        <c:noMultiLvlLbl val="0"/>
      </c:catAx>
      <c:valAx>
        <c:axId val="406964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91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0723488"/>
        <c:axId val="8075937"/>
      </c:barChart>
      <c:catAx>
        <c:axId val="3072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75937"/>
        <c:crosses val="autoZero"/>
        <c:auto val="1"/>
        <c:lblOffset val="100"/>
        <c:noMultiLvlLbl val="0"/>
      </c:catAx>
      <c:valAx>
        <c:axId val="80759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234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74570"/>
        <c:axId val="50171131"/>
      </c:barChart>
      <c:catAx>
        <c:axId val="5574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71131"/>
        <c:crosses val="autoZero"/>
        <c:auto val="1"/>
        <c:lblOffset val="100"/>
        <c:noMultiLvlLbl val="0"/>
      </c:catAx>
      <c:valAx>
        <c:axId val="50171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4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8886996"/>
        <c:axId val="37329781"/>
      </c:barChart>
      <c:catAx>
        <c:axId val="4888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29781"/>
        <c:crosses val="autoZero"/>
        <c:auto val="1"/>
        <c:lblOffset val="100"/>
        <c:noMultiLvlLbl val="0"/>
      </c:catAx>
      <c:valAx>
        <c:axId val="37329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86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23710"/>
        <c:axId val="3813391"/>
      </c:barChart>
      <c:catAx>
        <c:axId val="423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3391"/>
        <c:crosses val="autoZero"/>
        <c:auto val="1"/>
        <c:lblOffset val="100"/>
        <c:noMultiLvlLbl val="0"/>
      </c:catAx>
      <c:valAx>
        <c:axId val="38133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4320520"/>
        <c:axId val="40449225"/>
      </c:barChart>
      <c:catAx>
        <c:axId val="34320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49225"/>
        <c:crosses val="autoZero"/>
        <c:auto val="1"/>
        <c:lblOffset val="100"/>
        <c:noMultiLvlLbl val="0"/>
      </c:catAx>
      <c:valAx>
        <c:axId val="404492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20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8498706"/>
        <c:axId val="55161763"/>
      </c:barChart>
      <c:catAx>
        <c:axId val="28498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61763"/>
        <c:crosses val="autoZero"/>
        <c:auto val="1"/>
        <c:lblOffset val="100"/>
        <c:noMultiLvlLbl val="0"/>
      </c:catAx>
      <c:valAx>
        <c:axId val="551617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987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6693820"/>
        <c:axId val="38917789"/>
      </c:barChart>
      <c:catAx>
        <c:axId val="26693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917789"/>
        <c:crosses val="autoZero"/>
        <c:auto val="1"/>
        <c:lblOffset val="100"/>
        <c:noMultiLvlLbl val="0"/>
      </c:catAx>
      <c:valAx>
        <c:axId val="389177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93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51739588"/>
        <c:axId val="63003109"/>
      </c:barChart>
      <c:catAx>
        <c:axId val="5173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03109"/>
        <c:crosses val="autoZero"/>
        <c:auto val="1"/>
        <c:lblOffset val="100"/>
        <c:noMultiLvlLbl val="0"/>
      </c:catAx>
      <c:valAx>
        <c:axId val="630031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39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715782"/>
        <c:axId val="65333175"/>
      </c:barChart>
      <c:catAx>
        <c:axId val="1471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33175"/>
        <c:crosses val="autoZero"/>
        <c:auto val="1"/>
        <c:lblOffset val="100"/>
        <c:noMultiLvlLbl val="0"/>
      </c:catAx>
      <c:valAx>
        <c:axId val="65333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15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1127664"/>
        <c:axId val="57495793"/>
      </c:barChart>
      <c:catAx>
        <c:axId val="51127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95793"/>
        <c:crosses val="autoZero"/>
        <c:auto val="1"/>
        <c:lblOffset val="100"/>
        <c:noMultiLvlLbl val="0"/>
      </c:catAx>
      <c:valAx>
        <c:axId val="574957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27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700090"/>
        <c:axId val="26647627"/>
      </c:barChart>
      <c:catAx>
        <c:axId val="47700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47627"/>
        <c:crosses val="autoZero"/>
        <c:auto val="1"/>
        <c:lblOffset val="100"/>
        <c:noMultiLvlLbl val="0"/>
      </c:catAx>
      <c:valAx>
        <c:axId val="266476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00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8502052"/>
        <c:axId val="10974149"/>
      </c:barChart>
      <c:catAx>
        <c:axId val="38502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74149"/>
        <c:crosses val="autoZero"/>
        <c:auto val="1"/>
        <c:lblOffset val="100"/>
        <c:noMultiLvlLbl val="0"/>
      </c:catAx>
      <c:valAx>
        <c:axId val="109741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02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1658478"/>
        <c:axId val="16490847"/>
      </c:barChart>
      <c:catAx>
        <c:axId val="31658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90847"/>
        <c:crosses val="autoZero"/>
        <c:auto val="1"/>
        <c:lblOffset val="100"/>
        <c:noMultiLvlLbl val="0"/>
      </c:catAx>
      <c:valAx>
        <c:axId val="164908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58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199896"/>
        <c:axId val="60690201"/>
      </c:barChart>
      <c:catAx>
        <c:axId val="14199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90201"/>
        <c:crosses val="autoZero"/>
        <c:auto val="1"/>
        <c:lblOffset val="100"/>
        <c:noMultiLvlLbl val="0"/>
      </c:catAx>
      <c:valAx>
        <c:axId val="606902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99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9340898"/>
        <c:axId val="16959219"/>
      </c:barChart>
      <c:catAx>
        <c:axId val="934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59219"/>
        <c:crosses val="autoZero"/>
        <c:auto val="1"/>
        <c:lblOffset val="100"/>
        <c:noMultiLvlLbl val="0"/>
      </c:catAx>
      <c:valAx>
        <c:axId val="169592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40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415244"/>
        <c:axId val="31519469"/>
      </c:barChart>
      <c:catAx>
        <c:axId val="18415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19469"/>
        <c:crosses val="autoZero"/>
        <c:auto val="1"/>
        <c:lblOffset val="100"/>
        <c:noMultiLvlLbl val="0"/>
      </c:catAx>
      <c:valAx>
        <c:axId val="315194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15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5239766"/>
        <c:axId val="2940167"/>
      </c:barChart>
      <c:catAx>
        <c:axId val="15239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40167"/>
        <c:crosses val="autoZero"/>
        <c:auto val="1"/>
        <c:lblOffset val="100"/>
        <c:noMultiLvlLbl val="0"/>
      </c:catAx>
      <c:valAx>
        <c:axId val="29401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239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6461504"/>
        <c:axId val="36826945"/>
      </c:barChart>
      <c:catAx>
        <c:axId val="26461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26945"/>
        <c:crosses val="autoZero"/>
        <c:auto val="1"/>
        <c:lblOffset val="100"/>
        <c:noMultiLvlLbl val="0"/>
      </c:catAx>
      <c:valAx>
        <c:axId val="368269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61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30157070"/>
        <c:axId val="2978175"/>
      </c:barChart>
      <c:catAx>
        <c:axId val="3015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8175"/>
        <c:crosses val="autoZero"/>
        <c:auto val="1"/>
        <c:lblOffset val="100"/>
        <c:noMultiLvlLbl val="0"/>
      </c:catAx>
      <c:valAx>
        <c:axId val="29781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57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007050"/>
        <c:axId val="30192539"/>
      </c:barChart>
      <c:catAx>
        <c:axId val="63007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92539"/>
        <c:crosses val="autoZero"/>
        <c:auto val="1"/>
        <c:lblOffset val="100"/>
        <c:noMultiLvlLbl val="0"/>
      </c:catAx>
      <c:valAx>
        <c:axId val="301925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07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297396"/>
        <c:axId val="29676565"/>
      </c:barChart>
      <c:catAx>
        <c:axId val="3297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76565"/>
        <c:crosses val="autoZero"/>
        <c:auto val="1"/>
        <c:lblOffset val="100"/>
        <c:noMultiLvlLbl val="0"/>
      </c:catAx>
      <c:valAx>
        <c:axId val="296765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73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5762494"/>
        <c:axId val="54991535"/>
      </c:barChart>
      <c:catAx>
        <c:axId val="65762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91535"/>
        <c:crosses val="autoZero"/>
        <c:auto val="1"/>
        <c:lblOffset val="100"/>
        <c:noMultiLvlLbl val="0"/>
      </c:catAx>
      <c:valAx>
        <c:axId val="549915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62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5161768"/>
        <c:axId val="25129321"/>
      </c:barChart>
      <c:catAx>
        <c:axId val="25161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29321"/>
        <c:crosses val="autoZero"/>
        <c:auto val="1"/>
        <c:lblOffset val="100"/>
        <c:noMultiLvlLbl val="0"/>
      </c:catAx>
      <c:valAx>
        <c:axId val="251293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61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4837298"/>
        <c:axId val="22209091"/>
      </c:barChart>
      <c:catAx>
        <c:axId val="24837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09091"/>
        <c:crosses val="autoZero"/>
        <c:auto val="1"/>
        <c:lblOffset val="100"/>
        <c:noMultiLvlLbl val="0"/>
      </c:catAx>
      <c:valAx>
        <c:axId val="22209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37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5664092"/>
        <c:axId val="54105917"/>
      </c:barChart>
      <c:catAx>
        <c:axId val="65664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05917"/>
        <c:crosses val="autoZero"/>
        <c:auto val="1"/>
        <c:lblOffset val="100"/>
        <c:noMultiLvlLbl val="0"/>
      </c:catAx>
      <c:valAx>
        <c:axId val="541059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64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191206"/>
        <c:axId val="20503127"/>
      </c:barChart>
      <c:catAx>
        <c:axId val="17191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03127"/>
        <c:crosses val="autoZero"/>
        <c:auto val="1"/>
        <c:lblOffset val="100"/>
        <c:noMultiLvlLbl val="0"/>
      </c:catAx>
      <c:valAx>
        <c:axId val="205031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912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0310416"/>
        <c:axId val="50140561"/>
      </c:barChart>
      <c:catAx>
        <c:axId val="50310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40561"/>
        <c:crosses val="autoZero"/>
        <c:auto val="1"/>
        <c:lblOffset val="100"/>
        <c:noMultiLvlLbl val="0"/>
      </c:catAx>
      <c:valAx>
        <c:axId val="501405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10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8611866"/>
        <c:axId val="34853611"/>
      </c:barChart>
      <c:catAx>
        <c:axId val="4861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853611"/>
        <c:crosses val="autoZero"/>
        <c:auto val="1"/>
        <c:lblOffset val="100"/>
        <c:noMultiLvlLbl val="0"/>
      </c:catAx>
      <c:valAx>
        <c:axId val="348536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11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5247044"/>
        <c:axId val="4570213"/>
      </c:barChart>
      <c:catAx>
        <c:axId val="4524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0213"/>
        <c:crosses val="autoZero"/>
        <c:auto val="1"/>
        <c:lblOffset val="100"/>
        <c:noMultiLvlLbl val="0"/>
      </c:catAx>
      <c:valAx>
        <c:axId val="4570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47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26803576"/>
        <c:axId val="39905593"/>
      </c:barChart>
      <c:catAx>
        <c:axId val="26803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05593"/>
        <c:crosses val="autoZero"/>
        <c:auto val="1"/>
        <c:lblOffset val="100"/>
        <c:noMultiLvlLbl val="0"/>
      </c:catAx>
      <c:valAx>
        <c:axId val="399055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03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1131918"/>
        <c:axId val="34642943"/>
      </c:barChart>
      <c:catAx>
        <c:axId val="41131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42943"/>
        <c:crosses val="autoZero"/>
        <c:auto val="1"/>
        <c:lblOffset val="100"/>
        <c:noMultiLvlLbl val="0"/>
      </c:catAx>
      <c:valAx>
        <c:axId val="346429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319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3351032"/>
        <c:axId val="54614969"/>
      </c:barChart>
      <c:catAx>
        <c:axId val="43351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14969"/>
        <c:crosses val="autoZero"/>
        <c:auto val="1"/>
        <c:lblOffset val="100"/>
        <c:noMultiLvlLbl val="0"/>
      </c:catAx>
      <c:valAx>
        <c:axId val="546149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510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1772674"/>
        <c:axId val="61736339"/>
      </c:barChart>
      <c:catAx>
        <c:axId val="21772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36339"/>
        <c:crosses val="autoZero"/>
        <c:auto val="1"/>
        <c:lblOffset val="100"/>
        <c:noMultiLvlLbl val="0"/>
      </c:catAx>
      <c:valAx>
        <c:axId val="617363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72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756140"/>
        <c:axId val="34587533"/>
      </c:barChart>
      <c:catAx>
        <c:axId val="1875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87533"/>
        <c:crosses val="autoZero"/>
        <c:auto val="1"/>
        <c:lblOffset val="100"/>
        <c:noMultiLvlLbl val="0"/>
      </c:catAx>
      <c:valAx>
        <c:axId val="34587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56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42852342"/>
        <c:axId val="50126759"/>
      </c:barChart>
      <c:catAx>
        <c:axId val="42852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26759"/>
        <c:crosses val="autoZero"/>
        <c:auto val="1"/>
        <c:lblOffset val="100"/>
        <c:noMultiLvlLbl val="0"/>
      </c:catAx>
      <c:valAx>
        <c:axId val="501267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52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48487648"/>
        <c:axId val="33735649"/>
      </c:barChart>
      <c:catAx>
        <c:axId val="48487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35649"/>
        <c:crosses val="autoZero"/>
        <c:auto val="1"/>
        <c:lblOffset val="100"/>
        <c:noMultiLvlLbl val="0"/>
      </c:catAx>
      <c:valAx>
        <c:axId val="337356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87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35185386"/>
        <c:axId val="48233019"/>
      </c:barChart>
      <c:catAx>
        <c:axId val="3518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33019"/>
        <c:crosses val="autoZero"/>
        <c:auto val="1"/>
        <c:lblOffset val="100"/>
        <c:noMultiLvlLbl val="0"/>
      </c:catAx>
      <c:valAx>
        <c:axId val="482330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85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31443988"/>
        <c:axId val="14560437"/>
      </c:barChart>
      <c:catAx>
        <c:axId val="3144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60437"/>
        <c:crosses val="autoZero"/>
        <c:auto val="1"/>
        <c:lblOffset val="100"/>
        <c:noMultiLvlLbl val="0"/>
      </c:catAx>
      <c:valAx>
        <c:axId val="145604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43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Size'!$A$6:$A$30</c:f>
              <c:numCache/>
            </c:numRef>
          </c:val>
        </c:ser>
        <c:ser>
          <c:idx val="1"/>
          <c:order val="1"/>
          <c:tx>
            <c:strRef>
              <c:f>'Household Size'!$B$5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Size'!$B$6:$B$30</c:f>
              <c:numCache>
                <c:ptCount val="25"/>
                <c:pt idx="0">
                  <c:v>1518</c:v>
                </c:pt>
                <c:pt idx="1">
                  <c:v>581</c:v>
                </c:pt>
                <c:pt idx="2">
                  <c:v>497</c:v>
                </c:pt>
                <c:pt idx="3">
                  <c:v>515</c:v>
                </c:pt>
                <c:pt idx="4">
                  <c:v>571</c:v>
                </c:pt>
                <c:pt idx="5">
                  <c:v>562</c:v>
                </c:pt>
                <c:pt idx="6">
                  <c:v>600</c:v>
                </c:pt>
                <c:pt idx="7">
                  <c:v>540</c:v>
                </c:pt>
                <c:pt idx="8">
                  <c:v>467</c:v>
                </c:pt>
                <c:pt idx="9">
                  <c:v>430</c:v>
                </c:pt>
                <c:pt idx="10">
                  <c:v>296</c:v>
                </c:pt>
                <c:pt idx="11">
                  <c:v>200</c:v>
                </c:pt>
                <c:pt idx="12">
                  <c:v>136</c:v>
                </c:pt>
                <c:pt idx="13">
                  <c:v>107</c:v>
                </c:pt>
                <c:pt idx="14">
                  <c:v>61</c:v>
                </c:pt>
                <c:pt idx="15">
                  <c:v>40</c:v>
                </c:pt>
                <c:pt idx="16">
                  <c:v>25</c:v>
                </c:pt>
                <c:pt idx="17">
                  <c:v>16</c:v>
                </c:pt>
                <c:pt idx="18">
                  <c:v>12</c:v>
                </c:pt>
                <c:pt idx="19">
                  <c:v>4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'Household Size'!$C$5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Size'!$C$6:$C$30</c:f>
              <c:numCache>
                <c:ptCount val="25"/>
                <c:pt idx="0">
                  <c:v>1518</c:v>
                </c:pt>
                <c:pt idx="1">
                  <c:v>1162</c:v>
                </c:pt>
                <c:pt idx="2">
                  <c:v>1491</c:v>
                </c:pt>
                <c:pt idx="3">
                  <c:v>2060</c:v>
                </c:pt>
                <c:pt idx="4">
                  <c:v>2855</c:v>
                </c:pt>
                <c:pt idx="5">
                  <c:v>3372</c:v>
                </c:pt>
                <c:pt idx="6">
                  <c:v>4200</c:v>
                </c:pt>
                <c:pt idx="7">
                  <c:v>4320</c:v>
                </c:pt>
                <c:pt idx="8">
                  <c:v>4203</c:v>
                </c:pt>
                <c:pt idx="9">
                  <c:v>4300</c:v>
                </c:pt>
                <c:pt idx="10">
                  <c:v>3256</c:v>
                </c:pt>
                <c:pt idx="11">
                  <c:v>2400</c:v>
                </c:pt>
                <c:pt idx="12">
                  <c:v>1768</c:v>
                </c:pt>
                <c:pt idx="13">
                  <c:v>1498</c:v>
                </c:pt>
                <c:pt idx="14">
                  <c:v>915</c:v>
                </c:pt>
                <c:pt idx="15">
                  <c:v>640</c:v>
                </c:pt>
                <c:pt idx="16">
                  <c:v>425</c:v>
                </c:pt>
                <c:pt idx="17">
                  <c:v>288</c:v>
                </c:pt>
                <c:pt idx="18">
                  <c:v>228</c:v>
                </c:pt>
                <c:pt idx="19">
                  <c:v>80</c:v>
                </c:pt>
                <c:pt idx="20">
                  <c:v>63</c:v>
                </c:pt>
                <c:pt idx="21">
                  <c:v>22</c:v>
                </c:pt>
                <c:pt idx="22">
                  <c:v>23</c:v>
                </c:pt>
                <c:pt idx="23">
                  <c:v>0</c:v>
                </c:pt>
                <c:pt idx="24">
                  <c:v>25</c:v>
                </c:pt>
              </c:numCache>
            </c:numRef>
          </c:val>
        </c:ser>
        <c:axId val="63935070"/>
        <c:axId val="38544719"/>
      </c:areaChart>
      <c:catAx>
        <c:axId val="63935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44719"/>
        <c:crosses val="autoZero"/>
        <c:auto val="1"/>
        <c:lblOffset val="100"/>
        <c:noMultiLvlLbl val="0"/>
      </c:catAx>
      <c:valAx>
        <c:axId val="385447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3507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Size'!$A$52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Size'!$A$53:$A$77</c:f>
              <c:numCache/>
            </c:numRef>
          </c:val>
        </c:ser>
        <c:ser>
          <c:idx val="1"/>
          <c:order val="1"/>
          <c:tx>
            <c:strRef>
              <c:f>'Household Size'!$B$52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Size'!$B$53:$B$77</c:f>
              <c:numCache/>
            </c:numRef>
          </c:val>
        </c:ser>
        <c:ser>
          <c:idx val="2"/>
          <c:order val="2"/>
          <c:tx>
            <c:strRef>
              <c:f>'Household Size'!$C$52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Size'!$C$53:$C$77</c:f>
              <c:numCache/>
            </c:numRef>
          </c:val>
        </c:ser>
        <c:axId val="11358152"/>
        <c:axId val="35114505"/>
      </c:areaChart>
      <c:catAx>
        <c:axId val="11358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14505"/>
        <c:crosses val="autoZero"/>
        <c:auto val="1"/>
        <c:lblOffset val="100"/>
        <c:noMultiLvlLbl val="0"/>
      </c:catAx>
      <c:valAx>
        <c:axId val="35114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5815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53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23606018"/>
        <c:axId val="11127571"/>
      </c:barChart>
      <c:catAx>
        <c:axId val="23606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127571"/>
        <c:crosses val="autoZero"/>
        <c:auto val="1"/>
        <c:lblOffset val="100"/>
        <c:noMultiLvlLbl val="0"/>
      </c:catAx>
      <c:valAx>
        <c:axId val="111275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06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75"/>
          <c:y val="0.32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Size'!$A$99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Size'!$A$100:$A$124</c:f>
              <c:numCache/>
            </c:numRef>
          </c:val>
        </c:ser>
        <c:ser>
          <c:idx val="1"/>
          <c:order val="1"/>
          <c:tx>
            <c:strRef>
              <c:f>'Household Size'!$B$99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Size'!$B$100:$B$124</c:f>
              <c:numCache/>
            </c:numRef>
          </c:val>
        </c:ser>
        <c:ser>
          <c:idx val="2"/>
          <c:order val="2"/>
          <c:tx>
            <c:strRef>
              <c:f>'Household Size'!$C$99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Size'!$C$100:$C$124</c:f>
              <c:numCache/>
            </c:numRef>
          </c:val>
        </c:ser>
        <c:axId val="47595090"/>
        <c:axId val="25702627"/>
      </c:areaChart>
      <c:catAx>
        <c:axId val="47595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02627"/>
        <c:crosses val="autoZero"/>
        <c:auto val="1"/>
        <c:lblOffset val="100"/>
        <c:noMultiLvlLbl val="0"/>
      </c:catAx>
      <c:valAx>
        <c:axId val="257026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9509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29997052"/>
        <c:axId val="1538013"/>
      </c:areaChart>
      <c:catAx>
        <c:axId val="29997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8013"/>
        <c:crosses val="autoZero"/>
        <c:auto val="1"/>
        <c:lblOffset val="100"/>
        <c:noMultiLvlLbl val="0"/>
      </c:catAx>
      <c:valAx>
        <c:axId val="15380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9705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13842118"/>
        <c:axId val="57470199"/>
      </c:areaChart>
      <c:catAx>
        <c:axId val="13842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70199"/>
        <c:crosses val="autoZero"/>
        <c:auto val="1"/>
        <c:lblOffset val="100"/>
        <c:noMultiLvlLbl val="0"/>
      </c:catAx>
      <c:valAx>
        <c:axId val="57470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4211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7469744"/>
        <c:axId val="24574513"/>
      </c:barChart>
      <c:catAx>
        <c:axId val="47469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74513"/>
        <c:crosses val="autoZero"/>
        <c:auto val="1"/>
        <c:lblOffset val="100"/>
        <c:noMultiLvlLbl val="0"/>
      </c:catAx>
      <c:valAx>
        <c:axId val="245745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69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9844026"/>
        <c:axId val="44378507"/>
      </c:barChart>
      <c:catAx>
        <c:axId val="19844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78507"/>
        <c:crosses val="autoZero"/>
        <c:auto val="1"/>
        <c:lblOffset val="100"/>
        <c:noMultiLvlLbl val="0"/>
      </c:catAx>
      <c:valAx>
        <c:axId val="443785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440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3862244"/>
        <c:axId val="37889285"/>
      </c:barChart>
      <c:catAx>
        <c:axId val="63862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89285"/>
        <c:crosses val="autoZero"/>
        <c:auto val="1"/>
        <c:lblOffset val="100"/>
        <c:noMultiLvlLbl val="0"/>
      </c:catAx>
      <c:valAx>
        <c:axId val="378892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62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459246"/>
        <c:axId val="49133215"/>
      </c:barChart>
      <c:catAx>
        <c:axId val="5459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33215"/>
        <c:crosses val="autoZero"/>
        <c:auto val="1"/>
        <c:lblOffset val="100"/>
        <c:noMultiLvlLbl val="0"/>
      </c:catAx>
      <c:valAx>
        <c:axId val="491332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9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9545752"/>
        <c:axId val="20367449"/>
      </c:barChart>
      <c:catAx>
        <c:axId val="39545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67449"/>
        <c:crosses val="autoZero"/>
        <c:auto val="1"/>
        <c:lblOffset val="100"/>
        <c:noMultiLvlLbl val="0"/>
      </c:catAx>
      <c:valAx>
        <c:axId val="20367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45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9089314"/>
        <c:axId val="39150643"/>
      </c:barChart>
      <c:catAx>
        <c:axId val="49089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50643"/>
        <c:crosses val="autoZero"/>
        <c:auto val="1"/>
        <c:lblOffset val="100"/>
        <c:noMultiLvlLbl val="0"/>
      </c:catAx>
      <c:valAx>
        <c:axId val="391506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89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6811468"/>
        <c:axId val="17085485"/>
      </c:barChart>
      <c:catAx>
        <c:axId val="16811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85485"/>
        <c:crosses val="autoZero"/>
        <c:auto val="1"/>
        <c:lblOffset val="100"/>
        <c:noMultiLvlLbl val="0"/>
      </c:catAx>
      <c:valAx>
        <c:axId val="170854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11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33039276"/>
        <c:axId val="28918029"/>
      </c:barChart>
      <c:catAx>
        <c:axId val="33039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18029"/>
        <c:crosses val="autoZero"/>
        <c:auto val="1"/>
        <c:lblOffset val="100"/>
        <c:noMultiLvlLbl val="0"/>
      </c:catAx>
      <c:valAx>
        <c:axId val="289180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039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9551638"/>
        <c:axId val="41747015"/>
      </c:barChart>
      <c:catAx>
        <c:axId val="19551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47015"/>
        <c:crosses val="autoZero"/>
        <c:auto val="1"/>
        <c:lblOffset val="100"/>
        <c:noMultiLvlLbl val="0"/>
      </c:catAx>
      <c:valAx>
        <c:axId val="417470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51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0178816"/>
        <c:axId val="26065025"/>
      </c:barChart>
      <c:catAx>
        <c:axId val="40178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65025"/>
        <c:crosses val="autoZero"/>
        <c:auto val="1"/>
        <c:lblOffset val="100"/>
        <c:noMultiLvlLbl val="0"/>
      </c:catAx>
      <c:valAx>
        <c:axId val="260650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78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3258634"/>
        <c:axId val="30892251"/>
      </c:barChart>
      <c:catAx>
        <c:axId val="3325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92251"/>
        <c:crosses val="autoZero"/>
        <c:auto val="1"/>
        <c:lblOffset val="100"/>
        <c:noMultiLvlLbl val="0"/>
      </c:catAx>
      <c:valAx>
        <c:axId val="308922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58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9594804"/>
        <c:axId val="19244373"/>
      </c:barChart>
      <c:catAx>
        <c:axId val="959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44373"/>
        <c:crosses val="autoZero"/>
        <c:auto val="1"/>
        <c:lblOffset val="100"/>
        <c:noMultiLvlLbl val="0"/>
      </c:catAx>
      <c:valAx>
        <c:axId val="192443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94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8981630"/>
        <c:axId val="15290351"/>
      </c:barChart>
      <c:catAx>
        <c:axId val="38981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90351"/>
        <c:crosses val="autoZero"/>
        <c:auto val="1"/>
        <c:lblOffset val="100"/>
        <c:noMultiLvlLbl val="0"/>
      </c:catAx>
      <c:valAx>
        <c:axId val="152903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81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395432"/>
        <c:axId val="30558889"/>
      </c:barChart>
      <c:catAx>
        <c:axId val="3395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58889"/>
        <c:crosses val="autoZero"/>
        <c:auto val="1"/>
        <c:lblOffset val="100"/>
        <c:noMultiLvlLbl val="0"/>
      </c:catAx>
      <c:valAx>
        <c:axId val="305588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5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594546"/>
        <c:axId val="59350915"/>
      </c:barChart>
      <c:catAx>
        <c:axId val="6594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50915"/>
        <c:crosses val="autoZero"/>
        <c:auto val="1"/>
        <c:lblOffset val="100"/>
        <c:noMultiLvlLbl val="0"/>
      </c:catAx>
      <c:valAx>
        <c:axId val="593509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45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4396188"/>
        <c:axId val="42694781"/>
      </c:barChart>
      <c:catAx>
        <c:axId val="64396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94781"/>
        <c:crosses val="autoZero"/>
        <c:auto val="1"/>
        <c:lblOffset val="100"/>
        <c:noMultiLvlLbl val="0"/>
      </c:catAx>
      <c:valAx>
        <c:axId val="426947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96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8708710"/>
        <c:axId val="35725207"/>
      </c:barChart>
      <c:catAx>
        <c:axId val="48708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25207"/>
        <c:crosses val="autoZero"/>
        <c:auto val="1"/>
        <c:lblOffset val="100"/>
        <c:noMultiLvlLbl val="0"/>
      </c:catAx>
      <c:valAx>
        <c:axId val="357252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08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3091408"/>
        <c:axId val="8060625"/>
      </c:barChart>
      <c:catAx>
        <c:axId val="53091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60625"/>
        <c:crosses val="autoZero"/>
        <c:auto val="1"/>
        <c:lblOffset val="100"/>
        <c:noMultiLvlLbl val="0"/>
      </c:catAx>
      <c:valAx>
        <c:axId val="80606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91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Relationship Id="rId20" Type="http://schemas.openxmlformats.org/officeDocument/2006/relationships/chart" Target="/xl/charts/chart33.xml" /><Relationship Id="rId21" Type="http://schemas.openxmlformats.org/officeDocument/2006/relationships/chart" Target="/xl/charts/chart34.xml" /><Relationship Id="rId22" Type="http://schemas.openxmlformats.org/officeDocument/2006/relationships/chart" Target="/xl/charts/chart35.xml" /><Relationship Id="rId23" Type="http://schemas.openxmlformats.org/officeDocument/2006/relationships/chart" Target="/xl/charts/chart36.xml" /><Relationship Id="rId24" Type="http://schemas.openxmlformats.org/officeDocument/2006/relationships/chart" Target="/xl/charts/chart37.xml" /><Relationship Id="rId25" Type="http://schemas.openxmlformats.org/officeDocument/2006/relationships/chart" Target="/xl/charts/chart38.xml" /><Relationship Id="rId26" Type="http://schemas.openxmlformats.org/officeDocument/2006/relationships/chart" Target="/xl/charts/chart39.xml" /><Relationship Id="rId27" Type="http://schemas.openxmlformats.org/officeDocument/2006/relationships/chart" Target="/xl/charts/chart40.xml" /><Relationship Id="rId28" Type="http://schemas.openxmlformats.org/officeDocument/2006/relationships/chart" Target="/xl/charts/chart41.xml" /><Relationship Id="rId29" Type="http://schemas.openxmlformats.org/officeDocument/2006/relationships/chart" Target="/xl/charts/chart42.xml" /><Relationship Id="rId30" Type="http://schemas.openxmlformats.org/officeDocument/2006/relationships/chart" Target="/xl/charts/chart43.xml" /><Relationship Id="rId31" Type="http://schemas.openxmlformats.org/officeDocument/2006/relationships/chart" Target="/xl/charts/chart44.xml" /><Relationship Id="rId32" Type="http://schemas.openxmlformats.org/officeDocument/2006/relationships/chart" Target="/xl/charts/chart45.xml" /><Relationship Id="rId33" Type="http://schemas.openxmlformats.org/officeDocument/2006/relationships/chart" Target="/xl/charts/chart46.xml" /><Relationship Id="rId34" Type="http://schemas.openxmlformats.org/officeDocument/2006/relationships/chart" Target="/xl/charts/chart47.xml" /><Relationship Id="rId35" Type="http://schemas.openxmlformats.org/officeDocument/2006/relationships/chart" Target="/xl/charts/chart48.xml" /><Relationship Id="rId36" Type="http://schemas.openxmlformats.org/officeDocument/2006/relationships/chart" Target="/xl/charts/chart49.xml" /><Relationship Id="rId37" Type="http://schemas.openxmlformats.org/officeDocument/2006/relationships/chart" Target="/xl/charts/chart50.xml" /><Relationship Id="rId38" Type="http://schemas.openxmlformats.org/officeDocument/2006/relationships/chart" Target="/xl/charts/chart51.xml" /><Relationship Id="rId39" Type="http://schemas.openxmlformats.org/officeDocument/2006/relationships/chart" Target="/xl/charts/chart52.xml" /><Relationship Id="rId40" Type="http://schemas.openxmlformats.org/officeDocument/2006/relationships/chart" Target="/xl/charts/chart53.xml" /><Relationship Id="rId41" Type="http://schemas.openxmlformats.org/officeDocument/2006/relationships/chart" Target="/xl/charts/chart54.xml" /><Relationship Id="rId42" Type="http://schemas.openxmlformats.org/officeDocument/2006/relationships/chart" Target="/xl/charts/chart55.xml" /><Relationship Id="rId43" Type="http://schemas.openxmlformats.org/officeDocument/2006/relationships/chart" Target="/xl/charts/chart56.xml" /><Relationship Id="rId44" Type="http://schemas.openxmlformats.org/officeDocument/2006/relationships/chart" Target="/xl/charts/chart57.xml" /><Relationship Id="rId45" Type="http://schemas.openxmlformats.org/officeDocument/2006/relationships/chart" Target="/xl/charts/chart58.xml" /><Relationship Id="rId46" Type="http://schemas.openxmlformats.org/officeDocument/2006/relationships/chart" Target="/xl/charts/chart59.xml" /><Relationship Id="rId47" Type="http://schemas.openxmlformats.org/officeDocument/2006/relationships/chart" Target="/xl/charts/chart60.xml" /><Relationship Id="rId48" Type="http://schemas.openxmlformats.org/officeDocument/2006/relationships/chart" Target="/xl/charts/chart61.xml" /><Relationship Id="rId49" Type="http://schemas.openxmlformats.org/officeDocument/2006/relationships/chart" Target="/xl/charts/chart62.xml" /><Relationship Id="rId50" Type="http://schemas.openxmlformats.org/officeDocument/2006/relationships/chart" Target="/xl/charts/chart63.xml" /><Relationship Id="rId51" Type="http://schemas.openxmlformats.org/officeDocument/2006/relationships/chart" Target="/xl/charts/chart64.xml" /><Relationship Id="rId52" Type="http://schemas.openxmlformats.org/officeDocument/2006/relationships/chart" Target="/xl/charts/chart65.xml" /><Relationship Id="rId53" Type="http://schemas.openxmlformats.org/officeDocument/2006/relationships/chart" Target="/xl/charts/chart66.xml" /><Relationship Id="rId54" Type="http://schemas.openxmlformats.org/officeDocument/2006/relationships/chart" Target="/xl/charts/chart67.xml" /><Relationship Id="rId55" Type="http://schemas.openxmlformats.org/officeDocument/2006/relationships/chart" Target="/xl/charts/chart68.xml" /><Relationship Id="rId56" Type="http://schemas.openxmlformats.org/officeDocument/2006/relationships/chart" Target="/xl/charts/chart69.xml" /><Relationship Id="rId57" Type="http://schemas.openxmlformats.org/officeDocument/2006/relationships/chart" Target="/xl/charts/chart70.xml" /><Relationship Id="rId58" Type="http://schemas.openxmlformats.org/officeDocument/2006/relationships/chart" Target="/xl/charts/chart71.xml" /><Relationship Id="rId59" Type="http://schemas.openxmlformats.org/officeDocument/2006/relationships/chart" Target="/xl/charts/chart72.xml" /><Relationship Id="rId60" Type="http://schemas.openxmlformats.org/officeDocument/2006/relationships/chart" Target="/xl/charts/chart73.xml" /><Relationship Id="rId61" Type="http://schemas.openxmlformats.org/officeDocument/2006/relationships/chart" Target="/xl/charts/chart74.xml" /><Relationship Id="rId62" Type="http://schemas.openxmlformats.org/officeDocument/2006/relationships/chart" Target="/xl/charts/chart75.xml" /><Relationship Id="rId63" Type="http://schemas.openxmlformats.org/officeDocument/2006/relationships/chart" Target="/xl/charts/chart76.xml" /><Relationship Id="rId64" Type="http://schemas.openxmlformats.org/officeDocument/2006/relationships/chart" Target="/xl/charts/chart7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Relationship Id="rId9" Type="http://schemas.openxmlformats.org/officeDocument/2006/relationships/chart" Target="/xl/charts/chart90.xml" /><Relationship Id="rId10" Type="http://schemas.openxmlformats.org/officeDocument/2006/relationships/chart" Target="/xl/charts/chart91.xml" /><Relationship Id="rId11" Type="http://schemas.openxmlformats.org/officeDocument/2006/relationships/chart" Target="/xl/charts/chart92.xml" /><Relationship Id="rId12" Type="http://schemas.openxmlformats.org/officeDocument/2006/relationships/chart" Target="/xl/charts/chart93.xml" /><Relationship Id="rId13" Type="http://schemas.openxmlformats.org/officeDocument/2006/relationships/chart" Target="/xl/charts/chart94.xml" /><Relationship Id="rId14" Type="http://schemas.openxmlformats.org/officeDocument/2006/relationships/chart" Target="/xl/charts/chart95.xml" /><Relationship Id="rId15" Type="http://schemas.openxmlformats.org/officeDocument/2006/relationships/chart" Target="/xl/charts/chart96.xml" /><Relationship Id="rId16" Type="http://schemas.openxmlformats.org/officeDocument/2006/relationships/chart" Target="/xl/charts/chart97.xml" /><Relationship Id="rId17" Type="http://schemas.openxmlformats.org/officeDocument/2006/relationships/chart" Target="/xl/charts/chart98.xml" /><Relationship Id="rId18" Type="http://schemas.openxmlformats.org/officeDocument/2006/relationships/chart" Target="/xl/charts/chart99.xml" /><Relationship Id="rId19" Type="http://schemas.openxmlformats.org/officeDocument/2006/relationships/chart" Target="/xl/charts/chart100.xml" /><Relationship Id="rId20" Type="http://schemas.openxmlformats.org/officeDocument/2006/relationships/chart" Target="/xl/charts/chart101.xml" /><Relationship Id="rId21" Type="http://schemas.openxmlformats.org/officeDocument/2006/relationships/chart" Target="/xl/charts/chart102.xml" /><Relationship Id="rId22" Type="http://schemas.openxmlformats.org/officeDocument/2006/relationships/chart" Target="/xl/charts/chart103.xml" /><Relationship Id="rId23" Type="http://schemas.openxmlformats.org/officeDocument/2006/relationships/chart" Target="/xl/charts/chart104.xml" /><Relationship Id="rId24" Type="http://schemas.openxmlformats.org/officeDocument/2006/relationships/chart" Target="/xl/charts/chart105.xml" /><Relationship Id="rId25" Type="http://schemas.openxmlformats.org/officeDocument/2006/relationships/chart" Target="/xl/charts/chart106.xml" /><Relationship Id="rId26" Type="http://schemas.openxmlformats.org/officeDocument/2006/relationships/chart" Target="/xl/charts/chart107.xml" /><Relationship Id="rId27" Type="http://schemas.openxmlformats.org/officeDocument/2006/relationships/chart" Target="/xl/charts/chart108.xml" /><Relationship Id="rId28" Type="http://schemas.openxmlformats.org/officeDocument/2006/relationships/chart" Target="/xl/charts/chart109.xml" /><Relationship Id="rId29" Type="http://schemas.openxmlformats.org/officeDocument/2006/relationships/chart" Target="/xl/charts/chart110.xml" /><Relationship Id="rId30" Type="http://schemas.openxmlformats.org/officeDocument/2006/relationships/chart" Target="/xl/charts/chart111.xml" /><Relationship Id="rId31" Type="http://schemas.openxmlformats.org/officeDocument/2006/relationships/chart" Target="/xl/charts/chart112.xml" /><Relationship Id="rId32" Type="http://schemas.openxmlformats.org/officeDocument/2006/relationships/chart" Target="/xl/charts/chart113.xml" /><Relationship Id="rId33" Type="http://schemas.openxmlformats.org/officeDocument/2006/relationships/chart" Target="/xl/charts/chart114.xml" /><Relationship Id="rId34" Type="http://schemas.openxmlformats.org/officeDocument/2006/relationships/chart" Target="/xl/charts/chart115.xml" /><Relationship Id="rId35" Type="http://schemas.openxmlformats.org/officeDocument/2006/relationships/chart" Target="/xl/charts/chart116.xml" /><Relationship Id="rId36" Type="http://schemas.openxmlformats.org/officeDocument/2006/relationships/chart" Target="/xl/charts/chart117.xml" /><Relationship Id="rId37" Type="http://schemas.openxmlformats.org/officeDocument/2006/relationships/chart" Target="/xl/charts/chart118.xml" /><Relationship Id="rId38" Type="http://schemas.openxmlformats.org/officeDocument/2006/relationships/chart" Target="/xl/charts/chart119.xml" /><Relationship Id="rId39" Type="http://schemas.openxmlformats.org/officeDocument/2006/relationships/chart" Target="/xl/charts/chart120.xml" /><Relationship Id="rId40" Type="http://schemas.openxmlformats.org/officeDocument/2006/relationships/chart" Target="/xl/charts/chart121.xml" /><Relationship Id="rId41" Type="http://schemas.openxmlformats.org/officeDocument/2006/relationships/chart" Target="/xl/charts/chart122.xml" /><Relationship Id="rId42" Type="http://schemas.openxmlformats.org/officeDocument/2006/relationships/chart" Target="/xl/charts/chart123.xml" /><Relationship Id="rId43" Type="http://schemas.openxmlformats.org/officeDocument/2006/relationships/chart" Target="/xl/charts/chart124.xml" /><Relationship Id="rId44" Type="http://schemas.openxmlformats.org/officeDocument/2006/relationships/chart" Target="/xl/charts/chart125.xml" /><Relationship Id="rId45" Type="http://schemas.openxmlformats.org/officeDocument/2006/relationships/chart" Target="/xl/charts/chart126.xml" /><Relationship Id="rId46" Type="http://schemas.openxmlformats.org/officeDocument/2006/relationships/chart" Target="/xl/charts/chart127.xml" /><Relationship Id="rId47" Type="http://schemas.openxmlformats.org/officeDocument/2006/relationships/chart" Target="/xl/charts/chart128.xml" /><Relationship Id="rId48" Type="http://schemas.openxmlformats.org/officeDocument/2006/relationships/chart" Target="/xl/charts/chart129.xml" /><Relationship Id="rId49" Type="http://schemas.openxmlformats.org/officeDocument/2006/relationships/chart" Target="/xl/charts/chart130.xml" /><Relationship Id="rId50" Type="http://schemas.openxmlformats.org/officeDocument/2006/relationships/chart" Target="/xl/charts/chart131.xml" /><Relationship Id="rId51" Type="http://schemas.openxmlformats.org/officeDocument/2006/relationships/chart" Target="/xl/charts/chart132.xml" /><Relationship Id="rId52" Type="http://schemas.openxmlformats.org/officeDocument/2006/relationships/chart" Target="/xl/charts/chart133.xml" /><Relationship Id="rId53" Type="http://schemas.openxmlformats.org/officeDocument/2006/relationships/chart" Target="/xl/charts/chart134.xml" /><Relationship Id="rId54" Type="http://schemas.openxmlformats.org/officeDocument/2006/relationships/chart" Target="/xl/charts/chart135.xml" /><Relationship Id="rId55" Type="http://schemas.openxmlformats.org/officeDocument/2006/relationships/chart" Target="/xl/charts/chart1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Relationship Id="rId4" Type="http://schemas.openxmlformats.org/officeDocument/2006/relationships/chart" Target="/xl/charts/chart139.xml" /><Relationship Id="rId5" Type="http://schemas.openxmlformats.org/officeDocument/2006/relationships/chart" Target="/xl/charts/chart140.xml" /><Relationship Id="rId6" Type="http://schemas.openxmlformats.org/officeDocument/2006/relationships/chart" Target="/xl/charts/chart141.xml" /><Relationship Id="rId7" Type="http://schemas.openxmlformats.org/officeDocument/2006/relationships/chart" Target="/xl/charts/chart142.xml" /><Relationship Id="rId8" Type="http://schemas.openxmlformats.org/officeDocument/2006/relationships/chart" Target="/xl/charts/chart143.xml" /><Relationship Id="rId9" Type="http://schemas.openxmlformats.org/officeDocument/2006/relationships/chart" Target="/xl/charts/chart144.xml" /><Relationship Id="rId10" Type="http://schemas.openxmlformats.org/officeDocument/2006/relationships/chart" Target="/xl/charts/chart145.xml" /><Relationship Id="rId11" Type="http://schemas.openxmlformats.org/officeDocument/2006/relationships/chart" Target="/xl/charts/chart146.xml" /><Relationship Id="rId12" Type="http://schemas.openxmlformats.org/officeDocument/2006/relationships/chart" Target="/xl/charts/chart147.xml" /><Relationship Id="rId13" Type="http://schemas.openxmlformats.org/officeDocument/2006/relationships/chart" Target="/xl/charts/chart148.xml" /><Relationship Id="rId14" Type="http://schemas.openxmlformats.org/officeDocument/2006/relationships/chart" Target="/xl/charts/chart149.xml" /><Relationship Id="rId15" Type="http://schemas.openxmlformats.org/officeDocument/2006/relationships/chart" Target="/xl/charts/chart150.xml" /><Relationship Id="rId16" Type="http://schemas.openxmlformats.org/officeDocument/2006/relationships/chart" Target="/xl/charts/chart151.xml" /><Relationship Id="rId17" Type="http://schemas.openxmlformats.org/officeDocument/2006/relationships/chart" Target="/xl/charts/chart152.xml" /><Relationship Id="rId18" Type="http://schemas.openxmlformats.org/officeDocument/2006/relationships/chart" Target="/xl/charts/chart153.xml" /><Relationship Id="rId19" Type="http://schemas.openxmlformats.org/officeDocument/2006/relationships/chart" Target="/xl/charts/chart154.xml" /><Relationship Id="rId20" Type="http://schemas.openxmlformats.org/officeDocument/2006/relationships/chart" Target="/xl/charts/chart155.xml" /><Relationship Id="rId21" Type="http://schemas.openxmlformats.org/officeDocument/2006/relationships/chart" Target="/xl/charts/chart156.xml" /><Relationship Id="rId22" Type="http://schemas.openxmlformats.org/officeDocument/2006/relationships/chart" Target="/xl/charts/chart157.xml" /><Relationship Id="rId23" Type="http://schemas.openxmlformats.org/officeDocument/2006/relationships/chart" Target="/xl/charts/chart158.xml" /><Relationship Id="rId24" Type="http://schemas.openxmlformats.org/officeDocument/2006/relationships/chart" Target="/xl/charts/chart159.xml" /><Relationship Id="rId25" Type="http://schemas.openxmlformats.org/officeDocument/2006/relationships/chart" Target="/xl/charts/chart160.xml" /><Relationship Id="rId26" Type="http://schemas.openxmlformats.org/officeDocument/2006/relationships/chart" Target="/xl/charts/chart161.xml" /><Relationship Id="rId27" Type="http://schemas.openxmlformats.org/officeDocument/2006/relationships/chart" Target="/xl/charts/chart162.xml" /><Relationship Id="rId28" Type="http://schemas.openxmlformats.org/officeDocument/2006/relationships/chart" Target="/xl/charts/chart163.xml" /><Relationship Id="rId29" Type="http://schemas.openxmlformats.org/officeDocument/2006/relationships/chart" Target="/xl/charts/chart164.xml" /><Relationship Id="rId30" Type="http://schemas.openxmlformats.org/officeDocument/2006/relationships/chart" Target="/xl/charts/chart165.xml" /><Relationship Id="rId31" Type="http://schemas.openxmlformats.org/officeDocument/2006/relationships/chart" Target="/xl/charts/chart166.xml" /><Relationship Id="rId32" Type="http://schemas.openxmlformats.org/officeDocument/2006/relationships/chart" Target="/xl/charts/chart167.xml" /><Relationship Id="rId33" Type="http://schemas.openxmlformats.org/officeDocument/2006/relationships/chart" Target="/xl/charts/chart168.xml" /><Relationship Id="rId34" Type="http://schemas.openxmlformats.org/officeDocument/2006/relationships/chart" Target="/xl/charts/chart169.xml" /><Relationship Id="rId35" Type="http://schemas.openxmlformats.org/officeDocument/2006/relationships/chart" Target="/xl/charts/chart170.xml" /><Relationship Id="rId36" Type="http://schemas.openxmlformats.org/officeDocument/2006/relationships/chart" Target="/xl/charts/chart171.xml" /><Relationship Id="rId37" Type="http://schemas.openxmlformats.org/officeDocument/2006/relationships/chart" Target="/xl/charts/chart172.xml" /><Relationship Id="rId38" Type="http://schemas.openxmlformats.org/officeDocument/2006/relationships/chart" Target="/xl/charts/chart173.xml" /><Relationship Id="rId39" Type="http://schemas.openxmlformats.org/officeDocument/2006/relationships/chart" Target="/xl/charts/chart174.xml" /><Relationship Id="rId40" Type="http://schemas.openxmlformats.org/officeDocument/2006/relationships/chart" Target="/xl/charts/chart175.xml" /><Relationship Id="rId41" Type="http://schemas.openxmlformats.org/officeDocument/2006/relationships/chart" Target="/xl/charts/chart176.xml" /><Relationship Id="rId42" Type="http://schemas.openxmlformats.org/officeDocument/2006/relationships/chart" Target="/xl/charts/chart177.xml" /><Relationship Id="rId43" Type="http://schemas.openxmlformats.org/officeDocument/2006/relationships/chart" Target="/xl/charts/chart178.xml" /><Relationship Id="rId44" Type="http://schemas.openxmlformats.org/officeDocument/2006/relationships/chart" Target="/xl/charts/chart179.xml" /><Relationship Id="rId45" Type="http://schemas.openxmlformats.org/officeDocument/2006/relationships/chart" Target="/xl/charts/chart180.xml" /><Relationship Id="rId46" Type="http://schemas.openxmlformats.org/officeDocument/2006/relationships/chart" Target="/xl/charts/chart181.xml" /><Relationship Id="rId47" Type="http://schemas.openxmlformats.org/officeDocument/2006/relationships/chart" Target="/xl/charts/chart182.xml" /><Relationship Id="rId48" Type="http://schemas.openxmlformats.org/officeDocument/2006/relationships/chart" Target="/xl/charts/chart183.xml" /><Relationship Id="rId49" Type="http://schemas.openxmlformats.org/officeDocument/2006/relationships/chart" Target="/xl/charts/chart184.xml" /><Relationship Id="rId50" Type="http://schemas.openxmlformats.org/officeDocument/2006/relationships/chart" Target="/xl/charts/chart185.xml" /><Relationship Id="rId51" Type="http://schemas.openxmlformats.org/officeDocument/2006/relationships/chart" Target="/xl/charts/chart186.xml" /><Relationship Id="rId52" Type="http://schemas.openxmlformats.org/officeDocument/2006/relationships/chart" Target="/xl/charts/chart187.xml" /><Relationship Id="rId53" Type="http://schemas.openxmlformats.org/officeDocument/2006/relationships/chart" Target="/xl/charts/chart188.xml" /><Relationship Id="rId54" Type="http://schemas.openxmlformats.org/officeDocument/2006/relationships/chart" Target="/xl/charts/chart189.xml" /><Relationship Id="rId55" Type="http://schemas.openxmlformats.org/officeDocument/2006/relationships/chart" Target="/xl/charts/chart19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91.xml" /><Relationship Id="rId3" Type="http://schemas.openxmlformats.org/officeDocument/2006/relationships/chart" Target="/xl/charts/chart192.xml" /><Relationship Id="rId4" Type="http://schemas.openxmlformats.org/officeDocument/2006/relationships/chart" Target="/xl/charts/chart193.xml" /><Relationship Id="rId5" Type="http://schemas.openxmlformats.org/officeDocument/2006/relationships/chart" Target="/xl/charts/chart194.xml" /><Relationship Id="rId6" Type="http://schemas.openxmlformats.org/officeDocument/2006/relationships/chart" Target="/xl/charts/chart195.xml" /><Relationship Id="rId7" Type="http://schemas.openxmlformats.org/officeDocument/2006/relationships/chart" Target="/xl/charts/chart196.xml" /><Relationship Id="rId8" Type="http://schemas.openxmlformats.org/officeDocument/2006/relationships/chart" Target="/xl/charts/chart197.xml" /><Relationship Id="rId9" Type="http://schemas.openxmlformats.org/officeDocument/2006/relationships/chart" Target="/xl/charts/chart198.xml" /><Relationship Id="rId10" Type="http://schemas.openxmlformats.org/officeDocument/2006/relationships/chart" Target="/xl/charts/chart199.xml" /><Relationship Id="rId11" Type="http://schemas.openxmlformats.org/officeDocument/2006/relationships/chart" Target="/xl/charts/chart200.xml" /><Relationship Id="rId12" Type="http://schemas.openxmlformats.org/officeDocument/2006/relationships/chart" Target="/xl/charts/chart201.xml" /><Relationship Id="rId13" Type="http://schemas.openxmlformats.org/officeDocument/2006/relationships/chart" Target="/xl/charts/chart202.xml" /><Relationship Id="rId14" Type="http://schemas.openxmlformats.org/officeDocument/2006/relationships/chart" Target="/xl/charts/chart203.xml" /><Relationship Id="rId15" Type="http://schemas.openxmlformats.org/officeDocument/2006/relationships/chart" Target="/xl/charts/chart204.xml" /><Relationship Id="rId16" Type="http://schemas.openxmlformats.org/officeDocument/2006/relationships/chart" Target="/xl/charts/chart205.xml" /><Relationship Id="rId17" Type="http://schemas.openxmlformats.org/officeDocument/2006/relationships/chart" Target="/xl/charts/chart206.xml" /><Relationship Id="rId18" Type="http://schemas.openxmlformats.org/officeDocument/2006/relationships/chart" Target="/xl/charts/chart207.xml" /><Relationship Id="rId19" Type="http://schemas.openxmlformats.org/officeDocument/2006/relationships/chart" Target="/xl/charts/chart208.xml" /><Relationship Id="rId20" Type="http://schemas.openxmlformats.org/officeDocument/2006/relationships/chart" Target="/xl/charts/chart209.xml" /><Relationship Id="rId21" Type="http://schemas.openxmlformats.org/officeDocument/2006/relationships/chart" Target="/xl/charts/chart210.xml" /><Relationship Id="rId22" Type="http://schemas.openxmlformats.org/officeDocument/2006/relationships/chart" Target="/xl/charts/chart211.xml" /><Relationship Id="rId23" Type="http://schemas.openxmlformats.org/officeDocument/2006/relationships/chart" Target="/xl/charts/chart212.xml" /><Relationship Id="rId24" Type="http://schemas.openxmlformats.org/officeDocument/2006/relationships/chart" Target="/xl/charts/chart213.xml" /><Relationship Id="rId25" Type="http://schemas.openxmlformats.org/officeDocument/2006/relationships/chart" Target="/xl/charts/chart214.xml" /><Relationship Id="rId26" Type="http://schemas.openxmlformats.org/officeDocument/2006/relationships/chart" Target="/xl/charts/chart215.xml" /><Relationship Id="rId27" Type="http://schemas.openxmlformats.org/officeDocument/2006/relationships/chart" Target="/xl/charts/chart216.xml" /><Relationship Id="rId28" Type="http://schemas.openxmlformats.org/officeDocument/2006/relationships/chart" Target="/xl/charts/chart217.xml" /><Relationship Id="rId29" Type="http://schemas.openxmlformats.org/officeDocument/2006/relationships/chart" Target="/xl/charts/chart218.xml" /><Relationship Id="rId30" Type="http://schemas.openxmlformats.org/officeDocument/2006/relationships/chart" Target="/xl/charts/chart219.xml" /><Relationship Id="rId31" Type="http://schemas.openxmlformats.org/officeDocument/2006/relationships/chart" Target="/xl/charts/chart220.xml" /><Relationship Id="rId32" Type="http://schemas.openxmlformats.org/officeDocument/2006/relationships/chart" Target="/xl/charts/chart221.xml" /><Relationship Id="rId33" Type="http://schemas.openxmlformats.org/officeDocument/2006/relationships/chart" Target="/xl/charts/chart222.xml" /><Relationship Id="rId34" Type="http://schemas.openxmlformats.org/officeDocument/2006/relationships/chart" Target="/xl/charts/chart223.xml" /><Relationship Id="rId35" Type="http://schemas.openxmlformats.org/officeDocument/2006/relationships/chart" Target="/xl/charts/chart224.xml" /><Relationship Id="rId36" Type="http://schemas.openxmlformats.org/officeDocument/2006/relationships/chart" Target="/xl/charts/chart225.xml" /><Relationship Id="rId37" Type="http://schemas.openxmlformats.org/officeDocument/2006/relationships/chart" Target="/xl/charts/chart226.xml" /><Relationship Id="rId38" Type="http://schemas.openxmlformats.org/officeDocument/2006/relationships/chart" Target="/xl/charts/chart227.xml" /><Relationship Id="rId39" Type="http://schemas.openxmlformats.org/officeDocument/2006/relationships/chart" Target="/xl/charts/chart228.xml" /><Relationship Id="rId40" Type="http://schemas.openxmlformats.org/officeDocument/2006/relationships/chart" Target="/xl/charts/chart229.xml" /><Relationship Id="rId41" Type="http://schemas.openxmlformats.org/officeDocument/2006/relationships/chart" Target="/xl/charts/chart230.xml" /><Relationship Id="rId42" Type="http://schemas.openxmlformats.org/officeDocument/2006/relationships/chart" Target="/xl/charts/chart231.xml" /><Relationship Id="rId43" Type="http://schemas.openxmlformats.org/officeDocument/2006/relationships/chart" Target="/xl/charts/chart232.xml" /><Relationship Id="rId44" Type="http://schemas.openxmlformats.org/officeDocument/2006/relationships/chart" Target="/xl/charts/chart233.xml" /><Relationship Id="rId45" Type="http://schemas.openxmlformats.org/officeDocument/2006/relationships/chart" Target="/xl/charts/chart234.xml" /><Relationship Id="rId46" Type="http://schemas.openxmlformats.org/officeDocument/2006/relationships/chart" Target="/xl/charts/chart235.xml" /><Relationship Id="rId47" Type="http://schemas.openxmlformats.org/officeDocument/2006/relationships/chart" Target="/xl/charts/chart236.xml" /><Relationship Id="rId48" Type="http://schemas.openxmlformats.org/officeDocument/2006/relationships/chart" Target="/xl/charts/chart237.xml" /><Relationship Id="rId49" Type="http://schemas.openxmlformats.org/officeDocument/2006/relationships/chart" Target="/xl/charts/chart238.xml" /><Relationship Id="rId50" Type="http://schemas.openxmlformats.org/officeDocument/2006/relationships/chart" Target="/xl/charts/chart239.xml" /><Relationship Id="rId51" Type="http://schemas.openxmlformats.org/officeDocument/2006/relationships/chart" Target="/xl/charts/chart240.xml" /><Relationship Id="rId52" Type="http://schemas.openxmlformats.org/officeDocument/2006/relationships/chart" Target="/xl/charts/chart241.xml" /><Relationship Id="rId53" Type="http://schemas.openxmlformats.org/officeDocument/2006/relationships/chart" Target="/xl/charts/chart242.xml" /><Relationship Id="rId54" Type="http://schemas.openxmlformats.org/officeDocument/2006/relationships/chart" Target="/xl/charts/chart243.xml" /><Relationship Id="rId55" Type="http://schemas.openxmlformats.org/officeDocument/2006/relationships/chart" Target="/xl/charts/chart24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0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620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30625"/>
        <a:ext cx="7410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8</xdr:col>
      <xdr:colOff>0</xdr:colOff>
      <xdr:row>58</xdr:row>
      <xdr:rowOff>57150</xdr:rowOff>
    </xdr:to>
    <xdr:graphicFrame>
      <xdr:nvGraphicFramePr>
        <xdr:cNvPr id="4" name="Chart 8"/>
        <xdr:cNvGraphicFramePr/>
      </xdr:nvGraphicFramePr>
      <xdr:xfrm>
        <a:off x="0" y="5953125"/>
        <a:ext cx="762000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68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62484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62388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0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6248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5" name="Chart 5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7</xdr:col>
      <xdr:colOff>0</xdr:colOff>
      <xdr:row>100</xdr:row>
      <xdr:rowOff>114300</xdr:rowOff>
    </xdr:to>
    <xdr:graphicFrame>
      <xdr:nvGraphicFramePr>
        <xdr:cNvPr id="6" name="Chart 6"/>
        <xdr:cNvGraphicFramePr/>
      </xdr:nvGraphicFramePr>
      <xdr:xfrm>
        <a:off x="0" y="16497300"/>
        <a:ext cx="6248400" cy="11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8" name="Chart 8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9" name="Chart 9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0" name="Chart 10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1" name="Chart 11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0</xdr:colOff>
      <xdr:row>99</xdr:row>
      <xdr:rowOff>114300</xdr:rowOff>
    </xdr:to>
    <xdr:graphicFrame>
      <xdr:nvGraphicFramePr>
        <xdr:cNvPr id="12" name="Chart 12"/>
        <xdr:cNvGraphicFramePr/>
      </xdr:nvGraphicFramePr>
      <xdr:xfrm>
        <a:off x="0" y="14411325"/>
        <a:ext cx="6248400" cy="2038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1" name="Chart 1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2" name="Chart 1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3" name="Chart 1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4" name="Chart 1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5" name="Chart 1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16" name="Chart 1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7" name="Chart 1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8" name="Chart 1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9" name="Chart 1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0" name="Chart 2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1" name="Chart 2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2" name="Chart 2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3" name="Chart 2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4" name="Chart 2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5" name="Chart 2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26" name="Chart 2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7" name="Chart 2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8" name="Chart 2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9" name="Chart 2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0" name="Chart 3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1" name="Chart 3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2" name="Chart 3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3" name="Chart 3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4" name="Chart 3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5" name="Chart 3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6" name="Chart 3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7" name="Chart 3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8" name="Chart 3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9" name="Chart 3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0" name="Chart 4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1" name="Chart 4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2" name="Chart 4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3" name="Chart 4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4" name="Chart 4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45" name="Chart 4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6" name="Chart 4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7" name="Chart 4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8" name="Chart 4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9" name="Chart 5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0" name="Chart 5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1" name="Chart 5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2" name="Chart 5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3" name="Chart 5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4" name="Chart 5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55" name="Chart 5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6" name="Chart 5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7" name="Chart 5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8" name="Chart 5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9" name="Chart 6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0" name="Chart 6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1" name="Chart 62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2" name="Chart 63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3" name="Chart 64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4" name="Chart 65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026" descr="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9525</xdr:rowOff>
    </xdr:from>
    <xdr:to>
      <xdr:col>6</xdr:col>
      <xdr:colOff>409575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9050" y="5467350"/>
        <a:ext cx="4638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79</xdr:row>
      <xdr:rowOff>9525</xdr:rowOff>
    </xdr:from>
    <xdr:to>
      <xdr:col>6</xdr:col>
      <xdr:colOff>409575</xdr:colOff>
      <xdr:row>95</xdr:row>
      <xdr:rowOff>152400</xdr:rowOff>
    </xdr:to>
    <xdr:graphicFrame>
      <xdr:nvGraphicFramePr>
        <xdr:cNvPr id="3" name="Chart 3"/>
        <xdr:cNvGraphicFramePr/>
      </xdr:nvGraphicFramePr>
      <xdr:xfrm>
        <a:off x="19050" y="12944475"/>
        <a:ext cx="46386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126</xdr:row>
      <xdr:rowOff>0</xdr:rowOff>
    </xdr:from>
    <xdr:to>
      <xdr:col>6</xdr:col>
      <xdr:colOff>400050</xdr:colOff>
      <xdr:row>142</xdr:row>
      <xdr:rowOff>142875</xdr:rowOff>
    </xdr:to>
    <xdr:graphicFrame>
      <xdr:nvGraphicFramePr>
        <xdr:cNvPr id="4" name="Chart 4"/>
        <xdr:cNvGraphicFramePr/>
      </xdr:nvGraphicFramePr>
      <xdr:xfrm>
        <a:off x="9525" y="20574000"/>
        <a:ext cx="46386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173</xdr:row>
      <xdr:rowOff>0</xdr:rowOff>
    </xdr:from>
    <xdr:to>
      <xdr:col>6</xdr:col>
      <xdr:colOff>400050</xdr:colOff>
      <xdr:row>189</xdr:row>
      <xdr:rowOff>142875</xdr:rowOff>
    </xdr:to>
    <xdr:graphicFrame>
      <xdr:nvGraphicFramePr>
        <xdr:cNvPr id="5" name="Chart 5"/>
        <xdr:cNvGraphicFramePr/>
      </xdr:nvGraphicFramePr>
      <xdr:xfrm>
        <a:off x="9525" y="28213050"/>
        <a:ext cx="46386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190</xdr:row>
      <xdr:rowOff>0</xdr:rowOff>
    </xdr:from>
    <xdr:to>
      <xdr:col>6</xdr:col>
      <xdr:colOff>400050</xdr:colOff>
      <xdr:row>190</xdr:row>
      <xdr:rowOff>142875</xdr:rowOff>
    </xdr:to>
    <xdr:graphicFrame>
      <xdr:nvGraphicFramePr>
        <xdr:cNvPr id="6" name="Chart 6"/>
        <xdr:cNvGraphicFramePr/>
      </xdr:nvGraphicFramePr>
      <xdr:xfrm>
        <a:off x="9525" y="30965775"/>
        <a:ext cx="4638675" cy="14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0680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1" name="Chart 11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2" name="Chart 12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3" name="Chart 13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4" name="Chart 14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5" name="Chart 15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6" name="Chart 16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7" name="Chart 17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8" name="Chart 18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9" name="Chart 19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0" name="Chart 20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1" name="Chart 21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2" name="Chart 22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3" name="Chart 23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4" name="Chart 24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5" name="Chart 25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6" name="Chart 26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7" name="Chart 27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8" name="Chart 28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29" name="Chart 29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0" name="Chart 30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1" name="Chart 31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2" name="Chart 32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3" name="Chart 33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4" name="Chart 34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5" name="Chart 35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6" name="Chart 36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7" name="Chart 37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6</xdr:col>
      <xdr:colOff>1228725</xdr:colOff>
      <xdr:row>35</xdr:row>
      <xdr:rowOff>0</xdr:rowOff>
    </xdr:to>
    <xdr:graphicFrame>
      <xdr:nvGraphicFramePr>
        <xdr:cNvPr id="38" name="Chart 38"/>
        <xdr:cNvGraphicFramePr/>
      </xdr:nvGraphicFramePr>
      <xdr:xfrm>
        <a:off x="0" y="331470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248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80</xdr:row>
      <xdr:rowOff>9525</xdr:rowOff>
    </xdr:from>
    <xdr:to>
      <xdr:col>6</xdr:col>
      <xdr:colOff>1219200</xdr:colOff>
      <xdr:row>96</xdr:row>
      <xdr:rowOff>152400</xdr:rowOff>
    </xdr:to>
    <xdr:graphicFrame>
      <xdr:nvGraphicFramePr>
        <xdr:cNvPr id="40" name="Chart 40"/>
        <xdr:cNvGraphicFramePr/>
      </xdr:nvGraphicFramePr>
      <xdr:xfrm>
        <a:off x="9525" y="1349692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6</xdr:col>
      <xdr:colOff>1219200</xdr:colOff>
      <xdr:row>127</xdr:row>
      <xdr:rowOff>123825</xdr:rowOff>
    </xdr:to>
    <xdr:graphicFrame>
      <xdr:nvGraphicFramePr>
        <xdr:cNvPr id="41" name="Chart 41"/>
        <xdr:cNvGraphicFramePr/>
      </xdr:nvGraphicFramePr>
      <xdr:xfrm>
        <a:off x="0" y="1866900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2" name="Chart 42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3" name="Chart 43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4" name="Chart 44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5" name="Chart 45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6" name="Chart 46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7" name="Chart 47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8" name="Chart 48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9" name="Chart 49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50" name="Chart 50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6</xdr:col>
      <xdr:colOff>1219200</xdr:colOff>
      <xdr:row>129</xdr:row>
      <xdr:rowOff>0</xdr:rowOff>
    </xdr:to>
    <xdr:graphicFrame>
      <xdr:nvGraphicFramePr>
        <xdr:cNvPr id="51" name="Chart 51"/>
        <xdr:cNvGraphicFramePr/>
      </xdr:nvGraphicFramePr>
      <xdr:xfrm>
        <a:off x="0" y="2157412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2" name="Chart 56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3" name="Chart 57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4" name="Chart 58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5" name="Chart 59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3" name="Chart 3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6" name="Chart 6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7" name="Chart 7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8" name="Chart 8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9" name="Chart 9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19050</xdr:rowOff>
    </xdr:to>
    <xdr:graphicFrame>
      <xdr:nvGraphicFramePr>
        <xdr:cNvPr id="10" name="Chart 10"/>
        <xdr:cNvGraphicFramePr/>
      </xdr:nvGraphicFramePr>
      <xdr:xfrm>
        <a:off x="0" y="131254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1" name="Chart 11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2" name="Chart 12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3" name="Chart 13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4" name="Chart 14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5" name="Chart 15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6" name="Chart 16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7" name="Chart 17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8" name="Chart 18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9" name="Chart 19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0" name="Chart 20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1" name="Chart 21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2" name="Chart 22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3" name="Chart 23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4" name="Chart 24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5" name="Chart 25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6" name="Chart 26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7" name="Chart 27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8" name="Chart 28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9" name="Chart 29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0" name="Chart 30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1" name="Chart 31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2" name="Chart 32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3" name="Chart 33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4" name="Chart 34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5" name="Chart 35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6" name="Chart 36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7" name="Chart 37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6</xdr:col>
      <xdr:colOff>1228725</xdr:colOff>
      <xdr:row>40</xdr:row>
      <xdr:rowOff>0</xdr:rowOff>
    </xdr:to>
    <xdr:graphicFrame>
      <xdr:nvGraphicFramePr>
        <xdr:cNvPr id="38" name="Chart 38"/>
        <xdr:cNvGraphicFramePr/>
      </xdr:nvGraphicFramePr>
      <xdr:xfrm>
        <a:off x="0" y="4181475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61</xdr:row>
      <xdr:rowOff>9525</xdr:rowOff>
    </xdr:from>
    <xdr:to>
      <xdr:col>6</xdr:col>
      <xdr:colOff>1228725</xdr:colOff>
      <xdr:row>77</xdr:row>
      <xdr:rowOff>104775</xdr:rowOff>
    </xdr:to>
    <xdr:graphicFrame>
      <xdr:nvGraphicFramePr>
        <xdr:cNvPr id="39" name="Chart 39"/>
        <xdr:cNvGraphicFramePr/>
      </xdr:nvGraphicFramePr>
      <xdr:xfrm>
        <a:off x="9525" y="103822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99</xdr:row>
      <xdr:rowOff>9525</xdr:rowOff>
    </xdr:from>
    <xdr:to>
      <xdr:col>6</xdr:col>
      <xdr:colOff>1219200</xdr:colOff>
      <xdr:row>115</xdr:row>
      <xdr:rowOff>152400</xdr:rowOff>
    </xdr:to>
    <xdr:graphicFrame>
      <xdr:nvGraphicFramePr>
        <xdr:cNvPr id="40" name="Chart 40"/>
        <xdr:cNvGraphicFramePr/>
      </xdr:nvGraphicFramePr>
      <xdr:xfrm>
        <a:off x="9525" y="16744950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137</xdr:row>
      <xdr:rowOff>9525</xdr:rowOff>
    </xdr:from>
    <xdr:to>
      <xdr:col>6</xdr:col>
      <xdr:colOff>1219200</xdr:colOff>
      <xdr:row>153</xdr:row>
      <xdr:rowOff>123825</xdr:rowOff>
    </xdr:to>
    <xdr:graphicFrame>
      <xdr:nvGraphicFramePr>
        <xdr:cNvPr id="41" name="Chart 41"/>
        <xdr:cNvGraphicFramePr/>
      </xdr:nvGraphicFramePr>
      <xdr:xfrm>
        <a:off x="0" y="231076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2" name="Chart 42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3" name="Chart 43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4" name="Chart 44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5" name="Chart 45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6" name="Chart 46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7" name="Chart 47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8" name="Chart 48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9" name="Chart 49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50" name="Chart 50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6</xdr:col>
      <xdr:colOff>1219200</xdr:colOff>
      <xdr:row>155</xdr:row>
      <xdr:rowOff>123825</xdr:rowOff>
    </xdr:to>
    <xdr:graphicFrame>
      <xdr:nvGraphicFramePr>
        <xdr:cNvPr id="51" name="Chart 51"/>
        <xdr:cNvGraphicFramePr/>
      </xdr:nvGraphicFramePr>
      <xdr:xfrm>
        <a:off x="0" y="26012775"/>
        <a:ext cx="5505450" cy="123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2" name="Chart 52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3" name="Chart 53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4" name="Chart 54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5" name="Chart 55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12520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1" name="Chart 11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2" name="Chart 12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3" name="Chart 13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4" name="Chart 14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5" name="Chart 15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6" name="Chart 16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7" name="Chart 17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8" name="Chart 18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9" name="Chart 19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0" name="Chart 20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1" name="Chart 21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2" name="Chart 22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3" name="Chart 23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4" name="Chart 24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5" name="Chart 25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6" name="Chart 26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7" name="Chart 27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8" name="Chart 28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29" name="Chart 29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0" name="Chart 30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1" name="Chart 31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2" name="Chart 32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3" name="Chart 33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4" name="Chart 34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5" name="Chart 35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6" name="Chart 36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7" name="Chart 37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6</xdr:col>
      <xdr:colOff>1228725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0" y="318135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8200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81</xdr:row>
      <xdr:rowOff>9525</xdr:rowOff>
    </xdr:from>
    <xdr:to>
      <xdr:col>6</xdr:col>
      <xdr:colOff>1219200</xdr:colOff>
      <xdr:row>97</xdr:row>
      <xdr:rowOff>152400</xdr:rowOff>
    </xdr:to>
    <xdr:graphicFrame>
      <xdr:nvGraphicFramePr>
        <xdr:cNvPr id="40" name="Chart 40"/>
        <xdr:cNvGraphicFramePr/>
      </xdr:nvGraphicFramePr>
      <xdr:xfrm>
        <a:off x="9525" y="1374457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113</xdr:row>
      <xdr:rowOff>9525</xdr:rowOff>
    </xdr:from>
    <xdr:to>
      <xdr:col>6</xdr:col>
      <xdr:colOff>1219200</xdr:colOff>
      <xdr:row>129</xdr:row>
      <xdr:rowOff>123825</xdr:rowOff>
    </xdr:to>
    <xdr:graphicFrame>
      <xdr:nvGraphicFramePr>
        <xdr:cNvPr id="41" name="Chart 41"/>
        <xdr:cNvGraphicFramePr/>
      </xdr:nvGraphicFramePr>
      <xdr:xfrm>
        <a:off x="0" y="191071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2" name="Chart 42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3" name="Chart 43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4" name="Chart 44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5" name="Chart 45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6" name="Chart 46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7" name="Chart 47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8" name="Chart 48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9" name="Chart 49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50" name="Chart 50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1219200</xdr:colOff>
      <xdr:row>131</xdr:row>
      <xdr:rowOff>0</xdr:rowOff>
    </xdr:to>
    <xdr:graphicFrame>
      <xdr:nvGraphicFramePr>
        <xdr:cNvPr id="51" name="Chart 51"/>
        <xdr:cNvGraphicFramePr/>
      </xdr:nvGraphicFramePr>
      <xdr:xfrm>
        <a:off x="0" y="2201227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2" name="Chart 52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3" name="Chart 53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4" name="Chart 54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5" name="Chart 55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llo%20Ado%20Population%20Statistics_Long%20Form%20Template-September%202011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stat\Dollo%20Ado%20Population%20Statistics_Long%20Form%20Template_v2%20ETH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</sheetNames>
    <sheetDataSet>
      <sheetData sheetId="1">
        <row r="79">
          <cell r="B79" t="str">
            <v>Male</v>
          </cell>
          <cell r="D79" t="str">
            <v>Female</v>
          </cell>
        </row>
        <row r="80">
          <cell r="A80" t="str">
            <v>0 - 4</v>
          </cell>
          <cell r="B80">
            <v>3395</v>
          </cell>
          <cell r="D80">
            <v>3210</v>
          </cell>
        </row>
        <row r="81">
          <cell r="A81" t="str">
            <v>5 - 11</v>
          </cell>
          <cell r="B81">
            <v>4050</v>
          </cell>
          <cell r="D81">
            <v>3704</v>
          </cell>
        </row>
        <row r="82">
          <cell r="A82" t="str">
            <v>12 - 17</v>
          </cell>
          <cell r="B82">
            <v>1413</v>
          </cell>
          <cell r="D82">
            <v>1195</v>
          </cell>
        </row>
        <row r="83">
          <cell r="A83" t="str">
            <v>18 - 59</v>
          </cell>
          <cell r="B83">
            <v>3108</v>
          </cell>
          <cell r="D83">
            <v>4843</v>
          </cell>
        </row>
        <row r="84">
          <cell r="A84" t="str">
            <v>60 and above</v>
          </cell>
          <cell r="B84">
            <v>389</v>
          </cell>
          <cell r="D84">
            <v>380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40"/>
  <sheetViews>
    <sheetView view="pageBreakPreview" zoomScaleSheetLayoutView="100" workbookViewId="0" topLeftCell="A1">
      <selection activeCell="C24" sqref="C24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28125" style="1" customWidth="1"/>
    <col min="6" max="16384" width="10.140625" style="1" customWidth="1"/>
  </cols>
  <sheetData>
    <row r="1" spans="1:8" ht="18.75">
      <c r="A1" s="4" t="s">
        <v>122</v>
      </c>
      <c r="B1" s="5"/>
      <c r="C1" s="5"/>
      <c r="D1" s="6"/>
      <c r="E1" s="6"/>
      <c r="F1" s="17"/>
      <c r="G1" s="17"/>
      <c r="H1" s="17"/>
    </row>
    <row r="2" spans="1:8" ht="12.75">
      <c r="A2" s="57" t="s">
        <v>172</v>
      </c>
      <c r="B2" s="7"/>
      <c r="C2" s="7"/>
      <c r="D2" s="8"/>
      <c r="E2" s="8"/>
      <c r="F2" s="18"/>
      <c r="G2" s="18"/>
      <c r="H2" s="18"/>
    </row>
    <row r="3" spans="1:8" ht="12.75">
      <c r="A3" s="9" t="s">
        <v>173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B6" s="14">
        <v>0</v>
      </c>
      <c r="C6" s="14">
        <v>0</v>
      </c>
      <c r="D6" s="15"/>
    </row>
    <row r="7" spans="1:4" s="14" customFormat="1" ht="12.75">
      <c r="A7" s="13"/>
      <c r="B7" s="14">
        <v>0</v>
      </c>
      <c r="C7" s="14">
        <v>0</v>
      </c>
      <c r="D7" s="15"/>
    </row>
    <row r="8" spans="1:4" s="14" customFormat="1" ht="12.75">
      <c r="A8" s="13"/>
      <c r="B8" s="14">
        <v>0</v>
      </c>
      <c r="C8" s="14">
        <v>0</v>
      </c>
      <c r="D8" s="15"/>
    </row>
    <row r="9" spans="1:4" s="14" customFormat="1" ht="12.75">
      <c r="A9" s="13"/>
      <c r="B9" s="14">
        <v>0</v>
      </c>
      <c r="C9" s="14">
        <v>0</v>
      </c>
      <c r="D9" s="15"/>
    </row>
    <row r="10" spans="1:4" s="14" customFormat="1" ht="12.75">
      <c r="A10" s="13"/>
      <c r="B10" s="14">
        <v>0</v>
      </c>
      <c r="C10" s="14">
        <v>0</v>
      </c>
      <c r="D10" s="15"/>
    </row>
    <row r="11" spans="1:4" s="14" customFormat="1" ht="12.75">
      <c r="A11" s="13"/>
      <c r="B11" s="14">
        <v>0</v>
      </c>
      <c r="C11" s="14">
        <v>0</v>
      </c>
      <c r="D11" s="15"/>
    </row>
    <row r="12" spans="2:4" ht="12.75">
      <c r="B12" s="14">
        <v>0</v>
      </c>
      <c r="C12" s="14">
        <v>0</v>
      </c>
      <c r="D12" s="2"/>
    </row>
    <row r="13" spans="2:4" ht="12.75">
      <c r="B13" s="14">
        <v>0</v>
      </c>
      <c r="C13" s="14">
        <v>0</v>
      </c>
      <c r="D13" s="2"/>
    </row>
    <row r="14" spans="2:4" ht="12.75">
      <c r="B14" s="14">
        <v>0</v>
      </c>
      <c r="C14" s="14">
        <v>0</v>
      </c>
      <c r="D14" s="2"/>
    </row>
    <row r="15" spans="2:4" ht="12.75">
      <c r="B15" s="14">
        <v>0</v>
      </c>
      <c r="C15" s="14">
        <v>0</v>
      </c>
      <c r="D15" s="2"/>
    </row>
    <row r="16" spans="2:4" ht="12.75">
      <c r="B16" s="14">
        <v>0</v>
      </c>
      <c r="C16" s="14">
        <v>0</v>
      </c>
      <c r="D16" s="2"/>
    </row>
    <row r="17" spans="2:4" ht="12.75">
      <c r="B17" s="14">
        <v>0</v>
      </c>
      <c r="C17" s="14">
        <v>0</v>
      </c>
      <c r="D17" s="2"/>
    </row>
    <row r="18" spans="2:4" ht="12.75">
      <c r="B18" s="14">
        <v>0</v>
      </c>
      <c r="C18" s="14">
        <v>0</v>
      </c>
      <c r="D18" s="2"/>
    </row>
    <row r="19" spans="2:4" ht="12.75">
      <c r="B19" s="14"/>
      <c r="D19" s="2"/>
    </row>
    <row r="20" ht="13.5" thickBot="1">
      <c r="D20" s="2"/>
    </row>
    <row r="21" spans="1:8" ht="13.5" thickBot="1">
      <c r="A21" s="73" t="s">
        <v>171</v>
      </c>
      <c r="B21" s="74"/>
      <c r="C21" s="74"/>
      <c r="D21" s="74"/>
      <c r="E21" s="74"/>
      <c r="F21" s="74"/>
      <c r="G21" s="74"/>
      <c r="H21" s="281"/>
    </row>
    <row r="22" spans="1:8" ht="12.75">
      <c r="A22" s="137"/>
      <c r="B22" s="138"/>
      <c r="C22" s="139" t="s">
        <v>23</v>
      </c>
      <c r="D22" s="140"/>
      <c r="E22" s="71" t="s">
        <v>174</v>
      </c>
      <c r="F22" s="72"/>
      <c r="G22" s="70" t="s">
        <v>175</v>
      </c>
      <c r="H22" s="282"/>
    </row>
    <row r="23" spans="1:8" ht="15" customHeight="1">
      <c r="A23" s="61" t="s">
        <v>1</v>
      </c>
      <c r="B23" s="19"/>
      <c r="C23" s="20" t="s">
        <v>15</v>
      </c>
      <c r="D23" s="21" t="s">
        <v>0</v>
      </c>
      <c r="E23" s="280" t="s">
        <v>15</v>
      </c>
      <c r="F23" s="53" t="s">
        <v>0</v>
      </c>
      <c r="G23" s="53" t="s">
        <v>15</v>
      </c>
      <c r="H23" s="283" t="s">
        <v>0</v>
      </c>
    </row>
    <row r="24" spans="1:8" ht="15" customHeight="1">
      <c r="A24" s="146" t="s">
        <v>123</v>
      </c>
      <c r="B24" s="147"/>
      <c r="C24" s="59">
        <v>2372</v>
      </c>
      <c r="D24" s="141">
        <v>13318</v>
      </c>
      <c r="E24" s="59">
        <v>2370</v>
      </c>
      <c r="F24" s="141">
        <v>13319</v>
      </c>
      <c r="G24" s="58">
        <v>0</v>
      </c>
      <c r="H24" s="284">
        <v>0</v>
      </c>
    </row>
    <row r="25" spans="1:8" ht="15" customHeight="1">
      <c r="A25" s="146" t="s">
        <v>124</v>
      </c>
      <c r="B25" s="147"/>
      <c r="C25" s="123">
        <v>2210</v>
      </c>
      <c r="D25" s="142">
        <v>16428</v>
      </c>
      <c r="E25" s="123">
        <v>2202</v>
      </c>
      <c r="F25" s="142">
        <v>16408</v>
      </c>
      <c r="G25" s="58">
        <v>0</v>
      </c>
      <c r="H25" s="284">
        <v>0</v>
      </c>
    </row>
    <row r="26" spans="1:8" ht="15" customHeight="1">
      <c r="A26" s="146" t="s">
        <v>125</v>
      </c>
      <c r="B26" s="147"/>
      <c r="C26" s="76">
        <v>2601</v>
      </c>
      <c r="D26" s="143">
        <v>11343</v>
      </c>
      <c r="E26" s="76">
        <v>2938</v>
      </c>
      <c r="F26" s="143">
        <v>11302</v>
      </c>
      <c r="G26" s="58">
        <v>6</v>
      </c>
      <c r="H26" s="284">
        <v>29</v>
      </c>
    </row>
    <row r="27" spans="1:8" ht="15" customHeight="1">
      <c r="A27" s="148" t="s">
        <v>27</v>
      </c>
      <c r="B27" s="149"/>
      <c r="C27" s="54">
        <f>SUM(C24:C26)</f>
        <v>7183</v>
      </c>
      <c r="D27" s="65">
        <f>SUM(D24:D26)</f>
        <v>41089</v>
      </c>
      <c r="E27" s="63">
        <f>SUM(E24:E26)</f>
        <v>7510</v>
      </c>
      <c r="F27" s="55">
        <f>SUM(F24:F26)</f>
        <v>41029</v>
      </c>
      <c r="G27" s="54">
        <f>G24+G25+G26</f>
        <v>6</v>
      </c>
      <c r="H27" s="65">
        <f>H24+H25+H26</f>
        <v>29</v>
      </c>
    </row>
    <row r="28" spans="1:8" ht="15" customHeight="1">
      <c r="A28" s="146" t="s">
        <v>126</v>
      </c>
      <c r="B28" s="147"/>
      <c r="C28" s="124" t="s">
        <v>24</v>
      </c>
      <c r="D28" s="144" t="s">
        <v>24</v>
      </c>
      <c r="E28" s="60" t="s">
        <v>24</v>
      </c>
      <c r="F28" s="60" t="s">
        <v>24</v>
      </c>
      <c r="G28" s="60" t="s">
        <v>24</v>
      </c>
      <c r="H28" s="285" t="s">
        <v>24</v>
      </c>
    </row>
    <row r="29" spans="1:8" ht="15" customHeight="1">
      <c r="A29" s="146" t="s">
        <v>108</v>
      </c>
      <c r="B29" s="147"/>
      <c r="C29" s="99" t="s">
        <v>24</v>
      </c>
      <c r="D29" s="145" t="s">
        <v>24</v>
      </c>
      <c r="E29" s="56" t="s">
        <v>24</v>
      </c>
      <c r="F29" s="56" t="s">
        <v>24</v>
      </c>
      <c r="G29" s="56" t="s">
        <v>24</v>
      </c>
      <c r="H29" s="286" t="s">
        <v>24</v>
      </c>
    </row>
    <row r="30" spans="1:8" ht="15" customHeight="1">
      <c r="A30" s="148" t="s">
        <v>29</v>
      </c>
      <c r="B30" s="149"/>
      <c r="C30" s="54" t="s">
        <v>24</v>
      </c>
      <c r="D30" s="65" t="s">
        <v>24</v>
      </c>
      <c r="E30" s="64" t="s">
        <v>24</v>
      </c>
      <c r="F30" s="62" t="s">
        <v>24</v>
      </c>
      <c r="G30" s="54" t="s">
        <v>24</v>
      </c>
      <c r="H30" s="65" t="s">
        <v>24</v>
      </c>
    </row>
    <row r="31" spans="1:8" ht="15" customHeight="1" thickBot="1">
      <c r="A31" s="50" t="s">
        <v>28</v>
      </c>
      <c r="B31" s="51"/>
      <c r="C31" s="52">
        <v>7522</v>
      </c>
      <c r="D31" s="136">
        <v>41528</v>
      </c>
      <c r="E31" s="287">
        <v>10440</v>
      </c>
      <c r="F31" s="287">
        <v>40479</v>
      </c>
      <c r="G31" s="288">
        <v>474</v>
      </c>
      <c r="H31" s="289">
        <v>1230</v>
      </c>
    </row>
    <row r="32" spans="1:3" ht="12.75">
      <c r="A32" s="1" t="s">
        <v>109</v>
      </c>
      <c r="C32" s="2" t="s">
        <v>24</v>
      </c>
    </row>
    <row r="33" ht="12.75">
      <c r="H33" s="2"/>
    </row>
    <row r="34" ht="13.5" thickBot="1">
      <c r="H34" s="2"/>
    </row>
    <row r="35" spans="1:8" ht="13.5" thickBot="1">
      <c r="A35" s="73" t="s">
        <v>36</v>
      </c>
      <c r="B35" s="74"/>
      <c r="C35" s="74"/>
      <c r="D35" s="74"/>
      <c r="E35" s="74"/>
      <c r="F35" s="75"/>
      <c r="G35" s="75"/>
      <c r="H35" s="75"/>
    </row>
    <row r="61" ht="13.5" thickBot="1"/>
    <row r="62" spans="1:8" ht="13.5" thickBot="1">
      <c r="A62" s="89" t="s">
        <v>35</v>
      </c>
      <c r="B62" s="90"/>
      <c r="C62" s="90"/>
      <c r="D62" s="90"/>
      <c r="E62" s="90"/>
      <c r="F62" s="91"/>
      <c r="G62" s="91"/>
      <c r="H62" s="75"/>
    </row>
    <row r="63" spans="1:3" ht="12.75">
      <c r="A63" s="107" t="s">
        <v>38</v>
      </c>
      <c r="B63" s="95" t="s">
        <v>31</v>
      </c>
      <c r="C63" s="1" t="s">
        <v>93</v>
      </c>
    </row>
    <row r="64" spans="1:2" ht="12.75">
      <c r="A64" s="106">
        <v>40848</v>
      </c>
      <c r="B64" s="104"/>
    </row>
    <row r="65" spans="1:2" ht="12.75">
      <c r="A65" s="106">
        <v>40849</v>
      </c>
      <c r="B65" s="105"/>
    </row>
    <row r="66" spans="1:2" ht="12.75">
      <c r="A66" s="106">
        <v>40850</v>
      </c>
      <c r="B66" s="105"/>
    </row>
    <row r="67" spans="1:2" ht="12.75">
      <c r="A67" s="106">
        <v>40851</v>
      </c>
      <c r="B67" s="105"/>
    </row>
    <row r="68" spans="1:2" ht="12.75">
      <c r="A68" s="106">
        <v>40852</v>
      </c>
      <c r="B68" s="105"/>
    </row>
    <row r="69" spans="1:2" ht="12.75">
      <c r="A69" s="106">
        <v>40853</v>
      </c>
      <c r="B69" s="105"/>
    </row>
    <row r="70" spans="1:2" ht="12.75">
      <c r="A70" s="106">
        <v>40854</v>
      </c>
      <c r="B70" s="105"/>
    </row>
    <row r="71" spans="1:2" ht="12.75">
      <c r="A71" s="106">
        <v>40855</v>
      </c>
      <c r="B71" s="105"/>
    </row>
    <row r="72" spans="1:2" ht="12.75">
      <c r="A72" s="106">
        <v>40856</v>
      </c>
      <c r="B72" s="105"/>
    </row>
    <row r="73" spans="1:2" ht="12.75">
      <c r="A73" s="106">
        <v>40857</v>
      </c>
      <c r="B73" s="105"/>
    </row>
    <row r="74" spans="1:2" ht="12.75">
      <c r="A74" s="106">
        <v>40858</v>
      </c>
      <c r="B74" s="105"/>
    </row>
    <row r="75" spans="1:2" ht="12.75">
      <c r="A75" s="106">
        <v>40859</v>
      </c>
      <c r="B75" s="105"/>
    </row>
    <row r="76" spans="1:2" ht="12.75">
      <c r="A76" s="106">
        <v>40860</v>
      </c>
      <c r="B76" s="105"/>
    </row>
    <row r="77" spans="1:2" ht="12.75">
      <c r="A77" s="106">
        <v>40861</v>
      </c>
      <c r="B77" s="105"/>
    </row>
    <row r="78" spans="1:2" ht="12.75">
      <c r="A78" s="106">
        <v>40862</v>
      </c>
      <c r="B78" s="105"/>
    </row>
    <row r="79" spans="1:2" ht="12.75">
      <c r="A79" s="106">
        <v>40863</v>
      </c>
      <c r="B79" s="105"/>
    </row>
    <row r="80" spans="1:2" ht="12.75">
      <c r="A80" s="106">
        <v>40864</v>
      </c>
      <c r="B80" s="105"/>
    </row>
    <row r="81" spans="1:2" ht="12.75">
      <c r="A81" s="106">
        <v>40865</v>
      </c>
      <c r="B81" s="105"/>
    </row>
    <row r="82" spans="1:2" ht="12.75">
      <c r="A82" s="106">
        <v>40866</v>
      </c>
      <c r="B82" s="105"/>
    </row>
    <row r="83" spans="1:2" ht="12.75">
      <c r="A83" s="106">
        <v>40867</v>
      </c>
      <c r="B83" s="105"/>
    </row>
    <row r="84" spans="1:2" ht="12.75">
      <c r="A84" s="106">
        <v>40868</v>
      </c>
      <c r="B84" s="105"/>
    </row>
    <row r="85" spans="1:2" ht="12.75">
      <c r="A85" s="106">
        <v>40869</v>
      </c>
      <c r="B85" s="105"/>
    </row>
    <row r="86" spans="1:2" ht="12.75">
      <c r="A86" s="106">
        <v>40870</v>
      </c>
      <c r="B86" s="105"/>
    </row>
    <row r="87" spans="1:2" ht="12.75">
      <c r="A87" s="106">
        <v>40871</v>
      </c>
      <c r="B87" s="105"/>
    </row>
    <row r="88" spans="1:2" ht="12.75">
      <c r="A88" s="106">
        <v>40872</v>
      </c>
      <c r="B88" s="105"/>
    </row>
    <row r="89" spans="1:2" ht="12.75">
      <c r="A89" s="106">
        <v>40873</v>
      </c>
      <c r="B89" s="105"/>
    </row>
    <row r="90" spans="1:2" ht="12.75">
      <c r="A90" s="106">
        <v>40874</v>
      </c>
      <c r="B90" s="104"/>
    </row>
    <row r="91" spans="1:2" ht="12.75">
      <c r="A91" s="106">
        <v>40875</v>
      </c>
      <c r="B91" s="104"/>
    </row>
    <row r="92" spans="1:2" ht="12.75">
      <c r="A92" s="106">
        <v>40876</v>
      </c>
      <c r="B92" s="104"/>
    </row>
    <row r="93" spans="1:2" ht="12.75">
      <c r="A93" s="106">
        <v>40877</v>
      </c>
      <c r="B93" s="104"/>
    </row>
    <row r="94" spans="1:2" ht="12.75">
      <c r="A94" s="106"/>
      <c r="B94" s="104"/>
    </row>
    <row r="95" spans="1:2" ht="13.5" thickBot="1">
      <c r="A95" s="69" t="s">
        <v>32</v>
      </c>
      <c r="B95" s="257"/>
    </row>
    <row r="96" ht="12.75">
      <c r="A96" s="1" t="s">
        <v>112</v>
      </c>
    </row>
    <row r="97" ht="12.75">
      <c r="A97" s="1" t="s">
        <v>118</v>
      </c>
    </row>
    <row r="98" ht="12" customHeight="1"/>
    <row r="99" spans="1:8" ht="12.75">
      <c r="A99" s="9" t="s">
        <v>176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113</v>
      </c>
    </row>
    <row r="119" spans="1:8" ht="13.5" thickBot="1">
      <c r="A119" s="9" t="s">
        <v>177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25" t="s">
        <v>16</v>
      </c>
      <c r="B120" s="126" t="s">
        <v>15</v>
      </c>
      <c r="C120" s="127" t="s">
        <v>0</v>
      </c>
    </row>
    <row r="121" spans="1:3" ht="12.75" customHeight="1">
      <c r="A121" s="128" t="s">
        <v>17</v>
      </c>
      <c r="B121" s="100" t="s">
        <v>24</v>
      </c>
      <c r="C121" s="129" t="s">
        <v>24</v>
      </c>
    </row>
    <row r="122" spans="1:4" ht="12.75" customHeight="1">
      <c r="A122" s="130" t="s">
        <v>18</v>
      </c>
      <c r="B122" s="101" t="s">
        <v>24</v>
      </c>
      <c r="C122" s="131" t="s">
        <v>24</v>
      </c>
      <c r="D122" s="1" t="s">
        <v>3</v>
      </c>
    </row>
    <row r="123" spans="1:3" ht="12.75" customHeight="1">
      <c r="A123" s="130" t="s">
        <v>19</v>
      </c>
      <c r="B123" s="101" t="s">
        <v>24</v>
      </c>
      <c r="C123" s="131" t="s">
        <v>24</v>
      </c>
    </row>
    <row r="124" spans="1:3" ht="12.75" customHeight="1">
      <c r="A124" s="130" t="s">
        <v>20</v>
      </c>
      <c r="B124" s="101" t="s">
        <v>24</v>
      </c>
      <c r="C124" s="131" t="s">
        <v>24</v>
      </c>
    </row>
    <row r="125" spans="1:3" ht="12.75" customHeight="1">
      <c r="A125" s="130" t="s">
        <v>21</v>
      </c>
      <c r="B125" s="101" t="s">
        <v>24</v>
      </c>
      <c r="C125" s="131" t="s">
        <v>24</v>
      </c>
    </row>
    <row r="126" spans="1:3" ht="12.75" customHeight="1">
      <c r="A126" s="130" t="s">
        <v>22</v>
      </c>
      <c r="B126" s="101" t="s">
        <v>24</v>
      </c>
      <c r="C126" s="131" t="s">
        <v>24</v>
      </c>
    </row>
    <row r="127" spans="1:3" ht="12.75" customHeight="1">
      <c r="A127" s="130" t="s">
        <v>30</v>
      </c>
      <c r="B127" s="101" t="s">
        <v>24</v>
      </c>
      <c r="C127" s="131" t="s">
        <v>24</v>
      </c>
    </row>
    <row r="128" spans="1:3" ht="12.75" customHeight="1">
      <c r="A128" s="130" t="s">
        <v>37</v>
      </c>
      <c r="B128" s="101" t="s">
        <v>24</v>
      </c>
      <c r="C128" s="131" t="s">
        <v>24</v>
      </c>
    </row>
    <row r="129" spans="1:3" ht="12.75" customHeight="1">
      <c r="A129" s="130" t="s">
        <v>94</v>
      </c>
      <c r="B129" s="101" t="s">
        <v>24</v>
      </c>
      <c r="C129" s="131" t="s">
        <v>24</v>
      </c>
    </row>
    <row r="130" spans="1:3" ht="12.75" customHeight="1">
      <c r="A130" s="130" t="s">
        <v>95</v>
      </c>
      <c r="B130" s="101" t="s">
        <v>24</v>
      </c>
      <c r="C130" s="131" t="s">
        <v>24</v>
      </c>
    </row>
    <row r="131" spans="1:5" ht="12.75" customHeight="1">
      <c r="A131" s="132" t="s">
        <v>96</v>
      </c>
      <c r="B131" s="102" t="s">
        <v>24</v>
      </c>
      <c r="C131" s="133" t="s">
        <v>24</v>
      </c>
      <c r="D131" s="3"/>
      <c r="E131" s="3"/>
    </row>
    <row r="132" spans="1:5" ht="12.75" customHeight="1">
      <c r="A132" s="134" t="s">
        <v>97</v>
      </c>
      <c r="B132" s="103"/>
      <c r="C132" s="150"/>
      <c r="D132" s="109"/>
      <c r="E132" s="109"/>
    </row>
    <row r="133" spans="1:5" ht="12.75" customHeight="1" thickBot="1">
      <c r="A133" s="135" t="s">
        <v>2</v>
      </c>
      <c r="B133" s="52" t="s">
        <v>24</v>
      </c>
      <c r="C133" s="136" t="s">
        <v>24</v>
      </c>
      <c r="D133" s="3" t="s">
        <v>3</v>
      </c>
      <c r="E133" s="3"/>
    </row>
    <row r="134" spans="1:3" s="14" customFormat="1" ht="12.75" customHeight="1">
      <c r="A134" s="87"/>
      <c r="B134" s="88"/>
      <c r="C134" s="88"/>
    </row>
    <row r="135" spans="1:8" ht="13.5" thickBot="1">
      <c r="A135" s="9" t="s">
        <v>178</v>
      </c>
      <c r="B135" s="10"/>
      <c r="C135" s="10"/>
      <c r="D135" s="10"/>
      <c r="E135" s="10"/>
      <c r="F135" s="11"/>
      <c r="G135" s="11"/>
      <c r="H135" s="11"/>
    </row>
    <row r="136" spans="1:6" s="14" customFormat="1" ht="12.75" customHeight="1" thickBot="1">
      <c r="A136" s="110" t="s">
        <v>34</v>
      </c>
      <c r="B136" s="111"/>
      <c r="C136" s="111"/>
      <c r="D136" s="112"/>
      <c r="E136" s="113"/>
      <c r="F136" s="114" t="s">
        <v>0</v>
      </c>
    </row>
    <row r="137" spans="1:7" s="14" customFormat="1" ht="12.75" customHeight="1">
      <c r="A137" s="115" t="s">
        <v>39</v>
      </c>
      <c r="B137" s="116"/>
      <c r="C137" s="116"/>
      <c r="D137" s="117"/>
      <c r="E137" s="117"/>
      <c r="F137" s="118" t="s">
        <v>24</v>
      </c>
      <c r="G137" s="278"/>
    </row>
    <row r="138" spans="1:7" ht="12.75">
      <c r="A138" s="108" t="s">
        <v>40</v>
      </c>
      <c r="B138" s="92"/>
      <c r="C138" s="92"/>
      <c r="D138" s="92"/>
      <c r="E138" s="3"/>
      <c r="F138" s="119" t="s">
        <v>24</v>
      </c>
      <c r="G138" s="279"/>
    </row>
    <row r="139" spans="1:7" ht="12.75" customHeight="1" thickBot="1">
      <c r="A139" s="120" t="s">
        <v>41</v>
      </c>
      <c r="B139" s="121"/>
      <c r="C139" s="121"/>
      <c r="D139" s="121"/>
      <c r="E139" s="121"/>
      <c r="F139" s="122" t="s">
        <v>24</v>
      </c>
      <c r="G139" s="279"/>
    </row>
    <row r="140" spans="1:8" s="14" customFormat="1" ht="12.75">
      <c r="A140" s="93"/>
      <c r="B140" s="93"/>
      <c r="C140" s="93"/>
      <c r="D140" s="93"/>
      <c r="E140" s="77"/>
      <c r="F140" s="94"/>
      <c r="G140" s="94"/>
      <c r="H140" s="15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2" r:id="rId3"/>
  <headerFooter alignWithMargins="0">
    <oddFooter>&amp;CPage &amp;P of &amp;N</oddFooter>
  </headerFooter>
  <rowBreaks count="1" manualBreakCount="1">
    <brk id="61" max="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I101"/>
  <sheetViews>
    <sheetView view="pageBreakPreview" zoomScaleSheetLayoutView="100" workbookViewId="0" topLeftCell="A70">
      <selection activeCell="B36" sqref="B36"/>
    </sheetView>
  </sheetViews>
  <sheetFormatPr defaultColWidth="9.140625" defaultRowHeight="12.75"/>
  <cols>
    <col min="1" max="1" width="15.00390625" style="1" bestFit="1" customWidth="1"/>
    <col min="2" max="2" width="12.7109375" style="1" bestFit="1" customWidth="1"/>
    <col min="3" max="3" width="11.00390625" style="1" bestFit="1" customWidth="1"/>
    <col min="4" max="4" width="12.7109375" style="1" bestFit="1" customWidth="1"/>
    <col min="5" max="5" width="11.00390625" style="1" bestFit="1" customWidth="1"/>
    <col min="6" max="6" width="12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57" t="s">
        <v>172</v>
      </c>
      <c r="B2" s="7"/>
      <c r="C2" s="7"/>
      <c r="D2" s="8"/>
      <c r="E2" s="8"/>
      <c r="F2" s="18"/>
      <c r="G2" s="18"/>
    </row>
    <row r="3" spans="1:7" s="14" customFormat="1" ht="13.5" thickBot="1">
      <c r="A3" s="86"/>
      <c r="B3" s="83"/>
      <c r="C3" s="83"/>
      <c r="D3" s="84"/>
      <c r="E3" s="84"/>
      <c r="F3" s="85"/>
      <c r="G3" s="85"/>
    </row>
    <row r="4" spans="1:7" ht="13.5" thickBot="1">
      <c r="A4" s="275" t="s">
        <v>25</v>
      </c>
      <c r="B4" s="276"/>
      <c r="C4" s="276"/>
      <c r="D4" s="276"/>
      <c r="E4" s="276"/>
      <c r="F4" s="276"/>
      <c r="G4" s="277"/>
    </row>
    <row r="5" spans="1:7" ht="12.75">
      <c r="A5" s="33"/>
      <c r="B5" s="310" t="s">
        <v>4</v>
      </c>
      <c r="C5" s="311"/>
      <c r="D5" s="311"/>
      <c r="E5" s="312"/>
      <c r="F5" s="310" t="s">
        <v>2</v>
      </c>
      <c r="G5" s="313"/>
    </row>
    <row r="6" spans="1:7" ht="13.5" thickBot="1">
      <c r="A6" s="96" t="s">
        <v>5</v>
      </c>
      <c r="B6" s="97" t="s">
        <v>6</v>
      </c>
      <c r="C6" s="97" t="s">
        <v>7</v>
      </c>
      <c r="D6" s="97" t="s">
        <v>8</v>
      </c>
      <c r="E6" s="97" t="s">
        <v>7</v>
      </c>
      <c r="F6" s="97" t="s">
        <v>2</v>
      </c>
      <c r="G6" s="98" t="s">
        <v>7</v>
      </c>
    </row>
    <row r="7" spans="1:7" ht="12.75">
      <c r="A7" s="28" t="s">
        <v>9</v>
      </c>
      <c r="B7" s="66">
        <f>B32+B56+B80</f>
        <v>3583</v>
      </c>
      <c r="C7" s="35">
        <f>B7/F12</f>
        <v>0.08720095402662513</v>
      </c>
      <c r="D7" s="66">
        <f>D32+D56+D80</f>
        <v>3446</v>
      </c>
      <c r="E7" s="36">
        <f>D7/F12</f>
        <v>0.08386672832144856</v>
      </c>
      <c r="F7" s="37">
        <f aca="true" t="shared" si="0" ref="F7:G11">B7+D7</f>
        <v>7029</v>
      </c>
      <c r="G7" s="38">
        <f t="shared" si="0"/>
        <v>0.17106768234807368</v>
      </c>
    </row>
    <row r="8" spans="1:7" ht="12.75">
      <c r="A8" s="29" t="s">
        <v>10</v>
      </c>
      <c r="B8" s="67">
        <f>B33+B57+B81</f>
        <v>5898</v>
      </c>
      <c r="C8" s="39">
        <f>B8/F12</f>
        <v>0.1435420672199372</v>
      </c>
      <c r="D8" s="67">
        <f>D33+D57+D81</f>
        <v>5864</v>
      </c>
      <c r="E8" s="40">
        <f>D8/F12</f>
        <v>0.14271459514711968</v>
      </c>
      <c r="F8" s="41">
        <f t="shared" si="0"/>
        <v>11762</v>
      </c>
      <c r="G8" s="42">
        <f t="shared" si="0"/>
        <v>0.2862566623670569</v>
      </c>
    </row>
    <row r="9" spans="1:7" ht="12.75">
      <c r="A9" s="30" t="s">
        <v>11</v>
      </c>
      <c r="B9" s="67">
        <f>B34+B58+B82</f>
        <v>3055</v>
      </c>
      <c r="C9" s="39">
        <f>B9/F12</f>
        <v>0.07435079948404683</v>
      </c>
      <c r="D9" s="67">
        <f>D34+D58+D82</f>
        <v>2815</v>
      </c>
      <c r="E9" s="40">
        <f>D9/F12</f>
        <v>0.06850982014651123</v>
      </c>
      <c r="F9" s="41">
        <f t="shared" si="0"/>
        <v>5870</v>
      </c>
      <c r="G9" s="42">
        <f t="shared" si="0"/>
        <v>0.14286061963055807</v>
      </c>
    </row>
    <row r="10" spans="1:7" ht="12.75">
      <c r="A10" s="31" t="s">
        <v>12</v>
      </c>
      <c r="B10" s="67">
        <f>B35+B59+B83</f>
        <v>6729</v>
      </c>
      <c r="C10" s="39">
        <f>B10/F12</f>
        <v>0.1637664581761542</v>
      </c>
      <c r="D10" s="67">
        <f>D35+D59+D83</f>
        <v>8771</v>
      </c>
      <c r="E10" s="40">
        <f>D10/F12</f>
        <v>0.21346345737301956</v>
      </c>
      <c r="F10" s="41">
        <f t="shared" si="0"/>
        <v>15500</v>
      </c>
      <c r="G10" s="42">
        <f t="shared" si="0"/>
        <v>0.37722991554917373</v>
      </c>
    </row>
    <row r="11" spans="1:7" ht="13.5" thickBot="1">
      <c r="A11" s="32" t="s">
        <v>13</v>
      </c>
      <c r="B11" s="68">
        <f>B36+B60+B84</f>
        <v>418</v>
      </c>
      <c r="C11" s="43">
        <f>B11/F12</f>
        <v>0.010173039012874491</v>
      </c>
      <c r="D11" s="68">
        <f>D36+D60+D84</f>
        <v>510</v>
      </c>
      <c r="E11" s="44">
        <f>D11/F12</f>
        <v>0.012412081092263137</v>
      </c>
      <c r="F11" s="45">
        <f t="shared" si="0"/>
        <v>928</v>
      </c>
      <c r="G11" s="46">
        <f t="shared" si="0"/>
        <v>0.022585120105137628</v>
      </c>
    </row>
    <row r="12" spans="1:7" ht="13.5" thickBot="1">
      <c r="A12" s="34" t="s">
        <v>26</v>
      </c>
      <c r="B12" s="47">
        <f aca="true" t="shared" si="1" ref="B12:G12">SUM(B7:B11)</f>
        <v>19683</v>
      </c>
      <c r="C12" s="48">
        <f t="shared" si="1"/>
        <v>0.4790333179196378</v>
      </c>
      <c r="D12" s="47">
        <f t="shared" si="1"/>
        <v>21406</v>
      </c>
      <c r="E12" s="48">
        <f t="shared" si="1"/>
        <v>0.5209666820803621</v>
      </c>
      <c r="F12" s="47">
        <f t="shared" si="1"/>
        <v>41089</v>
      </c>
      <c r="G12" s="49">
        <f t="shared" si="1"/>
        <v>1</v>
      </c>
    </row>
    <row r="13" spans="1:7" ht="12.75">
      <c r="A13" s="27" t="s">
        <v>114</v>
      </c>
      <c r="B13" s="22"/>
      <c r="C13" s="22"/>
      <c r="D13" s="22"/>
      <c r="E13" s="22"/>
      <c r="F13" s="22"/>
      <c r="G13" s="22"/>
    </row>
    <row r="14" spans="1:7" ht="13.5" thickBot="1">
      <c r="A14" s="27"/>
      <c r="B14" s="22"/>
      <c r="C14" s="22"/>
      <c r="D14" s="22"/>
      <c r="E14" s="22"/>
      <c r="F14" s="22"/>
      <c r="G14" s="22"/>
    </row>
    <row r="15" spans="1:7" ht="12.75">
      <c r="A15" s="23" t="s">
        <v>33</v>
      </c>
      <c r="B15" s="24"/>
      <c r="C15" s="24"/>
      <c r="D15" s="24"/>
      <c r="E15" s="24"/>
      <c r="F15" s="24"/>
      <c r="G15" s="26"/>
    </row>
    <row r="16" spans="1:7" ht="12.75">
      <c r="A16" s="27"/>
      <c r="B16" s="97">
        <v>0</v>
      </c>
      <c r="C16" s="97">
        <v>0</v>
      </c>
      <c r="D16" s="22"/>
      <c r="E16" s="22"/>
      <c r="F16" s="22"/>
      <c r="G16" s="22"/>
    </row>
    <row r="17" spans="1:7" ht="12.75">
      <c r="A17" s="27"/>
      <c r="B17" s="97">
        <v>0</v>
      </c>
      <c r="C17" s="97">
        <v>0</v>
      </c>
      <c r="D17" s="22"/>
      <c r="E17" s="22"/>
      <c r="F17" s="22"/>
      <c r="G17" s="22"/>
    </row>
    <row r="18" spans="1:7" ht="12.75">
      <c r="A18" s="27"/>
      <c r="B18" s="97">
        <v>0</v>
      </c>
      <c r="C18" s="97">
        <v>0</v>
      </c>
      <c r="D18" s="22"/>
      <c r="E18" s="22"/>
      <c r="F18" s="22"/>
      <c r="G18" s="22"/>
    </row>
    <row r="19" spans="1:7" ht="12.75">
      <c r="A19" s="27"/>
      <c r="B19" s="97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3.5" thickBot="1">
      <c r="A28" s="27"/>
      <c r="B28" s="22"/>
      <c r="C28" s="22"/>
      <c r="D28" s="22"/>
      <c r="E28" s="22"/>
      <c r="F28" s="22"/>
      <c r="G28" s="22"/>
    </row>
    <row r="29" spans="1:8" ht="13.5" thickBot="1">
      <c r="A29" s="23" t="s">
        <v>127</v>
      </c>
      <c r="B29" s="24"/>
      <c r="C29" s="24"/>
      <c r="D29" s="24"/>
      <c r="E29" s="24"/>
      <c r="F29" s="24"/>
      <c r="G29" s="26"/>
      <c r="H29" s="3"/>
    </row>
    <row r="30" spans="1:9" ht="12.75">
      <c r="A30" s="33"/>
      <c r="B30" s="310" t="s">
        <v>4</v>
      </c>
      <c r="C30" s="311"/>
      <c r="D30" s="311"/>
      <c r="E30" s="312"/>
      <c r="F30" s="310" t="s">
        <v>2</v>
      </c>
      <c r="G30" s="313"/>
      <c r="H30"/>
      <c r="I30"/>
    </row>
    <row r="31" spans="1:9" ht="13.5" thickBot="1">
      <c r="A31" s="96" t="s">
        <v>5</v>
      </c>
      <c r="B31" s="97" t="s">
        <v>6</v>
      </c>
      <c r="C31" s="97" t="s">
        <v>7</v>
      </c>
      <c r="D31" s="97" t="s">
        <v>8</v>
      </c>
      <c r="E31" s="97" t="s">
        <v>7</v>
      </c>
      <c r="F31" s="97" t="s">
        <v>2</v>
      </c>
      <c r="G31" s="98" t="s">
        <v>7</v>
      </c>
      <c r="H31" s="151"/>
      <c r="I31" s="151"/>
    </row>
    <row r="32" spans="1:9" ht="12.75">
      <c r="A32" s="28" t="s">
        <v>9</v>
      </c>
      <c r="B32" s="155">
        <v>1311</v>
      </c>
      <c r="C32" s="35">
        <f>B32/F37</f>
        <v>0.09843820393452471</v>
      </c>
      <c r="D32" s="155">
        <v>1236</v>
      </c>
      <c r="E32" s="36">
        <f>D32/F37</f>
        <v>0.09280672773689744</v>
      </c>
      <c r="F32" s="37">
        <f aca="true" t="shared" si="2" ref="F32:G37">B32+D32</f>
        <v>2547</v>
      </c>
      <c r="G32" s="38">
        <f t="shared" si="2"/>
        <v>0.19124493167142215</v>
      </c>
      <c r="H32" s="151"/>
      <c r="I32" s="151"/>
    </row>
    <row r="33" spans="1:9" ht="12.75">
      <c r="A33" s="302" t="s">
        <v>10</v>
      </c>
      <c r="B33" s="156">
        <v>1923</v>
      </c>
      <c r="C33" s="303">
        <f>B33/F37</f>
        <v>0.14439104970716324</v>
      </c>
      <c r="D33" s="156">
        <v>2001</v>
      </c>
      <c r="E33" s="40">
        <f>D33/F37</f>
        <v>0.1502477849526956</v>
      </c>
      <c r="F33" s="41">
        <f t="shared" si="2"/>
        <v>3924</v>
      </c>
      <c r="G33" s="42">
        <f t="shared" si="2"/>
        <v>0.29463883465985885</v>
      </c>
      <c r="H33" s="151"/>
      <c r="I33" s="151"/>
    </row>
    <row r="34" spans="1:9" ht="12.75">
      <c r="A34" s="30" t="s">
        <v>11</v>
      </c>
      <c r="B34" s="156">
        <v>951</v>
      </c>
      <c r="C34" s="39">
        <f>B34/F37</f>
        <v>0.0714071181859138</v>
      </c>
      <c r="D34" s="156">
        <v>898</v>
      </c>
      <c r="E34" s="40">
        <f>D34/F37</f>
        <v>0.06742754167292386</v>
      </c>
      <c r="F34" s="41">
        <f t="shared" si="2"/>
        <v>1849</v>
      </c>
      <c r="G34" s="42">
        <f t="shared" si="2"/>
        <v>0.13883465985883767</v>
      </c>
      <c r="H34" s="151"/>
      <c r="I34" s="151"/>
    </row>
    <row r="35" spans="1:9" ht="12.75">
      <c r="A35" s="304" t="s">
        <v>12</v>
      </c>
      <c r="B35" s="156">
        <v>2000</v>
      </c>
      <c r="C35" s="303">
        <f>B35/F37</f>
        <v>0.1501726986033939</v>
      </c>
      <c r="D35" s="156">
        <v>2736</v>
      </c>
      <c r="E35" s="40">
        <f>D35/F37</f>
        <v>0.20543625168944285</v>
      </c>
      <c r="F35" s="41">
        <f t="shared" si="2"/>
        <v>4736</v>
      </c>
      <c r="G35" s="42">
        <f t="shared" si="2"/>
        <v>0.3556089502928368</v>
      </c>
      <c r="H35"/>
      <c r="I35"/>
    </row>
    <row r="36" spans="1:9" ht="13.5" thickBot="1">
      <c r="A36" s="32" t="s">
        <v>13</v>
      </c>
      <c r="B36" s="157">
        <v>88</v>
      </c>
      <c r="C36" s="43">
        <f>B36/F37</f>
        <v>0.006607598738549332</v>
      </c>
      <c r="D36" s="157">
        <v>174</v>
      </c>
      <c r="E36" s="44">
        <f>D36/F37</f>
        <v>0.01306502477849527</v>
      </c>
      <c r="F36" s="45">
        <f t="shared" si="2"/>
        <v>262</v>
      </c>
      <c r="G36" s="46">
        <f t="shared" si="2"/>
        <v>0.019672623517044602</v>
      </c>
      <c r="H36" s="151"/>
      <c r="I36" s="151"/>
    </row>
    <row r="37" spans="1:7" ht="13.5" thickBot="1">
      <c r="A37" s="34" t="s">
        <v>128</v>
      </c>
      <c r="B37" s="47">
        <f>SUM(B32:B36)</f>
        <v>6273</v>
      </c>
      <c r="C37" s="48">
        <f>B37/F37</f>
        <v>0.471016669169545</v>
      </c>
      <c r="D37" s="47">
        <f>SUM(D32:D36)</f>
        <v>7045</v>
      </c>
      <c r="E37" s="48">
        <f>D37/F37</f>
        <v>0.528983330830455</v>
      </c>
      <c r="F37" s="47">
        <f t="shared" si="2"/>
        <v>13318</v>
      </c>
      <c r="G37" s="49">
        <f t="shared" si="2"/>
        <v>1</v>
      </c>
    </row>
    <row r="38" spans="1:7" s="14" customFormat="1" ht="13.5" thickBot="1">
      <c r="A38" s="78"/>
      <c r="B38" s="79"/>
      <c r="C38" s="80"/>
      <c r="D38" s="79"/>
      <c r="E38" s="80"/>
      <c r="F38" s="79"/>
      <c r="G38" s="82"/>
    </row>
    <row r="39" spans="1:7" ht="12.75">
      <c r="A39" s="23" t="s">
        <v>129</v>
      </c>
      <c r="B39" s="24"/>
      <c r="C39" s="24"/>
      <c r="D39" s="24"/>
      <c r="E39" s="24"/>
      <c r="F39" s="24"/>
      <c r="G39" s="26"/>
    </row>
    <row r="40" spans="1:7" ht="12.75">
      <c r="A40" s="27"/>
      <c r="B40" s="22"/>
      <c r="C40" s="22"/>
      <c r="D40" s="22"/>
      <c r="E40" s="22"/>
      <c r="F40" s="22"/>
      <c r="G40" s="22"/>
    </row>
    <row r="41" spans="1:7" ht="12.75">
      <c r="A41" s="27"/>
      <c r="B41" s="22"/>
      <c r="C41" s="22"/>
      <c r="D41" s="22"/>
      <c r="E41" s="22"/>
      <c r="F41" s="22"/>
      <c r="G41" s="22"/>
    </row>
    <row r="42" spans="1:7" ht="12.75">
      <c r="A42" s="27"/>
      <c r="B42" s="22"/>
      <c r="C42" s="22"/>
      <c r="D42" s="22"/>
      <c r="E42" s="22"/>
      <c r="F42" s="22"/>
      <c r="G42" s="22"/>
    </row>
    <row r="43" spans="1:7" ht="12.75">
      <c r="A43" s="27"/>
      <c r="B43" s="22"/>
      <c r="C43" s="22"/>
      <c r="D43" s="22"/>
      <c r="E43" s="22"/>
      <c r="F43" s="22"/>
      <c r="G43" s="22"/>
    </row>
    <row r="44" spans="1:7" ht="12.75">
      <c r="A44" s="27"/>
      <c r="B44" s="22"/>
      <c r="C44" s="22"/>
      <c r="D44" s="22"/>
      <c r="E44" s="22"/>
      <c r="F44" s="22"/>
      <c r="G44" s="22"/>
    </row>
    <row r="45" spans="1:7" ht="12.75">
      <c r="A45" s="27"/>
      <c r="B45" s="22"/>
      <c r="C45" s="22"/>
      <c r="D45" s="22"/>
      <c r="E45" s="22"/>
      <c r="F45" s="22"/>
      <c r="G45" s="22"/>
    </row>
    <row r="46" spans="1:7" ht="12.75">
      <c r="A46" s="27"/>
      <c r="B46" s="22"/>
      <c r="C46" s="22"/>
      <c r="D46" s="22"/>
      <c r="E46" s="22"/>
      <c r="F46" s="22"/>
      <c r="G46" s="22"/>
    </row>
    <row r="47" spans="1:7" ht="12.75">
      <c r="A47" s="27"/>
      <c r="B47" s="22"/>
      <c r="C47" s="22"/>
      <c r="D47" s="22"/>
      <c r="E47" s="22"/>
      <c r="F47" s="22"/>
      <c r="G47" s="22"/>
    </row>
    <row r="48" spans="1:7" ht="12.75">
      <c r="A48" s="27"/>
      <c r="B48" s="22"/>
      <c r="C48" s="22"/>
      <c r="D48" s="22"/>
      <c r="E48" s="22"/>
      <c r="F48" s="22"/>
      <c r="G48" s="22"/>
    </row>
    <row r="49" spans="1:7" ht="12.75">
      <c r="A49" s="27"/>
      <c r="B49" s="22"/>
      <c r="C49" s="22"/>
      <c r="D49" s="22"/>
      <c r="E49" s="22"/>
      <c r="F49" s="22"/>
      <c r="G49" s="22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3.5" thickBot="1">
      <c r="A52" s="81"/>
      <c r="B52" s="22"/>
      <c r="C52" s="22"/>
      <c r="D52" s="22"/>
      <c r="E52" s="22"/>
      <c r="F52" s="22"/>
      <c r="G52" s="22"/>
    </row>
    <row r="53" spans="1:7" ht="13.5" thickBot="1">
      <c r="A53" s="23" t="s">
        <v>130</v>
      </c>
      <c r="B53" s="24"/>
      <c r="C53" s="25"/>
      <c r="D53" s="24"/>
      <c r="E53" s="24"/>
      <c r="F53" s="24"/>
      <c r="G53" s="26"/>
    </row>
    <row r="54" spans="1:8" ht="12.75">
      <c r="A54" s="33"/>
      <c r="B54" s="310" t="s">
        <v>4</v>
      </c>
      <c r="C54" s="311"/>
      <c r="D54" s="311"/>
      <c r="E54" s="312"/>
      <c r="F54" s="310" t="s">
        <v>2</v>
      </c>
      <c r="G54" s="313"/>
      <c r="H54" s="16"/>
    </row>
    <row r="55" spans="1:8" ht="13.5" thickBot="1">
      <c r="A55" s="96" t="s">
        <v>5</v>
      </c>
      <c r="B55" s="97" t="s">
        <v>6</v>
      </c>
      <c r="C55" s="97" t="s">
        <v>7</v>
      </c>
      <c r="D55" s="97" t="s">
        <v>8</v>
      </c>
      <c r="E55" s="97" t="s">
        <v>7</v>
      </c>
      <c r="F55" s="97" t="s">
        <v>2</v>
      </c>
      <c r="G55" s="98" t="s">
        <v>7</v>
      </c>
      <c r="H55" s="16"/>
    </row>
    <row r="56" spans="1:8" ht="12.75">
      <c r="A56" s="28" t="s">
        <v>9</v>
      </c>
      <c r="B56" s="306">
        <v>1325</v>
      </c>
      <c r="C56" s="36">
        <f>B56/F61</f>
        <v>0.08065497930362796</v>
      </c>
      <c r="D56" s="306">
        <v>1309</v>
      </c>
      <c r="E56" s="36">
        <f>D56/F61</f>
        <v>0.07968103238373508</v>
      </c>
      <c r="F56" s="37">
        <f>B56+D56</f>
        <v>2634</v>
      </c>
      <c r="G56" s="38">
        <f>F56/F61</f>
        <v>0.16033601168736303</v>
      </c>
      <c r="H56" s="16"/>
    </row>
    <row r="57" spans="1:8" ht="12.75">
      <c r="A57" s="29" t="s">
        <v>10</v>
      </c>
      <c r="B57" s="307">
        <v>2360</v>
      </c>
      <c r="C57" s="40">
        <f>B57/F61</f>
        <v>0.1436571706841977</v>
      </c>
      <c r="D57" s="307">
        <v>2384</v>
      </c>
      <c r="E57" s="40">
        <f>D57/F61</f>
        <v>0.145118091064037</v>
      </c>
      <c r="F57" s="41">
        <f>B57+D57</f>
        <v>4744</v>
      </c>
      <c r="G57" s="42">
        <f>F57/F61</f>
        <v>0.2887752617482347</v>
      </c>
      <c r="H57" s="16"/>
    </row>
    <row r="58" spans="1:7" ht="12.75">
      <c r="A58" s="30" t="s">
        <v>11</v>
      </c>
      <c r="B58" s="307">
        <v>1111</v>
      </c>
      <c r="C58" s="40">
        <f>B58/F61</f>
        <v>0.06762843925006087</v>
      </c>
      <c r="D58" s="307">
        <v>1037</v>
      </c>
      <c r="E58" s="40">
        <f>D58/F61</f>
        <v>0.06312393474555637</v>
      </c>
      <c r="F58" s="41">
        <f>B58+D58</f>
        <v>2148</v>
      </c>
      <c r="G58" s="42">
        <f>F58/F61</f>
        <v>0.13075237399561723</v>
      </c>
    </row>
    <row r="59" spans="1:8" ht="12.75">
      <c r="A59" s="31" t="s">
        <v>12</v>
      </c>
      <c r="B59" s="307">
        <v>3005</v>
      </c>
      <c r="C59" s="40">
        <v>34.42</v>
      </c>
      <c r="D59" s="307">
        <v>3442</v>
      </c>
      <c r="E59" s="40">
        <f>D59/F61</f>
        <v>0.20952033114195276</v>
      </c>
      <c r="F59" s="41">
        <f>B59+D59</f>
        <v>6447</v>
      </c>
      <c r="G59" s="42">
        <f>F59/F61</f>
        <v>0.3924397370343316</v>
      </c>
      <c r="H59" s="16"/>
    </row>
    <row r="60" spans="1:7" ht="13.5" thickBot="1">
      <c r="A60" s="32" t="s">
        <v>13</v>
      </c>
      <c r="B60" s="308">
        <v>258</v>
      </c>
      <c r="C60" s="44">
        <f>B60/F61</f>
        <v>0.015704894083272462</v>
      </c>
      <c r="D60" s="308">
        <v>197</v>
      </c>
      <c r="E60" s="44">
        <f>D60/F61</f>
        <v>0.01199172145118091</v>
      </c>
      <c r="F60" s="45">
        <f>B60+D60</f>
        <v>455</v>
      </c>
      <c r="G60" s="46">
        <f>F60/F61</f>
        <v>0.02769661553445337</v>
      </c>
    </row>
    <row r="61" spans="1:7" ht="13.5" thickBot="1">
      <c r="A61" s="34" t="s">
        <v>131</v>
      </c>
      <c r="B61" s="47">
        <f aca="true" t="shared" si="3" ref="B61:G61">SUM(B56:B60)</f>
        <v>8059</v>
      </c>
      <c r="C61" s="48">
        <f t="shared" si="3"/>
        <v>34.72764548332116</v>
      </c>
      <c r="D61" s="47">
        <f t="shared" si="3"/>
        <v>8369</v>
      </c>
      <c r="E61" s="48">
        <f t="shared" si="3"/>
        <v>0.5094351107864621</v>
      </c>
      <c r="F61" s="47">
        <f t="shared" si="3"/>
        <v>16428</v>
      </c>
      <c r="G61" s="49">
        <f t="shared" si="3"/>
        <v>1</v>
      </c>
    </row>
    <row r="62" spans="1:7" s="14" customFormat="1" ht="13.5" thickBot="1">
      <c r="A62" s="78"/>
      <c r="B62" s="79"/>
      <c r="C62" s="80"/>
      <c r="D62" s="79"/>
      <c r="E62" s="80"/>
      <c r="F62" s="79"/>
      <c r="G62" s="80"/>
    </row>
    <row r="63" spans="1:7" ht="12.75">
      <c r="A63" s="23" t="s">
        <v>132</v>
      </c>
      <c r="B63" s="24"/>
      <c r="C63" s="24"/>
      <c r="D63" s="24"/>
      <c r="E63" s="24"/>
      <c r="F63" s="24"/>
      <c r="G63" s="26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2" spans="1:7" ht="12.75">
      <c r="A72" s="27"/>
      <c r="B72" s="22"/>
      <c r="C72" s="22"/>
      <c r="D72" s="22"/>
      <c r="E72" s="22"/>
      <c r="F72" s="22"/>
      <c r="G72" s="22"/>
    </row>
    <row r="73" spans="1:7" ht="12.75">
      <c r="A73" s="27"/>
      <c r="B73" s="22"/>
      <c r="C73" s="22"/>
      <c r="D73" s="22"/>
      <c r="E73" s="22"/>
      <c r="F73" s="22"/>
      <c r="G73" s="22"/>
    </row>
    <row r="74" spans="1:7" ht="12.75">
      <c r="A74" s="27"/>
      <c r="B74" s="22"/>
      <c r="C74" s="22"/>
      <c r="D74" s="22"/>
      <c r="E74" s="22"/>
      <c r="F74" s="22"/>
      <c r="G74" s="22"/>
    </row>
    <row r="75" spans="1:7" ht="12.75">
      <c r="A75" s="27"/>
      <c r="B75" s="22"/>
      <c r="C75" s="22"/>
      <c r="D75" s="22"/>
      <c r="E75" s="22"/>
      <c r="F75" s="22"/>
      <c r="G75" s="22"/>
    </row>
    <row r="76" spans="1:7" ht="13.5" thickBot="1">
      <c r="A76" s="81"/>
      <c r="B76" s="22"/>
      <c r="C76" s="22"/>
      <c r="D76" s="22"/>
      <c r="E76" s="22"/>
      <c r="F76" s="22"/>
      <c r="G76" s="22"/>
    </row>
    <row r="77" spans="1:7" ht="13.5" thickBot="1">
      <c r="A77" s="23" t="s">
        <v>134</v>
      </c>
      <c r="B77" s="24"/>
      <c r="C77" s="25"/>
      <c r="D77" s="24"/>
      <c r="E77" s="24"/>
      <c r="F77" s="24"/>
      <c r="G77" s="26"/>
    </row>
    <row r="78" spans="1:8" ht="12.75">
      <c r="A78" s="33"/>
      <c r="B78" s="310" t="s">
        <v>4</v>
      </c>
      <c r="C78" s="311"/>
      <c r="D78" s="311"/>
      <c r="E78" s="312"/>
      <c r="F78" s="310" t="s">
        <v>2</v>
      </c>
      <c r="G78" s="313"/>
      <c r="H78" s="16"/>
    </row>
    <row r="79" spans="1:8" ht="13.5" thickBot="1">
      <c r="A79" s="96" t="s">
        <v>5</v>
      </c>
      <c r="B79" s="97" t="s">
        <v>6</v>
      </c>
      <c r="C79" s="97" t="s">
        <v>7</v>
      </c>
      <c r="D79" s="97" t="s">
        <v>8</v>
      </c>
      <c r="E79" s="97" t="s">
        <v>7</v>
      </c>
      <c r="F79" s="97" t="s">
        <v>2</v>
      </c>
      <c r="G79" s="98" t="s">
        <v>7</v>
      </c>
      <c r="H79" s="16"/>
    </row>
    <row r="80" spans="1:8" ht="12.75">
      <c r="A80" s="28" t="s">
        <v>9</v>
      </c>
      <c r="B80" s="152">
        <v>947</v>
      </c>
      <c r="C80" s="35">
        <f>B80/F85</f>
        <v>0.08348761350612713</v>
      </c>
      <c r="D80" s="152">
        <v>901</v>
      </c>
      <c r="E80" s="36">
        <f>D80/F85</f>
        <v>0.07943224896411884</v>
      </c>
      <c r="F80" s="37">
        <f>B80+D80</f>
        <v>1848</v>
      </c>
      <c r="G80" s="38">
        <f>F80/F85</f>
        <v>0.16291986247024598</v>
      </c>
      <c r="H80" s="16"/>
    </row>
    <row r="81" spans="1:8" ht="12.75">
      <c r="A81" s="29" t="s">
        <v>10</v>
      </c>
      <c r="B81" s="153">
        <v>1615</v>
      </c>
      <c r="C81" s="39">
        <f>B81/F85</f>
        <v>0.1423785594639866</v>
      </c>
      <c r="D81" s="153">
        <v>1479</v>
      </c>
      <c r="E81" s="40">
        <f>D81/F85</f>
        <v>0.13038878603544035</v>
      </c>
      <c r="F81" s="41">
        <f>B81+D81</f>
        <v>3094</v>
      </c>
      <c r="G81" s="42">
        <f>F81/F85</f>
        <v>0.27276734549942694</v>
      </c>
      <c r="H81" s="16"/>
    </row>
    <row r="82" spans="1:7" ht="12.75">
      <c r="A82" s="30" t="s">
        <v>11</v>
      </c>
      <c r="B82" s="153">
        <v>993</v>
      </c>
      <c r="C82" s="39">
        <f>B82/F85</f>
        <v>0.08754297804813542</v>
      </c>
      <c r="D82" s="153">
        <v>880</v>
      </c>
      <c r="E82" s="40">
        <f>D82/F85</f>
        <v>0.07758088689059332</v>
      </c>
      <c r="F82" s="41">
        <f>B82+D82</f>
        <v>1873</v>
      </c>
      <c r="G82" s="42">
        <f>F82/F85</f>
        <v>0.16512386493872874</v>
      </c>
    </row>
    <row r="83" spans="1:8" ht="12.75">
      <c r="A83" s="31" t="s">
        <v>12</v>
      </c>
      <c r="B83" s="153">
        <v>1724</v>
      </c>
      <c r="C83" s="39">
        <f>B83/F85</f>
        <v>0.15198801022657146</v>
      </c>
      <c r="D83" s="153">
        <v>2593</v>
      </c>
      <c r="E83" s="40">
        <f>D83/F85</f>
        <v>0.22859913603103235</v>
      </c>
      <c r="F83" s="41">
        <f>B83+D83</f>
        <v>4317</v>
      </c>
      <c r="G83" s="42">
        <f>F83/F85</f>
        <v>0.3805871462576038</v>
      </c>
      <c r="H83" s="16"/>
    </row>
    <row r="84" spans="1:7" ht="13.5" thickBot="1">
      <c r="A84" s="32" t="s">
        <v>13</v>
      </c>
      <c r="B84" s="154">
        <v>72</v>
      </c>
      <c r="C84" s="43">
        <f>B84/F85</f>
        <v>0.006347527109230362</v>
      </c>
      <c r="D84" s="154">
        <v>139</v>
      </c>
      <c r="E84" s="44">
        <f>D84/F85</f>
        <v>0.012254253724764172</v>
      </c>
      <c r="F84" s="45">
        <f>B84+D84</f>
        <v>211</v>
      </c>
      <c r="G84" s="46">
        <f>F84/F85</f>
        <v>0.018601780833994535</v>
      </c>
    </row>
    <row r="85" spans="1:7" ht="13.5" thickBot="1">
      <c r="A85" s="34" t="s">
        <v>136</v>
      </c>
      <c r="B85" s="47">
        <f aca="true" t="shared" si="4" ref="B85:G85">SUM(B80:B84)</f>
        <v>5351</v>
      </c>
      <c r="C85" s="48">
        <f t="shared" si="4"/>
        <v>0.4717446883540509</v>
      </c>
      <c r="D85" s="47">
        <f t="shared" si="4"/>
        <v>5992</v>
      </c>
      <c r="E85" s="48">
        <f t="shared" si="4"/>
        <v>0.5282553116459491</v>
      </c>
      <c r="F85" s="47">
        <f t="shared" si="4"/>
        <v>11343</v>
      </c>
      <c r="G85" s="49">
        <f t="shared" si="4"/>
        <v>1</v>
      </c>
    </row>
    <row r="86" spans="1:7" s="14" customFormat="1" ht="13.5" thickBot="1">
      <c r="A86" s="78"/>
      <c r="B86" s="79"/>
      <c r="C86" s="80"/>
      <c r="D86" s="79"/>
      <c r="E86" s="80"/>
      <c r="F86" s="79"/>
      <c r="G86" s="80"/>
    </row>
    <row r="87" spans="1:7" ht="12.75">
      <c r="A87" s="23" t="s">
        <v>133</v>
      </c>
      <c r="B87" s="24"/>
      <c r="C87" s="24"/>
      <c r="D87" s="24"/>
      <c r="E87" s="24"/>
      <c r="F87" s="24"/>
      <c r="G87" s="26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2" spans="1:7" ht="12.75">
      <c r="A92" s="27"/>
      <c r="B92" s="22"/>
      <c r="C92" s="22"/>
      <c r="D92" s="22"/>
      <c r="E92" s="22"/>
      <c r="F92" s="22"/>
      <c r="G92" s="22"/>
    </row>
    <row r="93" spans="1:7" ht="12.75">
      <c r="A93" s="27"/>
      <c r="B93" s="22"/>
      <c r="C93" s="22"/>
      <c r="D93" s="22"/>
      <c r="E93" s="22"/>
      <c r="F93" s="22"/>
      <c r="G93" s="22"/>
    </row>
    <row r="94" spans="1:7" ht="12.75">
      <c r="A94" s="27"/>
      <c r="B94" s="22"/>
      <c r="C94" s="22"/>
      <c r="D94" s="22"/>
      <c r="E94" s="22"/>
      <c r="F94" s="22"/>
      <c r="G94" s="22"/>
    </row>
    <row r="95" spans="1:7" ht="12.75">
      <c r="A95" s="27"/>
      <c r="B95" s="22"/>
      <c r="C95" s="22"/>
      <c r="D95" s="22"/>
      <c r="E95" s="22"/>
      <c r="F95" s="22"/>
      <c r="G95" s="22"/>
    </row>
    <row r="96" spans="1:7" ht="12.75">
      <c r="A96" s="27"/>
      <c r="B96" s="22"/>
      <c r="C96" s="22"/>
      <c r="D96" s="22"/>
      <c r="E96" s="22"/>
      <c r="F96" s="22"/>
      <c r="G96" s="22"/>
    </row>
    <row r="97" spans="1:7" ht="12.75">
      <c r="A97" s="27"/>
      <c r="B97" s="22"/>
      <c r="C97" s="22"/>
      <c r="D97" s="22"/>
      <c r="E97" s="22"/>
      <c r="F97" s="22"/>
      <c r="G97" s="22"/>
    </row>
    <row r="98" spans="1:7" ht="12.75">
      <c r="A98" s="27"/>
      <c r="B98" s="22"/>
      <c r="C98" s="22"/>
      <c r="D98" s="22"/>
      <c r="E98" s="22"/>
      <c r="F98" s="22"/>
      <c r="G98" s="22"/>
    </row>
    <row r="99" spans="1:7" ht="12.75">
      <c r="A99" s="27"/>
      <c r="B99" s="22"/>
      <c r="C99" s="22"/>
      <c r="D99" s="22"/>
      <c r="E99" s="22"/>
      <c r="F99" s="22"/>
      <c r="G99" s="22"/>
    </row>
    <row r="100" spans="1:7" ht="12.75">
      <c r="A100" s="81"/>
      <c r="B100" s="22"/>
      <c r="C100" s="22"/>
      <c r="D100" s="22"/>
      <c r="E100" s="22"/>
      <c r="F100" s="22"/>
      <c r="G100" s="22"/>
    </row>
    <row r="101" spans="1:7" ht="12.75">
      <c r="A101" s="81"/>
      <c r="B101" s="22"/>
      <c r="C101" s="22"/>
      <c r="D101" s="22"/>
      <c r="E101" s="22"/>
      <c r="F101" s="22"/>
      <c r="G101" s="22"/>
    </row>
  </sheetData>
  <sheetProtection formatCells="0"/>
  <mergeCells count="8">
    <mergeCell ref="B78:E78"/>
    <mergeCell ref="F78:G78"/>
    <mergeCell ref="B5:E5"/>
    <mergeCell ref="F5:G5"/>
    <mergeCell ref="B54:E54"/>
    <mergeCell ref="F54:G54"/>
    <mergeCell ref="F30:G30"/>
    <mergeCell ref="B30:E30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94"/>
  <sheetViews>
    <sheetView zoomScaleSheetLayoutView="100" workbookViewId="0" topLeftCell="A1">
      <pane ySplit="375" topLeftCell="BM1" activePane="bottomLeft" state="split"/>
      <selection pane="topLeft" activeCell="J1" sqref="J1"/>
      <selection pane="bottomLeft" activeCell="Q6" sqref="Q6"/>
    </sheetView>
  </sheetViews>
  <sheetFormatPr defaultColWidth="9.140625" defaultRowHeight="12.75"/>
  <cols>
    <col min="1" max="1" width="10.7109375" style="1" bestFit="1" customWidth="1"/>
    <col min="2" max="2" width="11.421875" style="1" customWidth="1"/>
    <col min="3" max="3" width="11.00390625" style="1" customWidth="1"/>
    <col min="4" max="4" width="9.7109375" style="1" bestFit="1" customWidth="1"/>
    <col min="5" max="5" width="11.140625" style="1" customWidth="1"/>
    <col min="6" max="6" width="11.28125" style="1" customWidth="1"/>
    <col min="7" max="7" width="7.7109375" style="1" customWidth="1"/>
    <col min="8" max="8" width="9.421875" style="1" customWidth="1"/>
    <col min="9" max="9" width="7.00390625" style="1" customWidth="1"/>
    <col min="10" max="10" width="11.8515625" style="1" customWidth="1"/>
    <col min="11" max="12" width="9.140625" style="1" customWidth="1"/>
    <col min="13" max="13" width="11.28125" style="1" customWidth="1"/>
    <col min="14" max="14" width="11.8515625" style="1" customWidth="1"/>
    <col min="15" max="15" width="10.140625" style="1" customWidth="1"/>
    <col min="16" max="16" width="12.140625" style="1" customWidth="1"/>
    <col min="17" max="16384" width="9.140625" style="1" customWidth="1"/>
  </cols>
  <sheetData>
    <row r="1" spans="1:17" ht="18.75">
      <c r="A1" s="297" t="s">
        <v>119</v>
      </c>
      <c r="B1" s="298"/>
      <c r="C1" s="298"/>
      <c r="D1" s="299"/>
      <c r="E1" s="299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300"/>
    </row>
    <row r="2" s="14" customFormat="1" ht="12.75">
      <c r="D2" s="15"/>
    </row>
    <row r="3" spans="1:17" s="14" customFormat="1" ht="12.75">
      <c r="A3" s="294" t="s">
        <v>106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6"/>
    </row>
    <row r="4" spans="1:17" ht="12.75">
      <c r="A4" s="274"/>
      <c r="B4" s="265"/>
      <c r="C4" s="292" t="s">
        <v>100</v>
      </c>
      <c r="D4" s="293"/>
      <c r="E4" s="293"/>
      <c r="F4" s="293"/>
      <c r="G4" s="293"/>
      <c r="H4" s="293"/>
      <c r="I4" s="266" t="s">
        <v>101</v>
      </c>
      <c r="J4" s="266"/>
      <c r="K4" s="266"/>
      <c r="L4" s="266"/>
      <c r="M4" s="266"/>
      <c r="N4" s="266"/>
      <c r="O4" s="266"/>
      <c r="P4" s="266"/>
      <c r="Q4" s="190"/>
    </row>
    <row r="5" spans="1:17" s="262" customFormat="1" ht="51">
      <c r="A5" s="261" t="s">
        <v>104</v>
      </c>
      <c r="B5" s="269" t="s">
        <v>99</v>
      </c>
      <c r="C5" s="269" t="s">
        <v>120</v>
      </c>
      <c r="D5" s="269" t="s">
        <v>42</v>
      </c>
      <c r="E5" s="269" t="s">
        <v>121</v>
      </c>
      <c r="F5" s="269" t="s">
        <v>43</v>
      </c>
      <c r="G5" s="269" t="s">
        <v>44</v>
      </c>
      <c r="H5" s="269" t="s">
        <v>102</v>
      </c>
      <c r="I5" s="269" t="s">
        <v>45</v>
      </c>
      <c r="J5" s="269" t="s">
        <v>46</v>
      </c>
      <c r="K5" s="269" t="s">
        <v>47</v>
      </c>
      <c r="L5" s="269" t="s">
        <v>48</v>
      </c>
      <c r="M5" s="269" t="s">
        <v>49</v>
      </c>
      <c r="N5" s="269" t="s">
        <v>50</v>
      </c>
      <c r="O5" s="269" t="s">
        <v>51</v>
      </c>
      <c r="P5" s="269" t="s">
        <v>105</v>
      </c>
      <c r="Q5" s="269" t="s">
        <v>103</v>
      </c>
    </row>
    <row r="6" spans="1:17" ht="12.75">
      <c r="A6" s="263" t="s">
        <v>137</v>
      </c>
      <c r="B6" s="301">
        <v>13319</v>
      </c>
      <c r="C6" s="267">
        <v>0</v>
      </c>
      <c r="D6" s="270">
        <v>2</v>
      </c>
      <c r="E6" s="270">
        <v>0</v>
      </c>
      <c r="F6" s="270">
        <v>0</v>
      </c>
      <c r="G6" s="270">
        <v>0</v>
      </c>
      <c r="H6" s="271">
        <v>2</v>
      </c>
      <c r="I6" s="270">
        <v>0</v>
      </c>
      <c r="J6" s="270">
        <v>0</v>
      </c>
      <c r="K6" s="270">
        <v>3</v>
      </c>
      <c r="L6" s="270">
        <v>0</v>
      </c>
      <c r="M6" s="270">
        <v>0</v>
      </c>
      <c r="N6" s="270">
        <v>0</v>
      </c>
      <c r="O6" s="270">
        <v>0</v>
      </c>
      <c r="P6" s="271">
        <v>3</v>
      </c>
      <c r="Q6" s="271">
        <f>(H6-P6)+B6</f>
        <v>13318</v>
      </c>
    </row>
    <row r="7" spans="1:17" ht="12.75">
      <c r="A7" s="264" t="s">
        <v>138</v>
      </c>
      <c r="B7" s="301">
        <v>16408</v>
      </c>
      <c r="C7" s="268" t="s">
        <v>140</v>
      </c>
      <c r="D7" s="272">
        <v>33</v>
      </c>
      <c r="E7" s="272">
        <v>21</v>
      </c>
      <c r="F7" s="272">
        <v>0</v>
      </c>
      <c r="G7" s="272">
        <v>23</v>
      </c>
      <c r="H7" s="273">
        <f>SUM(C7:G7)</f>
        <v>77</v>
      </c>
      <c r="I7" s="272">
        <v>3</v>
      </c>
      <c r="J7" s="272">
        <v>51</v>
      </c>
      <c r="K7" s="272" t="s">
        <v>140</v>
      </c>
      <c r="L7" s="272">
        <v>0</v>
      </c>
      <c r="M7" s="272">
        <v>0</v>
      </c>
      <c r="N7" s="272">
        <v>0</v>
      </c>
      <c r="O7" s="272">
        <v>3</v>
      </c>
      <c r="P7" s="273">
        <f>SUM(I7:O7)</f>
        <v>57</v>
      </c>
      <c r="Q7" s="273">
        <f>B7+H7-P7</f>
        <v>16428</v>
      </c>
    </row>
    <row r="8" spans="1:17" ht="15" customHeight="1">
      <c r="A8" s="264" t="s">
        <v>139</v>
      </c>
      <c r="B8" s="301">
        <v>11302</v>
      </c>
      <c r="C8" s="268">
        <v>29</v>
      </c>
      <c r="D8" s="272">
        <v>16</v>
      </c>
      <c r="E8" s="272" t="s">
        <v>140</v>
      </c>
      <c r="F8" s="272">
        <v>0</v>
      </c>
      <c r="G8" s="272">
        <v>0</v>
      </c>
      <c r="H8" s="273">
        <f>SUM(C8:G8)</f>
        <v>45</v>
      </c>
      <c r="I8" s="272">
        <v>0</v>
      </c>
      <c r="J8" s="272">
        <v>0</v>
      </c>
      <c r="K8" s="272">
        <v>2</v>
      </c>
      <c r="L8" s="272">
        <v>0</v>
      </c>
      <c r="M8" s="272">
        <v>0</v>
      </c>
      <c r="N8" s="272">
        <v>0</v>
      </c>
      <c r="O8" s="272">
        <v>2</v>
      </c>
      <c r="P8" s="273">
        <f>SUM(I8:O8)</f>
        <v>4</v>
      </c>
      <c r="Q8" s="273">
        <f>B8+H8-P8</f>
        <v>11343</v>
      </c>
    </row>
    <row r="9" spans="1:17" ht="12.75">
      <c r="A9" s="290" t="s">
        <v>2</v>
      </c>
      <c r="B9" s="291">
        <f aca="true" t="shared" si="0" ref="B9:Q9">SUM(B6:B8)</f>
        <v>41029</v>
      </c>
      <c r="C9" s="291">
        <f t="shared" si="0"/>
        <v>29</v>
      </c>
      <c r="D9" s="291">
        <f t="shared" si="0"/>
        <v>51</v>
      </c>
      <c r="E9" s="291">
        <f t="shared" si="0"/>
        <v>21</v>
      </c>
      <c r="F9" s="291">
        <f t="shared" si="0"/>
        <v>0</v>
      </c>
      <c r="G9" s="291">
        <f t="shared" si="0"/>
        <v>23</v>
      </c>
      <c r="H9" s="291">
        <f t="shared" si="0"/>
        <v>124</v>
      </c>
      <c r="I9" s="291">
        <f t="shared" si="0"/>
        <v>3</v>
      </c>
      <c r="J9" s="291">
        <f t="shared" si="0"/>
        <v>51</v>
      </c>
      <c r="K9" s="291">
        <f t="shared" si="0"/>
        <v>5</v>
      </c>
      <c r="L9" s="291">
        <f t="shared" si="0"/>
        <v>0</v>
      </c>
      <c r="M9" s="291">
        <f t="shared" si="0"/>
        <v>0</v>
      </c>
      <c r="N9" s="291">
        <f t="shared" si="0"/>
        <v>0</v>
      </c>
      <c r="O9" s="291">
        <f t="shared" si="0"/>
        <v>5</v>
      </c>
      <c r="P9" s="291">
        <f t="shared" si="0"/>
        <v>64</v>
      </c>
      <c r="Q9" s="291">
        <f t="shared" si="0"/>
        <v>41089</v>
      </c>
    </row>
    <row r="94" ht="12.75">
      <c r="A94" s="1" t="s">
        <v>107</v>
      </c>
    </row>
  </sheetData>
  <sheetProtection formatCells="0"/>
  <printOptions horizontalCentered="1"/>
  <pageMargins left="0.17" right="0.17" top="0.7480314960629921" bottom="0.35433070866141736" header="0.11811023622047245" footer="0.2362204724409449"/>
  <pageSetup horizontalDpi="600" verticalDpi="600" orientation="landscape" scale="80" r:id="rId3"/>
  <headerFooter alignWithMargins="0">
    <oddFooter>&amp;CPage 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191"/>
  <sheetViews>
    <sheetView tabSelected="1" view="pageBreakPreview" zoomScaleSheetLayoutView="100" workbookViewId="0" topLeftCell="A1">
      <selection activeCell="C28" sqref="C28"/>
    </sheetView>
  </sheetViews>
  <sheetFormatPr defaultColWidth="9.140625" defaultRowHeight="12.75"/>
  <cols>
    <col min="1" max="1" width="10.7109375" style="226" customWidth="1"/>
    <col min="2" max="2" width="19.7109375" style="226" bestFit="1" customWidth="1"/>
    <col min="3" max="3" width="15.28125" style="226" bestFit="1" customWidth="1"/>
    <col min="4" max="4" width="5.421875" style="222" customWidth="1"/>
    <col min="5" max="5" width="3.140625" style="222" hidden="1" customWidth="1"/>
    <col min="6" max="6" width="12.57421875" style="222" customWidth="1"/>
    <col min="7" max="7" width="6.57421875" style="222" customWidth="1"/>
    <col min="8" max="16384" width="9.140625" style="226" customWidth="1"/>
  </cols>
  <sheetData>
    <row r="1" spans="1:7" s="1" customFormat="1" ht="18.75">
      <c r="A1" s="314" t="s">
        <v>54</v>
      </c>
      <c r="B1" s="315"/>
      <c r="C1" s="315"/>
      <c r="D1" s="316"/>
      <c r="E1" s="316"/>
      <c r="F1" s="316"/>
      <c r="G1" s="316"/>
    </row>
    <row r="2" spans="1:7" s="1" customFormat="1" ht="12.75">
      <c r="A2" s="317" t="str">
        <f>"As of  26 Jan 2012"</f>
        <v>As of  26 Jan 2012</v>
      </c>
      <c r="B2" s="315"/>
      <c r="C2" s="315"/>
      <c r="D2" s="316"/>
      <c r="E2" s="316"/>
      <c r="F2" s="316"/>
      <c r="G2" s="316"/>
    </row>
    <row r="3" spans="1:7" s="14" customFormat="1" ht="13.5" thickBot="1">
      <c r="A3" s="214"/>
      <c r="B3" s="83"/>
      <c r="C3" s="83"/>
      <c r="D3" s="84"/>
      <c r="E3" s="84"/>
      <c r="F3" s="215"/>
      <c r="G3" s="215"/>
    </row>
    <row r="4" spans="1:7" s="14" customFormat="1" ht="13.5" thickBot="1">
      <c r="A4" s="216" t="s">
        <v>67</v>
      </c>
      <c r="B4" s="217"/>
      <c r="C4" s="218"/>
      <c r="D4" s="162"/>
      <c r="E4" s="162"/>
      <c r="F4" s="162"/>
      <c r="G4" s="215"/>
    </row>
    <row r="5" spans="1:9" ht="12.75">
      <c r="A5" s="219" t="s">
        <v>53</v>
      </c>
      <c r="B5" s="220" t="s">
        <v>56</v>
      </c>
      <c r="C5" s="221" t="s">
        <v>52</v>
      </c>
      <c r="E5" s="223"/>
      <c r="F5" s="224"/>
      <c r="G5" s="225"/>
      <c r="H5" s="222"/>
      <c r="I5" s="222"/>
    </row>
    <row r="6" spans="1:9" ht="12.75">
      <c r="A6" s="227">
        <v>1</v>
      </c>
      <c r="B6" s="228">
        <f>B53+B100+B147</f>
        <v>1518</v>
      </c>
      <c r="C6" s="229">
        <f>A6*B6</f>
        <v>1518</v>
      </c>
      <c r="D6" s="225"/>
      <c r="E6" s="225"/>
      <c r="F6" s="223"/>
      <c r="G6" s="225"/>
      <c r="H6" s="222"/>
      <c r="I6" s="222"/>
    </row>
    <row r="7" spans="1:9" ht="12.75">
      <c r="A7" s="227">
        <v>2</v>
      </c>
      <c r="B7" s="228">
        <f>B101+B148+B54</f>
        <v>581</v>
      </c>
      <c r="C7" s="229">
        <f aca="true" t="shared" si="0" ref="C7:C30">A7*B7</f>
        <v>1162</v>
      </c>
      <c r="D7" s="225"/>
      <c r="E7" s="225"/>
      <c r="F7" s="223"/>
      <c r="G7" s="225"/>
      <c r="H7" s="222"/>
      <c r="I7" s="222"/>
    </row>
    <row r="8" spans="1:9" ht="12.75">
      <c r="A8" s="227">
        <v>3</v>
      </c>
      <c r="B8" s="228">
        <f>B55+B102+B149</f>
        <v>497</v>
      </c>
      <c r="C8" s="229">
        <f t="shared" si="0"/>
        <v>1491</v>
      </c>
      <c r="D8" s="225"/>
      <c r="E8" s="225"/>
      <c r="F8" s="223"/>
      <c r="G8" s="225"/>
      <c r="H8" s="222"/>
      <c r="I8" s="222"/>
    </row>
    <row r="9" spans="1:9" ht="12.75">
      <c r="A9" s="227">
        <v>4</v>
      </c>
      <c r="B9" s="228">
        <f aca="true" t="shared" si="1" ref="B6:B29">B56+B103+B150</f>
        <v>515</v>
      </c>
      <c r="C9" s="229">
        <f t="shared" si="0"/>
        <v>2060</v>
      </c>
      <c r="D9" s="225"/>
      <c r="E9" s="225"/>
      <c r="F9" s="223"/>
      <c r="G9" s="225"/>
      <c r="H9" s="222"/>
      <c r="I9" s="222"/>
    </row>
    <row r="10" spans="1:9" ht="12.75">
      <c r="A10" s="227">
        <v>5</v>
      </c>
      <c r="B10" s="228">
        <f t="shared" si="1"/>
        <v>571</v>
      </c>
      <c r="C10" s="229">
        <f t="shared" si="0"/>
        <v>2855</v>
      </c>
      <c r="D10" s="225"/>
      <c r="E10" s="225"/>
      <c r="F10" s="223"/>
      <c r="G10" s="225"/>
      <c r="H10" s="222"/>
      <c r="I10" s="222"/>
    </row>
    <row r="11" spans="1:9" ht="12.75">
      <c r="A11" s="227">
        <v>6</v>
      </c>
      <c r="B11" s="228">
        <f t="shared" si="1"/>
        <v>562</v>
      </c>
      <c r="C11" s="229">
        <f t="shared" si="0"/>
        <v>3372</v>
      </c>
      <c r="D11" s="225"/>
      <c r="E11" s="225"/>
      <c r="F11" s="223"/>
      <c r="G11" s="225"/>
      <c r="H11" s="222"/>
      <c r="I11" s="222"/>
    </row>
    <row r="12" spans="1:9" ht="12.75">
      <c r="A12" s="227">
        <v>7</v>
      </c>
      <c r="B12" s="228">
        <f t="shared" si="1"/>
        <v>600</v>
      </c>
      <c r="C12" s="229">
        <f t="shared" si="0"/>
        <v>4200</v>
      </c>
      <c r="D12" s="225"/>
      <c r="E12" s="225"/>
      <c r="F12" s="223"/>
      <c r="G12" s="225"/>
      <c r="H12" s="222"/>
      <c r="I12" s="222"/>
    </row>
    <row r="13" spans="1:9" ht="12.75">
      <c r="A13" s="227">
        <v>8</v>
      </c>
      <c r="B13" s="228">
        <f t="shared" si="1"/>
        <v>540</v>
      </c>
      <c r="C13" s="229">
        <f t="shared" si="0"/>
        <v>4320</v>
      </c>
      <c r="D13" s="225"/>
      <c r="E13" s="225"/>
      <c r="F13" s="223"/>
      <c r="G13" s="225"/>
      <c r="H13" s="222"/>
      <c r="I13" s="222"/>
    </row>
    <row r="14" spans="1:9" ht="12.75">
      <c r="A14" s="227">
        <v>9</v>
      </c>
      <c r="B14" s="228">
        <f t="shared" si="1"/>
        <v>467</v>
      </c>
      <c r="C14" s="229">
        <f t="shared" si="0"/>
        <v>4203</v>
      </c>
      <c r="D14" s="225"/>
      <c r="E14" s="225"/>
      <c r="F14" s="223"/>
      <c r="G14" s="225"/>
      <c r="H14" s="222"/>
      <c r="I14" s="222"/>
    </row>
    <row r="15" spans="1:9" ht="12.75">
      <c r="A15" s="227">
        <v>10</v>
      </c>
      <c r="B15" s="228">
        <f t="shared" si="1"/>
        <v>430</v>
      </c>
      <c r="C15" s="229">
        <f t="shared" si="0"/>
        <v>4300</v>
      </c>
      <c r="D15" s="225"/>
      <c r="E15" s="225"/>
      <c r="F15" s="223"/>
      <c r="G15" s="225"/>
      <c r="H15" s="222"/>
      <c r="I15" s="222"/>
    </row>
    <row r="16" spans="1:9" ht="12.75">
      <c r="A16" s="227">
        <v>11</v>
      </c>
      <c r="B16" s="228">
        <f t="shared" si="1"/>
        <v>296</v>
      </c>
      <c r="C16" s="229">
        <f t="shared" si="0"/>
        <v>3256</v>
      </c>
      <c r="D16" s="225"/>
      <c r="E16" s="225"/>
      <c r="F16" s="223"/>
      <c r="G16" s="225"/>
      <c r="H16" s="222"/>
      <c r="I16" s="222"/>
    </row>
    <row r="17" spans="1:9" ht="12.75">
      <c r="A17" s="227">
        <v>12</v>
      </c>
      <c r="B17" s="228">
        <f t="shared" si="1"/>
        <v>200</v>
      </c>
      <c r="C17" s="229">
        <f t="shared" si="0"/>
        <v>2400</v>
      </c>
      <c r="D17" s="225"/>
      <c r="E17" s="225"/>
      <c r="F17" s="223"/>
      <c r="G17" s="225"/>
      <c r="H17" s="222"/>
      <c r="I17" s="222"/>
    </row>
    <row r="18" spans="1:9" ht="12.75">
      <c r="A18" s="227">
        <v>13</v>
      </c>
      <c r="B18" s="228">
        <f t="shared" si="1"/>
        <v>136</v>
      </c>
      <c r="C18" s="229">
        <f t="shared" si="0"/>
        <v>1768</v>
      </c>
      <c r="D18" s="225"/>
      <c r="E18" s="225"/>
      <c r="F18" s="223"/>
      <c r="G18" s="225"/>
      <c r="H18" s="222"/>
      <c r="I18" s="222"/>
    </row>
    <row r="19" spans="1:9" ht="12.75">
      <c r="A19" s="227">
        <v>14</v>
      </c>
      <c r="B19" s="228">
        <f t="shared" si="1"/>
        <v>107</v>
      </c>
      <c r="C19" s="229">
        <f t="shared" si="0"/>
        <v>1498</v>
      </c>
      <c r="D19" s="225"/>
      <c r="E19" s="225"/>
      <c r="F19" s="223"/>
      <c r="G19" s="225"/>
      <c r="H19" s="222"/>
      <c r="I19" s="222"/>
    </row>
    <row r="20" spans="1:9" ht="12.75">
      <c r="A20" s="227">
        <v>15</v>
      </c>
      <c r="B20" s="228">
        <f t="shared" si="1"/>
        <v>61</v>
      </c>
      <c r="C20" s="229">
        <f t="shared" si="0"/>
        <v>915</v>
      </c>
      <c r="D20" s="225"/>
      <c r="E20" s="225"/>
      <c r="F20" s="223"/>
      <c r="G20" s="225"/>
      <c r="H20" s="222"/>
      <c r="I20" s="222"/>
    </row>
    <row r="21" spans="1:9" ht="12.75">
      <c r="A21" s="227">
        <v>16</v>
      </c>
      <c r="B21" s="228">
        <f t="shared" si="1"/>
        <v>40</v>
      </c>
      <c r="C21" s="229">
        <f t="shared" si="0"/>
        <v>640</v>
      </c>
      <c r="D21" s="225"/>
      <c r="E21" s="225"/>
      <c r="F21" s="223"/>
      <c r="G21" s="225"/>
      <c r="H21" s="222"/>
      <c r="I21" s="222"/>
    </row>
    <row r="22" spans="1:9" ht="12.75">
      <c r="A22" s="227">
        <v>17</v>
      </c>
      <c r="B22" s="228">
        <f t="shared" si="1"/>
        <v>25</v>
      </c>
      <c r="C22" s="229">
        <f t="shared" si="0"/>
        <v>425</v>
      </c>
      <c r="D22" s="225"/>
      <c r="E22" s="225"/>
      <c r="F22" s="223"/>
      <c r="G22" s="225"/>
      <c r="H22" s="222"/>
      <c r="I22" s="222"/>
    </row>
    <row r="23" spans="1:9" ht="12.75">
      <c r="A23" s="227">
        <v>18</v>
      </c>
      <c r="B23" s="228">
        <f t="shared" si="1"/>
        <v>16</v>
      </c>
      <c r="C23" s="229">
        <f t="shared" si="0"/>
        <v>288</v>
      </c>
      <c r="D23" s="225"/>
      <c r="E23" s="225"/>
      <c r="F23" s="223"/>
      <c r="G23" s="225"/>
      <c r="H23" s="222"/>
      <c r="I23" s="222"/>
    </row>
    <row r="24" spans="1:9" ht="12.75">
      <c r="A24" s="227">
        <v>19</v>
      </c>
      <c r="B24" s="228">
        <f t="shared" si="1"/>
        <v>12</v>
      </c>
      <c r="C24" s="229">
        <f t="shared" si="0"/>
        <v>228</v>
      </c>
      <c r="D24" s="225"/>
      <c r="E24" s="225"/>
      <c r="F24" s="223"/>
      <c r="G24" s="225"/>
      <c r="H24" s="222"/>
      <c r="I24" s="222"/>
    </row>
    <row r="25" spans="1:9" ht="12.75">
      <c r="A25" s="227">
        <v>20</v>
      </c>
      <c r="B25" s="228">
        <f t="shared" si="1"/>
        <v>4</v>
      </c>
      <c r="C25" s="229">
        <f t="shared" si="0"/>
        <v>80</v>
      </c>
      <c r="D25" s="225"/>
      <c r="E25" s="225"/>
      <c r="F25" s="223"/>
      <c r="G25" s="225"/>
      <c r="H25" s="222"/>
      <c r="I25" s="222"/>
    </row>
    <row r="26" spans="1:9" ht="12.75">
      <c r="A26" s="227">
        <v>21</v>
      </c>
      <c r="B26" s="228">
        <f t="shared" si="1"/>
        <v>3</v>
      </c>
      <c r="C26" s="229">
        <f t="shared" si="0"/>
        <v>63</v>
      </c>
      <c r="D26" s="225"/>
      <c r="E26" s="225"/>
      <c r="F26" s="223"/>
      <c r="G26" s="225"/>
      <c r="H26" s="222"/>
      <c r="I26" s="222"/>
    </row>
    <row r="27" spans="1:9" ht="12.75">
      <c r="A27" s="227">
        <v>22</v>
      </c>
      <c r="B27" s="228">
        <f t="shared" si="1"/>
        <v>1</v>
      </c>
      <c r="C27" s="229">
        <f t="shared" si="0"/>
        <v>22</v>
      </c>
      <c r="D27" s="225"/>
      <c r="E27" s="225"/>
      <c r="F27" s="223"/>
      <c r="G27" s="225"/>
      <c r="H27" s="222"/>
      <c r="I27" s="222"/>
    </row>
    <row r="28" spans="1:9" ht="12.75">
      <c r="A28" s="227">
        <v>23</v>
      </c>
      <c r="B28" s="228">
        <v>0</v>
      </c>
      <c r="C28" s="229">
        <f t="shared" si="0"/>
        <v>0</v>
      </c>
      <c r="D28" s="225"/>
      <c r="E28" s="225"/>
      <c r="F28" s="223"/>
      <c r="G28" s="225"/>
      <c r="H28" s="222"/>
      <c r="I28" s="222"/>
    </row>
    <row r="29" spans="1:9" ht="12.75">
      <c r="A29" s="227">
        <v>24</v>
      </c>
      <c r="B29" s="228">
        <f t="shared" si="1"/>
        <v>0</v>
      </c>
      <c r="C29" s="229">
        <f t="shared" si="0"/>
        <v>0</v>
      </c>
      <c r="D29" s="225"/>
      <c r="E29" s="225"/>
      <c r="F29" s="223"/>
      <c r="G29" s="225"/>
      <c r="H29" s="222"/>
      <c r="I29" s="222"/>
    </row>
    <row r="30" spans="1:9" ht="12.75">
      <c r="A30" s="227">
        <v>25</v>
      </c>
      <c r="B30" s="228">
        <v>1</v>
      </c>
      <c r="C30" s="229">
        <f t="shared" si="0"/>
        <v>25</v>
      </c>
      <c r="D30" s="225"/>
      <c r="E30" s="225"/>
      <c r="F30" s="223"/>
      <c r="G30" s="225"/>
      <c r="H30" s="222"/>
      <c r="I30" s="222"/>
    </row>
    <row r="31" spans="1:9" ht="13.5" thickBot="1">
      <c r="A31" s="230" t="s">
        <v>2</v>
      </c>
      <c r="B31" s="231">
        <f>SUM(B6:B30)</f>
        <v>7183</v>
      </c>
      <c r="C31" s="232">
        <f>SUM(C6:C30)</f>
        <v>41089</v>
      </c>
      <c r="D31" s="225"/>
      <c r="H31" s="222"/>
      <c r="I31" s="222"/>
    </row>
    <row r="32" spans="1:9" ht="13.5" thickBot="1">
      <c r="A32" s="233"/>
      <c r="B32" s="234"/>
      <c r="C32" s="233"/>
      <c r="D32" s="225"/>
      <c r="H32" s="222"/>
      <c r="I32" s="222"/>
    </row>
    <row r="33" spans="1:7" s="14" customFormat="1" ht="12.75">
      <c r="A33" s="216" t="s">
        <v>66</v>
      </c>
      <c r="B33" s="217"/>
      <c r="C33" s="218"/>
      <c r="D33" s="235"/>
      <c r="E33" s="235"/>
      <c r="F33" s="235"/>
      <c r="G33" s="236"/>
    </row>
    <row r="34" spans="1:9" ht="12.75">
      <c r="A34" s="233"/>
      <c r="B34" s="234"/>
      <c r="C34" s="233"/>
      <c r="D34" s="225"/>
      <c r="H34" s="222"/>
      <c r="I34" s="222"/>
    </row>
    <row r="35" spans="1:9" ht="12.75">
      <c r="A35" s="233"/>
      <c r="B35" s="234"/>
      <c r="C35" s="233"/>
      <c r="D35" s="225"/>
      <c r="H35" s="222"/>
      <c r="I35" s="222"/>
    </row>
    <row r="36" spans="1:9" ht="12.75">
      <c r="A36" s="233"/>
      <c r="B36" s="234"/>
      <c r="C36" s="233"/>
      <c r="D36" s="225"/>
      <c r="H36" s="222"/>
      <c r="I36" s="222"/>
    </row>
    <row r="37" spans="1:9" ht="12.75">
      <c r="A37" s="233"/>
      <c r="B37" s="234"/>
      <c r="C37" s="233"/>
      <c r="D37" s="225"/>
      <c r="H37" s="222"/>
      <c r="I37" s="222"/>
    </row>
    <row r="38" spans="1:9" ht="12.75">
      <c r="A38" s="233"/>
      <c r="B38" s="234"/>
      <c r="C38" s="233"/>
      <c r="D38" s="225"/>
      <c r="H38" s="222"/>
      <c r="I38" s="222"/>
    </row>
    <row r="39" spans="1:9" ht="12.75">
      <c r="A39" s="233"/>
      <c r="B39" s="234"/>
      <c r="C39" s="233"/>
      <c r="D39" s="225"/>
      <c r="H39" s="222"/>
      <c r="I39" s="222"/>
    </row>
    <row r="40" spans="1:9" ht="12.75">
      <c r="A40" s="233"/>
      <c r="B40" s="234"/>
      <c r="C40" s="233"/>
      <c r="D40" s="225"/>
      <c r="H40" s="222"/>
      <c r="I40" s="222"/>
    </row>
    <row r="41" spans="1:9" ht="12.75">
      <c r="A41" s="233"/>
      <c r="B41" s="234"/>
      <c r="C41" s="233"/>
      <c r="D41" s="225"/>
      <c r="H41" s="222"/>
      <c r="I41" s="222"/>
    </row>
    <row r="42" spans="1:9" ht="12.75">
      <c r="A42" s="233"/>
      <c r="B42" s="234"/>
      <c r="C42" s="233"/>
      <c r="D42" s="225"/>
      <c r="H42" s="222"/>
      <c r="I42" s="222"/>
    </row>
    <row r="43" spans="1:9" ht="12.75">
      <c r="A43" s="233"/>
      <c r="B43" s="234"/>
      <c r="C43" s="233"/>
      <c r="D43" s="225"/>
      <c r="H43" s="222"/>
      <c r="I43" s="222"/>
    </row>
    <row r="44" spans="1:9" ht="12.75">
      <c r="A44" s="233"/>
      <c r="B44" s="234"/>
      <c r="C44" s="233"/>
      <c r="D44" s="225"/>
      <c r="H44" s="222"/>
      <c r="I44" s="222"/>
    </row>
    <row r="45" spans="1:9" ht="12.75">
      <c r="A45" s="233"/>
      <c r="B45" s="234"/>
      <c r="C45" s="233"/>
      <c r="D45" s="225"/>
      <c r="H45" s="222"/>
      <c r="I45" s="222"/>
    </row>
    <row r="46" spans="1:9" ht="12.75">
      <c r="A46" s="233"/>
      <c r="B46" s="234"/>
      <c r="C46" s="233"/>
      <c r="D46" s="225"/>
      <c r="H46" s="222"/>
      <c r="I46" s="222"/>
    </row>
    <row r="47" spans="1:9" ht="12.75">
      <c r="A47" s="233"/>
      <c r="B47" s="234"/>
      <c r="C47" s="233"/>
      <c r="D47" s="225"/>
      <c r="H47" s="222"/>
      <c r="I47" s="222"/>
    </row>
    <row r="48" spans="1:9" ht="12.75">
      <c r="A48" s="233"/>
      <c r="B48" s="234"/>
      <c r="C48" s="233"/>
      <c r="D48" s="225"/>
      <c r="H48" s="222"/>
      <c r="I48" s="222"/>
    </row>
    <row r="49" spans="1:9" ht="12.75">
      <c r="A49" s="233"/>
      <c r="B49" s="234"/>
      <c r="C49" s="233"/>
      <c r="D49" s="225"/>
      <c r="H49" s="222"/>
      <c r="I49" s="222"/>
    </row>
    <row r="50" spans="1:7" s="14" customFormat="1" ht="13.5" thickBot="1">
      <c r="A50" s="214"/>
      <c r="B50" s="83"/>
      <c r="C50" s="83"/>
      <c r="D50" s="84"/>
      <c r="E50" s="84"/>
      <c r="F50" s="215"/>
      <c r="G50" s="215"/>
    </row>
    <row r="51" spans="1:7" s="14" customFormat="1" ht="13.5" thickBot="1">
      <c r="A51" s="216" t="s">
        <v>141</v>
      </c>
      <c r="B51" s="217"/>
      <c r="C51" s="218"/>
      <c r="D51" s="162"/>
      <c r="E51" s="162"/>
      <c r="F51" s="162"/>
      <c r="G51" s="215"/>
    </row>
    <row r="52" spans="1:9" ht="12.75">
      <c r="A52" s="219" t="s">
        <v>53</v>
      </c>
      <c r="B52" s="220" t="s">
        <v>56</v>
      </c>
      <c r="C52" s="221" t="s">
        <v>52</v>
      </c>
      <c r="E52" s="223"/>
      <c r="F52" s="224"/>
      <c r="G52" s="225"/>
      <c r="H52" s="222"/>
      <c r="I52" s="222"/>
    </row>
    <row r="53" spans="1:9" ht="12.75">
      <c r="A53" s="227">
        <v>1</v>
      </c>
      <c r="B53" s="305">
        <v>540</v>
      </c>
      <c r="C53" s="229">
        <f>A53*B53</f>
        <v>540</v>
      </c>
      <c r="D53" s="225"/>
      <c r="E53" s="225"/>
      <c r="F53" s="223"/>
      <c r="G53" s="225"/>
      <c r="H53" s="222"/>
      <c r="I53" s="222"/>
    </row>
    <row r="54" spans="1:9" ht="12.75">
      <c r="A54" s="227">
        <v>2</v>
      </c>
      <c r="B54" s="305">
        <v>164</v>
      </c>
      <c r="C54" s="229">
        <f aca="true" t="shared" si="2" ref="C54:C70">A54*B54</f>
        <v>328</v>
      </c>
      <c r="D54" s="225"/>
      <c r="E54" s="225"/>
      <c r="F54" s="223"/>
      <c r="G54" s="225"/>
      <c r="H54" s="222"/>
      <c r="I54" s="222"/>
    </row>
    <row r="55" spans="1:9" ht="12.75">
      <c r="A55" s="227">
        <v>3</v>
      </c>
      <c r="B55" s="305">
        <v>133</v>
      </c>
      <c r="C55" s="229">
        <f t="shared" si="2"/>
        <v>399</v>
      </c>
      <c r="D55" s="225"/>
      <c r="E55" s="225"/>
      <c r="F55" s="223"/>
      <c r="G55" s="225"/>
      <c r="H55" s="222"/>
      <c r="I55" s="222"/>
    </row>
    <row r="56" spans="1:9" ht="12.75">
      <c r="A56" s="227">
        <v>4</v>
      </c>
      <c r="B56" s="305">
        <v>147</v>
      </c>
      <c r="C56" s="229">
        <f t="shared" si="2"/>
        <v>588</v>
      </c>
      <c r="D56" s="225"/>
      <c r="E56" s="225"/>
      <c r="F56" s="223"/>
      <c r="G56" s="225"/>
      <c r="H56" s="222"/>
      <c r="I56" s="222"/>
    </row>
    <row r="57" spans="1:9" ht="12.75">
      <c r="A57" s="227">
        <v>5</v>
      </c>
      <c r="B57" s="305">
        <v>201</v>
      </c>
      <c r="C57" s="229">
        <f t="shared" si="2"/>
        <v>1005</v>
      </c>
      <c r="D57" s="225"/>
      <c r="E57" s="225"/>
      <c r="F57" s="223"/>
      <c r="G57" s="225"/>
      <c r="H57" s="222"/>
      <c r="I57" s="222"/>
    </row>
    <row r="58" spans="1:9" ht="12.75">
      <c r="A58" s="227">
        <v>6</v>
      </c>
      <c r="B58" s="305">
        <v>195</v>
      </c>
      <c r="C58" s="229">
        <f t="shared" si="2"/>
        <v>1170</v>
      </c>
      <c r="D58" s="225"/>
      <c r="E58" s="225"/>
      <c r="F58" s="223"/>
      <c r="G58" s="225"/>
      <c r="H58" s="222"/>
      <c r="I58" s="222"/>
    </row>
    <row r="59" spans="1:9" ht="12.75">
      <c r="A59" s="227">
        <v>7</v>
      </c>
      <c r="B59" s="305">
        <v>212</v>
      </c>
      <c r="C59" s="229">
        <f t="shared" si="2"/>
        <v>1484</v>
      </c>
      <c r="D59" s="225"/>
      <c r="E59" s="225"/>
      <c r="F59" s="223"/>
      <c r="G59" s="225"/>
      <c r="H59" s="222"/>
      <c r="I59" s="222"/>
    </row>
    <row r="60" spans="1:9" ht="12.75">
      <c r="A60" s="227">
        <v>8</v>
      </c>
      <c r="B60" s="305">
        <v>205</v>
      </c>
      <c r="C60" s="229">
        <f t="shared" si="2"/>
        <v>1640</v>
      </c>
      <c r="D60" s="225"/>
      <c r="E60" s="225"/>
      <c r="F60" s="223"/>
      <c r="G60" s="225"/>
      <c r="H60" s="222"/>
      <c r="I60" s="222"/>
    </row>
    <row r="61" spans="1:9" ht="12.75">
      <c r="A61" s="227">
        <v>9</v>
      </c>
      <c r="B61" s="305">
        <v>180</v>
      </c>
      <c r="C61" s="229">
        <f t="shared" si="2"/>
        <v>1620</v>
      </c>
      <c r="D61" s="225"/>
      <c r="E61" s="225"/>
      <c r="F61" s="223"/>
      <c r="G61" s="225"/>
      <c r="H61" s="222"/>
      <c r="I61" s="222"/>
    </row>
    <row r="62" spans="1:9" ht="12.75">
      <c r="A62" s="227">
        <v>10</v>
      </c>
      <c r="B62" s="305">
        <v>161</v>
      </c>
      <c r="C62" s="229">
        <f t="shared" si="2"/>
        <v>1610</v>
      </c>
      <c r="D62" s="225"/>
      <c r="E62" s="225"/>
      <c r="F62" s="223"/>
      <c r="G62" s="225"/>
      <c r="H62" s="222"/>
      <c r="I62" s="222"/>
    </row>
    <row r="63" spans="1:9" ht="12.75">
      <c r="A63" s="227">
        <v>11</v>
      </c>
      <c r="B63" s="305">
        <v>83</v>
      </c>
      <c r="C63" s="229">
        <f t="shared" si="2"/>
        <v>913</v>
      </c>
      <c r="D63" s="225"/>
      <c r="E63" s="225"/>
      <c r="F63" s="223"/>
      <c r="G63" s="225"/>
      <c r="H63" s="222"/>
      <c r="I63" s="222"/>
    </row>
    <row r="64" spans="1:9" ht="12.75">
      <c r="A64" s="227">
        <v>12</v>
      </c>
      <c r="B64" s="305">
        <v>58</v>
      </c>
      <c r="C64" s="229">
        <f t="shared" si="2"/>
        <v>696</v>
      </c>
      <c r="D64" s="225"/>
      <c r="E64" s="225"/>
      <c r="F64" s="223"/>
      <c r="G64" s="225"/>
      <c r="H64" s="222"/>
      <c r="I64" s="222"/>
    </row>
    <row r="65" spans="1:9" ht="12.75">
      <c r="A65" s="227">
        <v>13</v>
      </c>
      <c r="B65" s="305">
        <v>39</v>
      </c>
      <c r="C65" s="229">
        <f t="shared" si="2"/>
        <v>507</v>
      </c>
      <c r="D65" s="225"/>
      <c r="E65" s="225"/>
      <c r="F65" s="223"/>
      <c r="G65" s="225"/>
      <c r="H65" s="222"/>
      <c r="I65" s="222"/>
    </row>
    <row r="66" spans="1:9" ht="12.75">
      <c r="A66" s="227">
        <v>14</v>
      </c>
      <c r="B66" s="305">
        <v>23</v>
      </c>
      <c r="C66" s="229">
        <f t="shared" si="2"/>
        <v>322</v>
      </c>
      <c r="D66" s="225"/>
      <c r="E66" s="225"/>
      <c r="F66" s="223"/>
      <c r="G66" s="225"/>
      <c r="H66" s="222"/>
      <c r="I66" s="222"/>
    </row>
    <row r="67" spans="1:9" ht="12.75">
      <c r="A67" s="227">
        <v>15</v>
      </c>
      <c r="B67" s="305">
        <v>14</v>
      </c>
      <c r="C67" s="229">
        <f t="shared" si="2"/>
        <v>210</v>
      </c>
      <c r="D67" s="225"/>
      <c r="E67" s="225"/>
      <c r="F67" s="223"/>
      <c r="G67" s="225"/>
      <c r="H67" s="222"/>
      <c r="I67" s="222"/>
    </row>
    <row r="68" spans="1:9" ht="12.75">
      <c r="A68" s="227">
        <v>16</v>
      </c>
      <c r="B68" s="305">
        <v>6</v>
      </c>
      <c r="C68" s="229">
        <f t="shared" si="2"/>
        <v>96</v>
      </c>
      <c r="D68" s="225"/>
      <c r="E68" s="225"/>
      <c r="F68" s="223"/>
      <c r="G68" s="225"/>
      <c r="H68" s="222"/>
      <c r="I68" s="222"/>
    </row>
    <row r="69" spans="1:9" ht="12.75">
      <c r="A69" s="227">
        <v>17</v>
      </c>
      <c r="B69" s="305">
        <v>8</v>
      </c>
      <c r="C69" s="229">
        <f t="shared" si="2"/>
        <v>136</v>
      </c>
      <c r="D69" s="225"/>
      <c r="E69" s="225"/>
      <c r="F69" s="223"/>
      <c r="G69" s="225"/>
      <c r="H69" s="222"/>
      <c r="I69" s="222"/>
    </row>
    <row r="70" spans="1:9" ht="12.75">
      <c r="A70" s="227">
        <v>18</v>
      </c>
      <c r="B70" s="305">
        <v>3</v>
      </c>
      <c r="C70" s="229">
        <f t="shared" si="2"/>
        <v>54</v>
      </c>
      <c r="D70" s="225"/>
      <c r="E70" s="225"/>
      <c r="F70" s="223"/>
      <c r="G70" s="225"/>
      <c r="H70" s="222"/>
      <c r="I70" s="222"/>
    </row>
    <row r="71" spans="1:9" ht="12.75">
      <c r="A71" s="227">
        <v>19</v>
      </c>
      <c r="B71" s="237"/>
      <c r="C71" s="238"/>
      <c r="D71" s="225"/>
      <c r="E71" s="225"/>
      <c r="F71" s="223"/>
      <c r="G71" s="225"/>
      <c r="H71" s="222"/>
      <c r="I71" s="222"/>
    </row>
    <row r="72" spans="1:9" ht="12.75">
      <c r="A72" s="227">
        <v>20</v>
      </c>
      <c r="B72" s="237"/>
      <c r="C72" s="238"/>
      <c r="D72" s="225"/>
      <c r="E72" s="225"/>
      <c r="F72" s="223"/>
      <c r="G72" s="225"/>
      <c r="H72" s="222"/>
      <c r="I72" s="222"/>
    </row>
    <row r="73" spans="1:9" ht="12.75">
      <c r="A73" s="227">
        <v>21</v>
      </c>
      <c r="B73" s="237"/>
      <c r="C73" s="238"/>
      <c r="D73" s="225"/>
      <c r="E73" s="225"/>
      <c r="F73" s="223"/>
      <c r="G73" s="225"/>
      <c r="H73" s="222"/>
      <c r="I73" s="222"/>
    </row>
    <row r="74" spans="1:9" ht="12.75">
      <c r="A74" s="227">
        <v>22</v>
      </c>
      <c r="B74" s="237"/>
      <c r="C74" s="238"/>
      <c r="D74" s="225"/>
      <c r="E74" s="225"/>
      <c r="F74" s="223"/>
      <c r="G74" s="225"/>
      <c r="H74" s="222"/>
      <c r="I74" s="222"/>
    </row>
    <row r="75" spans="1:9" ht="12.75">
      <c r="A75" s="227">
        <v>23</v>
      </c>
      <c r="B75" s="237"/>
      <c r="C75" s="238"/>
      <c r="D75" s="225"/>
      <c r="E75" s="225"/>
      <c r="F75" s="223"/>
      <c r="G75" s="225"/>
      <c r="H75" s="222"/>
      <c r="I75" s="222"/>
    </row>
    <row r="76" spans="1:9" ht="12.75">
      <c r="A76" s="227">
        <v>24</v>
      </c>
      <c r="B76" s="237"/>
      <c r="C76" s="238"/>
      <c r="D76" s="225"/>
      <c r="E76" s="225"/>
      <c r="F76" s="223"/>
      <c r="G76" s="225"/>
      <c r="H76" s="222"/>
      <c r="I76" s="222"/>
    </row>
    <row r="77" spans="1:9" ht="12.75">
      <c r="A77" s="227">
        <v>25</v>
      </c>
      <c r="B77" s="237"/>
      <c r="C77" s="238"/>
      <c r="D77" s="225"/>
      <c r="E77" s="225"/>
      <c r="F77" s="223"/>
      <c r="G77" s="225"/>
      <c r="H77" s="222"/>
      <c r="I77" s="222"/>
    </row>
    <row r="78" spans="1:9" ht="13.5" thickBot="1">
      <c r="A78" s="230" t="s">
        <v>2</v>
      </c>
      <c r="B78" s="231">
        <f>SUM(B53:B77)</f>
        <v>2372</v>
      </c>
      <c r="C78" s="232">
        <f>SUM(C53:C77)</f>
        <v>13318</v>
      </c>
      <c r="D78" s="225"/>
      <c r="H78" s="222"/>
      <c r="I78" s="222"/>
    </row>
    <row r="79" spans="1:7" s="14" customFormat="1" ht="12.75">
      <c r="A79" s="216" t="s">
        <v>142</v>
      </c>
      <c r="B79" s="217"/>
      <c r="C79" s="218"/>
      <c r="D79" s="235"/>
      <c r="E79" s="235"/>
      <c r="F79" s="235"/>
      <c r="G79" s="236"/>
    </row>
    <row r="80" spans="1:9" ht="12.75">
      <c r="A80" s="233"/>
      <c r="B80" s="234"/>
      <c r="C80" s="233"/>
      <c r="D80" s="225"/>
      <c r="H80" s="222"/>
      <c r="I80" s="222"/>
    </row>
    <row r="81" spans="1:9" ht="12.75">
      <c r="A81" s="233"/>
      <c r="B81" s="234"/>
      <c r="C81" s="233"/>
      <c r="D81" s="225"/>
      <c r="H81" s="222"/>
      <c r="I81" s="222"/>
    </row>
    <row r="82" spans="1:9" ht="12.75">
      <c r="A82" s="233"/>
      <c r="B82" s="234"/>
      <c r="C82" s="233"/>
      <c r="D82" s="225"/>
      <c r="H82" s="222"/>
      <c r="I82" s="222"/>
    </row>
    <row r="83" spans="1:9" ht="12.75">
      <c r="A83" s="233"/>
      <c r="B83" s="234"/>
      <c r="C83" s="233"/>
      <c r="D83" s="225"/>
      <c r="H83" s="222"/>
      <c r="I83" s="222"/>
    </row>
    <row r="84" spans="1:9" ht="12.75">
      <c r="A84" s="233"/>
      <c r="B84" s="234"/>
      <c r="C84" s="233"/>
      <c r="D84" s="225"/>
      <c r="H84" s="222"/>
      <c r="I84" s="222"/>
    </row>
    <row r="85" spans="1:9" ht="12.75">
      <c r="A85" s="233"/>
      <c r="B85" s="234"/>
      <c r="C85" s="233"/>
      <c r="D85" s="225"/>
      <c r="H85" s="222"/>
      <c r="I85" s="222"/>
    </row>
    <row r="86" spans="1:9" ht="12.75">
      <c r="A86" s="233"/>
      <c r="B86" s="234"/>
      <c r="C86" s="233"/>
      <c r="D86" s="225"/>
      <c r="H86" s="222"/>
      <c r="I86" s="222"/>
    </row>
    <row r="87" spans="1:9" ht="12.75">
      <c r="A87" s="233"/>
      <c r="B87" s="234"/>
      <c r="C87" s="233"/>
      <c r="D87" s="225"/>
      <c r="H87" s="222"/>
      <c r="I87" s="222"/>
    </row>
    <row r="88" spans="1:9" ht="12.75">
      <c r="A88" s="233"/>
      <c r="B88" s="234"/>
      <c r="C88" s="233"/>
      <c r="D88" s="225"/>
      <c r="H88" s="222"/>
      <c r="I88" s="222"/>
    </row>
    <row r="89" spans="1:9" ht="12.75">
      <c r="A89" s="233"/>
      <c r="B89" s="234"/>
      <c r="C89" s="233"/>
      <c r="D89" s="225"/>
      <c r="H89" s="222"/>
      <c r="I89" s="222"/>
    </row>
    <row r="90" spans="1:9" ht="12.75">
      <c r="A90" s="233"/>
      <c r="B90" s="234"/>
      <c r="C90" s="233"/>
      <c r="D90" s="225"/>
      <c r="H90" s="222"/>
      <c r="I90" s="222"/>
    </row>
    <row r="91" spans="1:9" ht="12.75">
      <c r="A91" s="233"/>
      <c r="B91" s="234"/>
      <c r="C91" s="233"/>
      <c r="D91" s="225"/>
      <c r="H91" s="222"/>
      <c r="I91" s="222"/>
    </row>
    <row r="92" spans="1:9" ht="12.75">
      <c r="A92" s="233"/>
      <c r="B92" s="234"/>
      <c r="C92" s="233"/>
      <c r="D92" s="225"/>
      <c r="H92" s="222"/>
      <c r="I92" s="222"/>
    </row>
    <row r="93" spans="1:9" ht="12.75">
      <c r="A93" s="233"/>
      <c r="B93" s="234"/>
      <c r="C93" s="233"/>
      <c r="D93" s="225"/>
      <c r="H93" s="222"/>
      <c r="I93" s="222"/>
    </row>
    <row r="94" spans="1:9" ht="12.75">
      <c r="A94" s="233"/>
      <c r="B94" s="234"/>
      <c r="C94" s="233"/>
      <c r="D94" s="225"/>
      <c r="H94" s="222"/>
      <c r="I94" s="222"/>
    </row>
    <row r="95" spans="1:9" ht="12.75">
      <c r="A95" s="233"/>
      <c r="B95" s="234"/>
      <c r="C95" s="233"/>
      <c r="D95" s="225"/>
      <c r="H95" s="222"/>
      <c r="I95" s="222"/>
    </row>
    <row r="96" spans="1:7" s="14" customFormat="1" ht="12.75">
      <c r="A96" s="214"/>
      <c r="B96" s="83"/>
      <c r="C96" s="83"/>
      <c r="D96" s="84"/>
      <c r="E96" s="84"/>
      <c r="F96" s="215"/>
      <c r="G96" s="215"/>
    </row>
    <row r="97" ht="13.5" thickBot="1"/>
    <row r="98" spans="1:7" s="14" customFormat="1" ht="13.5" thickBot="1">
      <c r="A98" s="23" t="s">
        <v>143</v>
      </c>
      <c r="B98" s="24"/>
      <c r="C98" s="26"/>
      <c r="D98" s="162"/>
      <c r="E98" s="162"/>
      <c r="F98" s="162"/>
      <c r="G98" s="215"/>
    </row>
    <row r="99" spans="1:3" ht="12.75">
      <c r="A99" s="239" t="s">
        <v>53</v>
      </c>
      <c r="B99" s="240" t="s">
        <v>55</v>
      </c>
      <c r="C99" s="253" t="s">
        <v>52</v>
      </c>
    </row>
    <row r="100" spans="1:3" ht="12.75">
      <c r="A100" s="242">
        <v>1</v>
      </c>
      <c r="B100" s="309">
        <v>192</v>
      </c>
      <c r="C100" s="254">
        <f>A100*B100</f>
        <v>192</v>
      </c>
    </row>
    <row r="101" spans="1:3" ht="12.75">
      <c r="A101" s="242">
        <v>2</v>
      </c>
      <c r="B101" s="309">
        <v>156</v>
      </c>
      <c r="C101" s="254">
        <f aca="true" t="shared" si="3" ref="C101:C124">A101*B101</f>
        <v>312</v>
      </c>
    </row>
    <row r="102" spans="1:3" ht="12.75">
      <c r="A102" s="242">
        <v>3</v>
      </c>
      <c r="B102" s="309">
        <v>154</v>
      </c>
      <c r="C102" s="254">
        <f t="shared" si="3"/>
        <v>462</v>
      </c>
    </row>
    <row r="103" spans="1:3" ht="12.75">
      <c r="A103" s="242">
        <v>4</v>
      </c>
      <c r="B103" s="309">
        <v>153</v>
      </c>
      <c r="C103" s="254">
        <f t="shared" si="3"/>
        <v>612</v>
      </c>
    </row>
    <row r="104" spans="1:3" ht="12.75">
      <c r="A104" s="242">
        <v>5</v>
      </c>
      <c r="B104" s="309">
        <v>151</v>
      </c>
      <c r="C104" s="254">
        <f t="shared" si="3"/>
        <v>755</v>
      </c>
    </row>
    <row r="105" spans="1:3" ht="12.75">
      <c r="A105" s="242">
        <v>6</v>
      </c>
      <c r="B105" s="309">
        <v>154</v>
      </c>
      <c r="C105" s="254">
        <f t="shared" si="3"/>
        <v>924</v>
      </c>
    </row>
    <row r="106" spans="1:3" ht="12.75">
      <c r="A106" s="242">
        <v>7</v>
      </c>
      <c r="B106" s="309">
        <v>174</v>
      </c>
      <c r="C106" s="254">
        <f t="shared" si="3"/>
        <v>1218</v>
      </c>
    </row>
    <row r="107" spans="1:3" ht="12.75">
      <c r="A107" s="242">
        <v>8</v>
      </c>
      <c r="B107" s="309">
        <v>190</v>
      </c>
      <c r="C107" s="254">
        <f t="shared" si="3"/>
        <v>1520</v>
      </c>
    </row>
    <row r="108" spans="1:3" ht="12.75">
      <c r="A108" s="242">
        <v>9</v>
      </c>
      <c r="B108" s="309">
        <v>164</v>
      </c>
      <c r="C108" s="254">
        <f t="shared" si="3"/>
        <v>1476</v>
      </c>
    </row>
    <row r="109" spans="1:3" ht="12.75">
      <c r="A109" s="242">
        <v>10</v>
      </c>
      <c r="B109" s="309">
        <v>180</v>
      </c>
      <c r="C109" s="254">
        <f t="shared" si="3"/>
        <v>1800</v>
      </c>
    </row>
    <row r="110" spans="1:3" ht="12.75">
      <c r="A110" s="242">
        <v>11</v>
      </c>
      <c r="B110" s="309">
        <v>154</v>
      </c>
      <c r="C110" s="254">
        <f t="shared" si="3"/>
        <v>1694</v>
      </c>
    </row>
    <row r="111" spans="1:3" ht="12.75">
      <c r="A111" s="242">
        <v>12</v>
      </c>
      <c r="B111" s="309">
        <v>106</v>
      </c>
      <c r="C111" s="254">
        <f t="shared" si="3"/>
        <v>1272</v>
      </c>
    </row>
    <row r="112" spans="1:3" ht="12.75">
      <c r="A112" s="242">
        <v>13</v>
      </c>
      <c r="B112" s="309">
        <v>83</v>
      </c>
      <c r="C112" s="254">
        <f t="shared" si="3"/>
        <v>1079</v>
      </c>
    </row>
    <row r="113" spans="1:3" ht="12.75">
      <c r="A113" s="242">
        <v>14</v>
      </c>
      <c r="B113" s="309">
        <v>74</v>
      </c>
      <c r="C113" s="254">
        <f t="shared" si="3"/>
        <v>1036</v>
      </c>
    </row>
    <row r="114" spans="1:3" ht="12.75">
      <c r="A114" s="242">
        <v>15</v>
      </c>
      <c r="B114" s="309">
        <v>44</v>
      </c>
      <c r="C114" s="254">
        <f t="shared" si="3"/>
        <v>660</v>
      </c>
    </row>
    <row r="115" spans="1:3" ht="12.75">
      <c r="A115" s="242">
        <v>16</v>
      </c>
      <c r="B115" s="309">
        <v>32</v>
      </c>
      <c r="C115" s="254">
        <f t="shared" si="3"/>
        <v>512</v>
      </c>
    </row>
    <row r="116" spans="1:3" ht="12.75">
      <c r="A116" s="242">
        <v>17</v>
      </c>
      <c r="B116" s="309">
        <v>17</v>
      </c>
      <c r="C116" s="254">
        <f t="shared" si="3"/>
        <v>289</v>
      </c>
    </row>
    <row r="117" spans="1:3" ht="12.75">
      <c r="A117" s="242">
        <v>18</v>
      </c>
      <c r="B117" s="309">
        <v>12</v>
      </c>
      <c r="C117" s="254">
        <f t="shared" si="3"/>
        <v>216</v>
      </c>
    </row>
    <row r="118" spans="1:3" ht="12.75">
      <c r="A118" s="242">
        <v>19</v>
      </c>
      <c r="B118" s="309">
        <v>11</v>
      </c>
      <c r="C118" s="254">
        <f t="shared" si="3"/>
        <v>209</v>
      </c>
    </row>
    <row r="119" spans="1:3" ht="12.75">
      <c r="A119" s="242">
        <v>20</v>
      </c>
      <c r="B119" s="309">
        <v>4</v>
      </c>
      <c r="C119" s="254">
        <f t="shared" si="3"/>
        <v>80</v>
      </c>
    </row>
    <row r="120" spans="1:3" ht="12.75">
      <c r="A120" s="242">
        <v>21</v>
      </c>
      <c r="B120" s="309">
        <v>3</v>
      </c>
      <c r="C120" s="254">
        <f t="shared" si="3"/>
        <v>63</v>
      </c>
    </row>
    <row r="121" spans="1:3" ht="12.75">
      <c r="A121" s="242">
        <v>22</v>
      </c>
      <c r="B121" s="309">
        <v>1</v>
      </c>
      <c r="C121" s="254">
        <f t="shared" si="3"/>
        <v>22</v>
      </c>
    </row>
    <row r="122" spans="1:3" ht="12.75">
      <c r="A122" s="242">
        <v>23</v>
      </c>
      <c r="B122" s="226">
        <v>0</v>
      </c>
      <c r="C122" s="254">
        <f t="shared" si="3"/>
        <v>0</v>
      </c>
    </row>
    <row r="123" spans="1:3" ht="12.75">
      <c r="A123" s="242">
        <v>24</v>
      </c>
      <c r="B123" s="243">
        <v>0</v>
      </c>
      <c r="C123" s="254">
        <f t="shared" si="3"/>
        <v>0</v>
      </c>
    </row>
    <row r="124" spans="1:3" ht="12.75">
      <c r="A124" s="242">
        <v>25</v>
      </c>
      <c r="B124" s="309">
        <v>1</v>
      </c>
      <c r="C124" s="254">
        <f t="shared" si="3"/>
        <v>25</v>
      </c>
    </row>
    <row r="125" spans="1:3" ht="13.5" thickBot="1">
      <c r="A125" s="246" t="s">
        <v>2</v>
      </c>
      <c r="B125" s="231">
        <f>SUM(B100:B124)</f>
        <v>2210</v>
      </c>
      <c r="C125" s="255">
        <f>SUM(C100:C124)</f>
        <v>16428</v>
      </c>
    </row>
    <row r="126" spans="1:7" s="14" customFormat="1" ht="12.75">
      <c r="A126" s="216" t="s">
        <v>143</v>
      </c>
      <c r="B126" s="217"/>
      <c r="C126" s="218"/>
      <c r="D126" s="235"/>
      <c r="E126" s="235"/>
      <c r="F126" s="235"/>
      <c r="G126" s="236"/>
    </row>
    <row r="127" spans="1:9" ht="12.75">
      <c r="A127" s="233"/>
      <c r="B127" s="234"/>
      <c r="C127" s="233"/>
      <c r="D127" s="225"/>
      <c r="H127" s="222"/>
      <c r="I127" s="222"/>
    </row>
    <row r="128" spans="1:9" ht="12.75">
      <c r="A128" s="233"/>
      <c r="B128" s="234"/>
      <c r="C128" s="233"/>
      <c r="D128" s="225"/>
      <c r="H128" s="222"/>
      <c r="I128" s="222"/>
    </row>
    <row r="129" spans="1:9" ht="12.75">
      <c r="A129" s="233"/>
      <c r="B129" s="234"/>
      <c r="C129" s="233"/>
      <c r="D129" s="225"/>
      <c r="H129" s="222"/>
      <c r="I129" s="222"/>
    </row>
    <row r="130" spans="1:9" ht="12.75">
      <c r="A130" s="233"/>
      <c r="B130" s="234"/>
      <c r="C130" s="233"/>
      <c r="D130" s="225"/>
      <c r="H130" s="222"/>
      <c r="I130" s="222"/>
    </row>
    <row r="131" spans="1:9" ht="12.75">
      <c r="A131" s="233"/>
      <c r="B131" s="234"/>
      <c r="C131" s="233"/>
      <c r="D131" s="225"/>
      <c r="H131" s="222"/>
      <c r="I131" s="222"/>
    </row>
    <row r="132" spans="1:9" ht="12.75">
      <c r="A132" s="233"/>
      <c r="B132" s="234"/>
      <c r="C132" s="233"/>
      <c r="D132" s="225"/>
      <c r="H132" s="222"/>
      <c r="I132" s="222"/>
    </row>
    <row r="133" spans="1:9" ht="12.75">
      <c r="A133" s="233"/>
      <c r="B133" s="234"/>
      <c r="C133" s="233"/>
      <c r="D133" s="225"/>
      <c r="H133" s="222"/>
      <c r="I133" s="222"/>
    </row>
    <row r="134" spans="1:9" ht="12.75">
      <c r="A134" s="233"/>
      <c r="B134" s="234"/>
      <c r="C134" s="233"/>
      <c r="D134" s="225"/>
      <c r="H134" s="222"/>
      <c r="I134" s="222"/>
    </row>
    <row r="135" spans="1:9" ht="12.75">
      <c r="A135" s="233"/>
      <c r="B135" s="234"/>
      <c r="C135" s="233"/>
      <c r="D135" s="225"/>
      <c r="H135" s="222"/>
      <c r="I135" s="222"/>
    </row>
    <row r="136" spans="1:9" ht="12.75">
      <c r="A136" s="233"/>
      <c r="B136" s="234"/>
      <c r="C136" s="233"/>
      <c r="D136" s="225"/>
      <c r="H136" s="222"/>
      <c r="I136" s="222"/>
    </row>
    <row r="137" spans="1:9" ht="12.75">
      <c r="A137" s="233"/>
      <c r="B137" s="234"/>
      <c r="C137" s="233"/>
      <c r="D137" s="225"/>
      <c r="H137" s="222"/>
      <c r="I137" s="222"/>
    </row>
    <row r="138" spans="1:9" ht="12.75">
      <c r="A138" s="233"/>
      <c r="B138" s="234"/>
      <c r="C138" s="233"/>
      <c r="D138" s="225"/>
      <c r="H138" s="222"/>
      <c r="I138" s="222"/>
    </row>
    <row r="139" spans="1:9" ht="12.75">
      <c r="A139" s="233"/>
      <c r="B139" s="234"/>
      <c r="C139" s="233"/>
      <c r="D139" s="225"/>
      <c r="H139" s="222"/>
      <c r="I139" s="222"/>
    </row>
    <row r="140" spans="1:9" ht="12.75">
      <c r="A140" s="233"/>
      <c r="B140" s="234"/>
      <c r="C140" s="233"/>
      <c r="D140" s="225"/>
      <c r="H140" s="222"/>
      <c r="I140" s="222"/>
    </row>
    <row r="141" spans="1:9" ht="12.75">
      <c r="A141" s="233"/>
      <c r="B141" s="234"/>
      <c r="C141" s="233"/>
      <c r="D141" s="225"/>
      <c r="H141" s="222"/>
      <c r="I141" s="222"/>
    </row>
    <row r="142" spans="1:9" ht="12.75">
      <c r="A142" s="233"/>
      <c r="B142" s="234"/>
      <c r="C142" s="233"/>
      <c r="D142" s="225"/>
      <c r="H142" s="222"/>
      <c r="I142" s="222"/>
    </row>
    <row r="143" spans="1:7" s="14" customFormat="1" ht="12.75">
      <c r="A143" s="214"/>
      <c r="B143" s="83"/>
      <c r="C143" s="83"/>
      <c r="D143" s="84"/>
      <c r="E143" s="84"/>
      <c r="F143" s="215"/>
      <c r="G143" s="215"/>
    </row>
    <row r="144" ht="13.5" thickBot="1"/>
    <row r="145" spans="1:7" s="14" customFormat="1" ht="13.5" thickBot="1">
      <c r="A145" s="248" t="s">
        <v>144</v>
      </c>
      <c r="B145" s="24"/>
      <c r="C145" s="26"/>
      <c r="D145" s="162"/>
      <c r="E145" s="162"/>
      <c r="F145" s="162"/>
      <c r="G145" s="215"/>
    </row>
    <row r="146" spans="1:3" ht="12.75">
      <c r="A146" s="239" t="s">
        <v>53</v>
      </c>
      <c r="B146" s="240" t="s">
        <v>55</v>
      </c>
      <c r="C146" s="241" t="s">
        <v>52</v>
      </c>
    </row>
    <row r="147" spans="1:3" ht="12.75">
      <c r="A147" s="242">
        <v>1</v>
      </c>
      <c r="B147" s="244">
        <v>786</v>
      </c>
      <c r="C147" s="244">
        <f>A147*B147</f>
        <v>786</v>
      </c>
    </row>
    <row r="148" spans="1:3" ht="12.75">
      <c r="A148" s="242">
        <v>2</v>
      </c>
      <c r="B148" s="244">
        <v>261</v>
      </c>
      <c r="C148" s="244">
        <f aca="true" t="shared" si="4" ref="C148:C171">A148*B148</f>
        <v>522</v>
      </c>
    </row>
    <row r="149" spans="1:3" ht="12.75">
      <c r="A149" s="242">
        <v>3</v>
      </c>
      <c r="B149" s="244">
        <v>210</v>
      </c>
      <c r="C149" s="244">
        <f t="shared" si="4"/>
        <v>630</v>
      </c>
    </row>
    <row r="150" spans="1:3" ht="12.75">
      <c r="A150" s="242">
        <v>4</v>
      </c>
      <c r="B150" s="244">
        <v>215</v>
      </c>
      <c r="C150" s="244">
        <f t="shared" si="4"/>
        <v>860</v>
      </c>
    </row>
    <row r="151" spans="1:3" ht="12.75">
      <c r="A151" s="242">
        <v>5</v>
      </c>
      <c r="B151" s="244">
        <v>219</v>
      </c>
      <c r="C151" s="244">
        <f t="shared" si="4"/>
        <v>1095</v>
      </c>
    </row>
    <row r="152" spans="1:3" ht="12.75">
      <c r="A152" s="242">
        <v>6</v>
      </c>
      <c r="B152" s="244">
        <v>213</v>
      </c>
      <c r="C152" s="244">
        <f t="shared" si="4"/>
        <v>1278</v>
      </c>
    </row>
    <row r="153" spans="1:3" ht="12.75">
      <c r="A153" s="242">
        <v>7</v>
      </c>
      <c r="B153" s="244">
        <v>214</v>
      </c>
      <c r="C153" s="244">
        <f t="shared" si="4"/>
        <v>1498</v>
      </c>
    </row>
    <row r="154" spans="1:3" ht="12.75">
      <c r="A154" s="242">
        <v>8</v>
      </c>
      <c r="B154" s="244">
        <v>145</v>
      </c>
      <c r="C154" s="244">
        <f t="shared" si="4"/>
        <v>1160</v>
      </c>
    </row>
    <row r="155" spans="1:3" ht="12.75">
      <c r="A155" s="242">
        <v>9</v>
      </c>
      <c r="B155" s="244">
        <v>123</v>
      </c>
      <c r="C155" s="244">
        <f t="shared" si="4"/>
        <v>1107</v>
      </c>
    </row>
    <row r="156" spans="1:3" ht="12.75">
      <c r="A156" s="242">
        <v>10</v>
      </c>
      <c r="B156" s="244">
        <v>89</v>
      </c>
      <c r="C156" s="244">
        <f t="shared" si="4"/>
        <v>890</v>
      </c>
    </row>
    <row r="157" spans="1:3" ht="12.75">
      <c r="A157" s="242">
        <v>11</v>
      </c>
      <c r="B157" s="244">
        <v>59</v>
      </c>
      <c r="C157" s="244">
        <f t="shared" si="4"/>
        <v>649</v>
      </c>
    </row>
    <row r="158" spans="1:3" ht="12.75">
      <c r="A158" s="242">
        <v>12</v>
      </c>
      <c r="B158" s="244">
        <v>36</v>
      </c>
      <c r="C158" s="244">
        <f t="shared" si="4"/>
        <v>432</v>
      </c>
    </row>
    <row r="159" spans="1:3" ht="12.75">
      <c r="A159" s="242">
        <v>13</v>
      </c>
      <c r="B159" s="244">
        <v>14</v>
      </c>
      <c r="C159" s="244">
        <f t="shared" si="4"/>
        <v>182</v>
      </c>
    </row>
    <row r="160" spans="1:3" ht="12.75">
      <c r="A160" s="242">
        <v>14</v>
      </c>
      <c r="B160" s="244">
        <v>10</v>
      </c>
      <c r="C160" s="244">
        <f t="shared" si="4"/>
        <v>140</v>
      </c>
    </row>
    <row r="161" spans="1:3" ht="12.75">
      <c r="A161" s="242">
        <v>15</v>
      </c>
      <c r="B161" s="244">
        <v>3</v>
      </c>
      <c r="C161" s="244">
        <f t="shared" si="4"/>
        <v>45</v>
      </c>
    </row>
    <row r="162" spans="1:3" ht="12.75">
      <c r="A162" s="242">
        <v>16</v>
      </c>
      <c r="B162" s="244">
        <v>2</v>
      </c>
      <c r="C162" s="244">
        <f t="shared" si="4"/>
        <v>32</v>
      </c>
    </row>
    <row r="163" spans="1:3" ht="12.75">
      <c r="A163" s="242">
        <v>17</v>
      </c>
      <c r="B163" s="244">
        <v>0</v>
      </c>
      <c r="C163" s="244">
        <f t="shared" si="4"/>
        <v>0</v>
      </c>
    </row>
    <row r="164" spans="1:3" ht="12.75">
      <c r="A164" s="242">
        <v>18</v>
      </c>
      <c r="B164" s="244">
        <v>1</v>
      </c>
      <c r="C164" s="244">
        <f t="shared" si="4"/>
        <v>18</v>
      </c>
    </row>
    <row r="165" spans="1:3" ht="12.75">
      <c r="A165" s="242">
        <v>19</v>
      </c>
      <c r="B165" s="244">
        <v>1</v>
      </c>
      <c r="C165" s="244">
        <f t="shared" si="4"/>
        <v>19</v>
      </c>
    </row>
    <row r="166" spans="1:3" ht="12.75">
      <c r="A166" s="242">
        <v>20</v>
      </c>
      <c r="B166" s="245"/>
      <c r="C166" s="244">
        <f t="shared" si="4"/>
        <v>0</v>
      </c>
    </row>
    <row r="167" spans="1:3" ht="12.75">
      <c r="A167" s="242">
        <v>21</v>
      </c>
      <c r="B167" s="245"/>
      <c r="C167" s="244">
        <f t="shared" si="4"/>
        <v>0</v>
      </c>
    </row>
    <row r="168" spans="1:3" ht="12.75">
      <c r="A168" s="242">
        <v>22</v>
      </c>
      <c r="B168" s="245"/>
      <c r="C168" s="244">
        <f t="shared" si="4"/>
        <v>0</v>
      </c>
    </row>
    <row r="169" spans="1:3" ht="12.75">
      <c r="A169" s="242">
        <v>23</v>
      </c>
      <c r="B169" s="245"/>
      <c r="C169" s="244">
        <f t="shared" si="4"/>
        <v>0</v>
      </c>
    </row>
    <row r="170" spans="1:3" ht="12.75">
      <c r="A170" s="242">
        <v>24</v>
      </c>
      <c r="B170" s="245"/>
      <c r="C170" s="244">
        <f t="shared" si="4"/>
        <v>0</v>
      </c>
    </row>
    <row r="171" spans="1:3" ht="12.75">
      <c r="A171" s="249">
        <v>25</v>
      </c>
      <c r="B171" s="245"/>
      <c r="C171" s="244">
        <f t="shared" si="4"/>
        <v>0</v>
      </c>
    </row>
    <row r="172" spans="1:3" ht="13.5" thickBot="1">
      <c r="A172" s="246" t="s">
        <v>2</v>
      </c>
      <c r="B172" s="231">
        <f>SUM(B147:B171)</f>
        <v>2601</v>
      </c>
      <c r="C172" s="247">
        <f>SUM(C147:C171)</f>
        <v>11343</v>
      </c>
    </row>
    <row r="173" spans="1:7" s="14" customFormat="1" ht="12.75">
      <c r="A173" s="216" t="s">
        <v>145</v>
      </c>
      <c r="B173" s="217"/>
      <c r="C173" s="218"/>
      <c r="D173" s="235"/>
      <c r="E173" s="235"/>
      <c r="F173" s="235"/>
      <c r="G173" s="236"/>
    </row>
    <row r="174" spans="1:9" ht="12.75">
      <c r="A174" s="233"/>
      <c r="B174" s="234"/>
      <c r="C174" s="233"/>
      <c r="D174" s="225"/>
      <c r="H174" s="222"/>
      <c r="I174" s="222"/>
    </row>
    <row r="175" spans="1:9" ht="12.75">
      <c r="A175" s="233"/>
      <c r="B175" s="234"/>
      <c r="C175" s="233"/>
      <c r="D175" s="225"/>
      <c r="H175" s="222"/>
      <c r="I175" s="222"/>
    </row>
    <row r="176" spans="1:9" ht="12.75">
      <c r="A176" s="233"/>
      <c r="B176" s="234"/>
      <c r="C176" s="233"/>
      <c r="D176" s="225"/>
      <c r="H176" s="222"/>
      <c r="I176" s="222"/>
    </row>
    <row r="177" spans="1:9" ht="12.75">
      <c r="A177" s="233"/>
      <c r="B177" s="234"/>
      <c r="C177" s="233"/>
      <c r="D177" s="225"/>
      <c r="H177" s="222"/>
      <c r="I177" s="222"/>
    </row>
    <row r="178" spans="1:9" ht="12.75">
      <c r="A178" s="233"/>
      <c r="B178" s="234"/>
      <c r="C178" s="233"/>
      <c r="D178" s="225"/>
      <c r="H178" s="222"/>
      <c r="I178" s="222"/>
    </row>
    <row r="179" spans="1:9" ht="12.75">
      <c r="A179" s="233"/>
      <c r="B179" s="234"/>
      <c r="C179" s="233"/>
      <c r="D179" s="225"/>
      <c r="H179" s="222"/>
      <c r="I179" s="222"/>
    </row>
    <row r="180" spans="1:9" ht="12.75">
      <c r="A180" s="233"/>
      <c r="B180" s="234"/>
      <c r="C180" s="233"/>
      <c r="D180" s="225"/>
      <c r="H180" s="222"/>
      <c r="I180" s="222"/>
    </row>
    <row r="181" spans="1:9" ht="12.75">
      <c r="A181" s="233"/>
      <c r="B181" s="234"/>
      <c r="C181" s="233"/>
      <c r="D181" s="225"/>
      <c r="H181" s="222"/>
      <c r="I181" s="222"/>
    </row>
    <row r="182" spans="1:9" ht="12.75">
      <c r="A182" s="233"/>
      <c r="B182" s="234"/>
      <c r="C182" s="233"/>
      <c r="D182" s="225"/>
      <c r="H182" s="222"/>
      <c r="I182" s="222"/>
    </row>
    <row r="183" spans="1:9" ht="12.75">
      <c r="A183" s="233"/>
      <c r="B183" s="234"/>
      <c r="C183" s="233"/>
      <c r="D183" s="225"/>
      <c r="H183" s="222"/>
      <c r="I183" s="222"/>
    </row>
    <row r="184" spans="1:9" ht="12.75">
      <c r="A184" s="233"/>
      <c r="B184" s="234"/>
      <c r="C184" s="233"/>
      <c r="D184" s="225"/>
      <c r="H184" s="222"/>
      <c r="I184" s="222"/>
    </row>
    <row r="185" spans="1:9" ht="12.75">
      <c r="A185" s="233"/>
      <c r="B185" s="234"/>
      <c r="C185" s="233"/>
      <c r="D185" s="225"/>
      <c r="H185" s="222"/>
      <c r="I185" s="222"/>
    </row>
    <row r="186" spans="1:9" ht="12.75">
      <c r="A186" s="233"/>
      <c r="B186" s="234"/>
      <c r="C186" s="233"/>
      <c r="D186" s="225"/>
      <c r="H186" s="222"/>
      <c r="I186" s="222"/>
    </row>
    <row r="187" spans="1:9" ht="12.75">
      <c r="A187" s="233"/>
      <c r="B187" s="234"/>
      <c r="C187" s="233"/>
      <c r="D187" s="225"/>
      <c r="H187" s="222"/>
      <c r="I187" s="222"/>
    </row>
    <row r="188" spans="1:9" ht="12.75">
      <c r="A188" s="233"/>
      <c r="B188" s="234"/>
      <c r="C188" s="233"/>
      <c r="D188" s="225"/>
      <c r="H188" s="222"/>
      <c r="I188" s="222"/>
    </row>
    <row r="189" spans="1:9" ht="12.75">
      <c r="A189" s="233"/>
      <c r="B189" s="234"/>
      <c r="C189" s="233"/>
      <c r="D189" s="225"/>
      <c r="H189" s="222"/>
      <c r="I189" s="222"/>
    </row>
    <row r="190" spans="1:7" s="14" customFormat="1" ht="12.75">
      <c r="A190" s="214"/>
      <c r="B190" s="83"/>
      <c r="C190" s="83"/>
      <c r="D190" s="84"/>
      <c r="E190" s="84"/>
      <c r="F190" s="215"/>
      <c r="G190" s="215"/>
    </row>
    <row r="191" spans="1:7" s="14" customFormat="1" ht="12.75">
      <c r="A191" s="214"/>
      <c r="B191" s="83"/>
      <c r="C191" s="83"/>
      <c r="D191" s="84"/>
      <c r="E191" s="84"/>
      <c r="F191" s="215"/>
      <c r="G191" s="215"/>
    </row>
  </sheetData>
  <mergeCells count="2">
    <mergeCell ref="A1:G1"/>
    <mergeCell ref="A2:G2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2"/>
  <headerFooter alignWithMargins="0">
    <oddFooter>&amp;CPage &amp;P of &amp;N</oddFooter>
  </headerFooter>
  <rowBreaks count="3" manualBreakCount="3">
    <brk id="50" max="6" man="1"/>
    <brk id="97" max="6" man="1"/>
    <brk id="1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L121"/>
  <sheetViews>
    <sheetView view="pageBreakPreview" zoomScaleSheetLayoutView="100" workbookViewId="0" topLeftCell="A53">
      <selection activeCell="D104" sqref="D104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65</v>
      </c>
      <c r="B1" s="5"/>
      <c r="C1" s="5"/>
      <c r="D1" s="6"/>
      <c r="E1" s="6"/>
      <c r="F1" s="17"/>
      <c r="G1" s="17"/>
    </row>
    <row r="2" spans="1:7" ht="12.75">
      <c r="A2" s="57" t="str">
        <f>"As of  26 Jan 2012"</f>
        <v>As of  26 Jan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78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85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110</v>
      </c>
      <c r="B7" s="176"/>
      <c r="C7" s="177"/>
      <c r="D7" s="178">
        <f>D39+D70+D101</f>
        <v>4391</v>
      </c>
      <c r="E7" s="178">
        <f>E39+E70+E101</f>
        <v>4613</v>
      </c>
      <c r="F7" s="179">
        <f>D7+E7</f>
        <v>9004</v>
      </c>
      <c r="G7" s="180"/>
    </row>
    <row r="8" spans="1:7" ht="15" customHeight="1">
      <c r="A8" s="184" t="s">
        <v>111</v>
      </c>
      <c r="B8" s="185"/>
      <c r="C8" s="186"/>
      <c r="D8" s="260">
        <v>0</v>
      </c>
      <c r="E8" s="178">
        <f aca="true" t="shared" si="0" ref="E8:E14">E40+E71+E102</f>
        <v>3255</v>
      </c>
      <c r="F8" s="179">
        <f aca="true" t="shared" si="1" ref="F8:F14">D8+E8</f>
        <v>3255</v>
      </c>
      <c r="G8" s="180"/>
    </row>
    <row r="9" spans="1:7" ht="15" customHeight="1">
      <c r="A9" s="184" t="s">
        <v>59</v>
      </c>
      <c r="B9" s="185"/>
      <c r="C9" s="186"/>
      <c r="D9" s="178">
        <f>D41+D72+D103</f>
        <v>1474</v>
      </c>
      <c r="E9" s="178">
        <f t="shared" si="0"/>
        <v>2557</v>
      </c>
      <c r="F9" s="179">
        <f t="shared" si="1"/>
        <v>4031</v>
      </c>
      <c r="G9" s="180"/>
    </row>
    <row r="10" spans="1:7" ht="12.75">
      <c r="A10" s="181" t="s">
        <v>60</v>
      </c>
      <c r="B10" s="182"/>
      <c r="C10" s="183"/>
      <c r="D10" s="178">
        <f>D42+D73+D104</f>
        <v>805</v>
      </c>
      <c r="E10" s="178">
        <f t="shared" si="0"/>
        <v>914</v>
      </c>
      <c r="F10" s="179">
        <f t="shared" si="1"/>
        <v>1719</v>
      </c>
      <c r="G10" s="180"/>
    </row>
    <row r="11" spans="1:7" ht="15" customHeight="1">
      <c r="A11" s="184" t="s">
        <v>61</v>
      </c>
      <c r="B11" s="185"/>
      <c r="C11" s="186"/>
      <c r="D11" s="178">
        <f>D43+D74+D105</f>
        <v>66</v>
      </c>
      <c r="E11" s="178">
        <f t="shared" si="0"/>
        <v>884</v>
      </c>
      <c r="F11" s="179">
        <f t="shared" si="1"/>
        <v>950</v>
      </c>
      <c r="G11" s="180"/>
    </row>
    <row r="12" spans="1:7" ht="15" customHeight="1">
      <c r="A12" s="184" t="s">
        <v>62</v>
      </c>
      <c r="B12" s="185"/>
      <c r="C12" s="186"/>
      <c r="D12" s="178">
        <f>D44+D75+D106</f>
        <v>1045</v>
      </c>
      <c r="E12" s="178">
        <f t="shared" si="0"/>
        <v>973</v>
      </c>
      <c r="F12" s="179">
        <f t="shared" si="1"/>
        <v>2018</v>
      </c>
      <c r="G12" s="180"/>
    </row>
    <row r="13" spans="1:7" ht="12.75">
      <c r="A13" s="187" t="s">
        <v>63</v>
      </c>
      <c r="B13" s="182"/>
      <c r="C13" s="183"/>
      <c r="D13" s="178">
        <f>D45+D76+D107</f>
        <v>515</v>
      </c>
      <c r="E13" s="178">
        <f t="shared" si="0"/>
        <v>596</v>
      </c>
      <c r="F13" s="179">
        <f t="shared" si="1"/>
        <v>1111</v>
      </c>
      <c r="G13" s="180"/>
    </row>
    <row r="14" spans="1:7" ht="12.75">
      <c r="A14" s="188" t="s">
        <v>64</v>
      </c>
      <c r="B14" s="189"/>
      <c r="C14" s="190"/>
      <c r="D14" s="178">
        <f>D46+D108+D77</f>
        <v>219</v>
      </c>
      <c r="E14" s="178">
        <f t="shared" si="0"/>
        <v>361</v>
      </c>
      <c r="F14" s="179">
        <f t="shared" si="1"/>
        <v>580</v>
      </c>
      <c r="G14" s="180"/>
    </row>
    <row r="15" spans="1:7" ht="12.75">
      <c r="A15" s="191" t="s">
        <v>26</v>
      </c>
      <c r="B15" s="192"/>
      <c r="C15" s="193"/>
      <c r="D15" s="194">
        <f>SUM(D7:D14)</f>
        <v>8515</v>
      </c>
      <c r="E15" s="195">
        <f>SUM(E7:E14)</f>
        <v>14153</v>
      </c>
      <c r="F15" s="195">
        <f>SUM(F7:F14)</f>
        <v>22668</v>
      </c>
      <c r="G15" s="197"/>
    </row>
    <row r="16" spans="1:7" s="14" customFormat="1" ht="12.75">
      <c r="A16" s="258"/>
      <c r="B16" s="259"/>
      <c r="C16" s="259"/>
      <c r="D16" s="259"/>
      <c r="E16" s="259"/>
      <c r="F16" s="259"/>
      <c r="G16" s="259"/>
    </row>
    <row r="17" spans="1:7" s="14" customFormat="1" ht="12.75">
      <c r="A17" s="258"/>
      <c r="B17" s="259"/>
      <c r="C17" s="259"/>
      <c r="D17" s="259"/>
      <c r="E17" s="259"/>
      <c r="F17" s="259"/>
      <c r="G17" s="259"/>
    </row>
    <row r="18" spans="1:7" s="14" customFormat="1" ht="13.5" thickBot="1">
      <c r="A18" s="198"/>
      <c r="B18" s="77"/>
      <c r="C18" s="77"/>
      <c r="D18" s="79"/>
      <c r="E18" s="79"/>
      <c r="F18" s="79"/>
      <c r="G18" s="80"/>
    </row>
    <row r="19" spans="1:7" ht="12.75">
      <c r="A19" s="23" t="s">
        <v>79</v>
      </c>
      <c r="B19" s="24"/>
      <c r="C19" s="24"/>
      <c r="D19" s="24"/>
      <c r="E19" s="24"/>
      <c r="F19" s="24"/>
      <c r="G19" s="26"/>
    </row>
    <row r="20" spans="1:7" ht="12.75">
      <c r="A20" s="27"/>
      <c r="B20" s="170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6" spans="1:7" ht="12.75">
      <c r="A36" s="159" t="s">
        <v>146</v>
      </c>
      <c r="B36" s="160"/>
      <c r="C36" s="160"/>
      <c r="D36" s="160"/>
      <c r="E36" s="160"/>
      <c r="F36" s="161"/>
      <c r="G36" s="235"/>
    </row>
    <row r="37" spans="1:7" ht="12.75">
      <c r="A37" s="163"/>
      <c r="B37" s="164"/>
      <c r="C37" s="165"/>
      <c r="D37" s="166" t="s">
        <v>4</v>
      </c>
      <c r="E37" s="166"/>
      <c r="F37" s="167"/>
      <c r="G37" s="168"/>
    </row>
    <row r="38" spans="1:7" ht="12.75">
      <c r="A38" s="169" t="s">
        <v>85</v>
      </c>
      <c r="B38" s="170"/>
      <c r="C38" s="170"/>
      <c r="D38" s="97" t="s">
        <v>6</v>
      </c>
      <c r="E38" s="97" t="s">
        <v>8</v>
      </c>
      <c r="F38" s="199" t="s">
        <v>2</v>
      </c>
      <c r="G38" s="174"/>
    </row>
    <row r="39" spans="1:7" ht="15" customHeight="1">
      <c r="A39" s="175" t="s">
        <v>57</v>
      </c>
      <c r="B39" s="176"/>
      <c r="C39" s="176"/>
      <c r="D39" s="200">
        <v>1904</v>
      </c>
      <c r="E39" s="200">
        <v>1973</v>
      </c>
      <c r="F39" s="211">
        <f>D39+E39</f>
        <v>3877</v>
      </c>
      <c r="G39" s="180"/>
    </row>
    <row r="40" spans="1:7" ht="15" customHeight="1">
      <c r="A40" s="184" t="s">
        <v>58</v>
      </c>
      <c r="B40" s="185"/>
      <c r="C40" s="185"/>
      <c r="D40" s="250"/>
      <c r="E40" s="251">
        <v>1376</v>
      </c>
      <c r="F40" s="211">
        <f aca="true" t="shared" si="2" ref="F40:F46">D40+E40</f>
        <v>1376</v>
      </c>
      <c r="G40" s="180"/>
    </row>
    <row r="41" spans="1:7" ht="15" customHeight="1">
      <c r="A41" s="184" t="s">
        <v>59</v>
      </c>
      <c r="B41" s="185"/>
      <c r="C41" s="185"/>
      <c r="D41" s="251">
        <v>420</v>
      </c>
      <c r="E41" s="251">
        <v>802</v>
      </c>
      <c r="F41" s="211">
        <f t="shared" si="2"/>
        <v>1222</v>
      </c>
      <c r="G41" s="180"/>
    </row>
    <row r="42" spans="1:7" ht="15" customHeight="1">
      <c r="A42" s="184" t="s">
        <v>98</v>
      </c>
      <c r="B42" s="185"/>
      <c r="C42" s="185"/>
      <c r="D42" s="251">
        <v>189</v>
      </c>
      <c r="E42" s="251">
        <v>187</v>
      </c>
      <c r="F42" s="211">
        <f t="shared" si="2"/>
        <v>376</v>
      </c>
      <c r="G42" s="180"/>
    </row>
    <row r="43" spans="1:7" ht="12.75">
      <c r="A43" s="181" t="s">
        <v>61</v>
      </c>
      <c r="B43" s="182"/>
      <c r="C43" s="182"/>
      <c r="D43" s="201">
        <v>28</v>
      </c>
      <c r="E43" s="201">
        <v>369</v>
      </c>
      <c r="F43" s="211">
        <f>D43+E43</f>
        <v>397</v>
      </c>
      <c r="G43" s="180"/>
    </row>
    <row r="44" spans="1:7" ht="15" customHeight="1">
      <c r="A44" s="187" t="s">
        <v>62</v>
      </c>
      <c r="B44" s="182"/>
      <c r="C44" s="182"/>
      <c r="D44" s="201">
        <v>292</v>
      </c>
      <c r="E44" s="201">
        <v>295</v>
      </c>
      <c r="F44" s="211">
        <f t="shared" si="2"/>
        <v>587</v>
      </c>
      <c r="G44" s="180"/>
    </row>
    <row r="45" spans="1:7" ht="12.75">
      <c r="A45" s="187" t="s">
        <v>63</v>
      </c>
      <c r="B45" s="182"/>
      <c r="C45" s="182"/>
      <c r="D45" s="201">
        <v>136</v>
      </c>
      <c r="E45" s="201">
        <v>173</v>
      </c>
      <c r="F45" s="211">
        <f t="shared" si="2"/>
        <v>309</v>
      </c>
      <c r="G45" s="180"/>
    </row>
    <row r="46" spans="1:7" ht="12.75">
      <c r="A46" s="188" t="s">
        <v>64</v>
      </c>
      <c r="B46" s="189"/>
      <c r="C46" s="189"/>
      <c r="D46" s="202">
        <v>59</v>
      </c>
      <c r="E46" s="202">
        <v>124</v>
      </c>
      <c r="F46" s="211">
        <f t="shared" si="2"/>
        <v>183</v>
      </c>
      <c r="G46" s="180"/>
    </row>
    <row r="47" spans="1:7" ht="12.75">
      <c r="A47" s="163" t="s">
        <v>26</v>
      </c>
      <c r="B47" s="203"/>
      <c r="C47" s="204"/>
      <c r="D47" s="205">
        <f>SUM(D39:D46)</f>
        <v>3028</v>
      </c>
      <c r="E47" s="206">
        <f>SUM(E39:E46)</f>
        <v>5299</v>
      </c>
      <c r="F47" s="207">
        <f>SUM(F39:F46)</f>
        <v>8327</v>
      </c>
      <c r="G47" s="197"/>
    </row>
    <row r="48" spans="1:7" s="14" customFormat="1" ht="13.5" thickBot="1">
      <c r="A48" s="198"/>
      <c r="B48" s="77"/>
      <c r="C48" s="77"/>
      <c r="D48" s="79"/>
      <c r="E48" s="79"/>
      <c r="F48" s="79"/>
      <c r="G48" s="80"/>
    </row>
    <row r="49" spans="1:7" ht="12.75">
      <c r="A49" s="23" t="s">
        <v>147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9" t="s">
        <v>148</v>
      </c>
      <c r="B67" s="160"/>
      <c r="C67" s="160"/>
      <c r="D67" s="160"/>
      <c r="E67" s="160"/>
      <c r="F67" s="161"/>
      <c r="G67" s="235"/>
    </row>
    <row r="68" spans="1:7" ht="12.75">
      <c r="A68" s="163"/>
      <c r="B68" s="164"/>
      <c r="C68" s="165"/>
      <c r="D68" s="166" t="s">
        <v>4</v>
      </c>
      <c r="E68" s="166"/>
      <c r="F68" s="167"/>
      <c r="G68" s="168"/>
    </row>
    <row r="69" spans="1:7" ht="12.75">
      <c r="A69" s="208" t="s">
        <v>85</v>
      </c>
      <c r="B69" s="209"/>
      <c r="C69" s="210"/>
      <c r="D69" s="172" t="s">
        <v>6</v>
      </c>
      <c r="E69" s="172" t="s">
        <v>8</v>
      </c>
      <c r="F69" s="173" t="s">
        <v>2</v>
      </c>
      <c r="G69" s="174"/>
    </row>
    <row r="70" spans="1:7" ht="15" customHeight="1">
      <c r="A70" s="175" t="s">
        <v>57</v>
      </c>
      <c r="B70" s="213"/>
      <c r="C70" s="177"/>
      <c r="D70" s="200">
        <v>1071</v>
      </c>
      <c r="E70" s="251">
        <v>1235</v>
      </c>
      <c r="F70" s="211">
        <f>D70+E70</f>
        <v>2306</v>
      </c>
      <c r="G70" s="180"/>
    </row>
    <row r="71" spans="1:7" ht="15" customHeight="1">
      <c r="A71" s="184" t="s">
        <v>58</v>
      </c>
      <c r="B71" s="185"/>
      <c r="C71" s="185"/>
      <c r="D71" s="250"/>
      <c r="E71" s="251">
        <v>494</v>
      </c>
      <c r="F71" s="211">
        <f aca="true" t="shared" si="3" ref="F71:F77">D71+E71</f>
        <v>494</v>
      </c>
      <c r="G71" s="180"/>
    </row>
    <row r="72" spans="1:7" ht="15" customHeight="1">
      <c r="A72" s="184" t="s">
        <v>59</v>
      </c>
      <c r="B72" s="185"/>
      <c r="C72" s="185"/>
      <c r="D72" s="251">
        <v>544</v>
      </c>
      <c r="E72" s="251">
        <v>838</v>
      </c>
      <c r="F72" s="211">
        <f t="shared" si="3"/>
        <v>1382</v>
      </c>
      <c r="G72" s="180"/>
    </row>
    <row r="73" spans="1:7" ht="15" customHeight="1">
      <c r="A73" s="184" t="s">
        <v>98</v>
      </c>
      <c r="B73" s="185"/>
      <c r="C73" s="185"/>
      <c r="D73" s="251">
        <v>85</v>
      </c>
      <c r="E73" s="251">
        <v>134</v>
      </c>
      <c r="F73" s="211">
        <f t="shared" si="3"/>
        <v>219</v>
      </c>
      <c r="G73" s="180"/>
    </row>
    <row r="74" spans="1:7" ht="12.75">
      <c r="A74" s="181" t="s">
        <v>61</v>
      </c>
      <c r="B74" s="182"/>
      <c r="C74" s="182"/>
      <c r="D74" s="201">
        <v>3</v>
      </c>
      <c r="E74" s="251">
        <v>40</v>
      </c>
      <c r="F74" s="211">
        <f t="shared" si="3"/>
        <v>43</v>
      </c>
      <c r="G74" s="180"/>
    </row>
    <row r="75" spans="1:7" ht="15" customHeight="1">
      <c r="A75" s="187" t="s">
        <v>62</v>
      </c>
      <c r="B75" s="182"/>
      <c r="C75" s="182"/>
      <c r="D75" s="201">
        <v>334</v>
      </c>
      <c r="E75" s="251">
        <v>285</v>
      </c>
      <c r="F75" s="211">
        <f t="shared" si="3"/>
        <v>619</v>
      </c>
      <c r="G75" s="180"/>
    </row>
    <row r="76" spans="1:7" ht="12.75">
      <c r="A76" s="187" t="s">
        <v>63</v>
      </c>
      <c r="B76" s="182"/>
      <c r="C76" s="182"/>
      <c r="D76" s="201">
        <v>157</v>
      </c>
      <c r="E76" s="251">
        <v>161</v>
      </c>
      <c r="F76" s="211">
        <f t="shared" si="3"/>
        <v>318</v>
      </c>
      <c r="G76" s="180"/>
    </row>
    <row r="77" spans="1:7" ht="12.75">
      <c r="A77" s="188" t="s">
        <v>64</v>
      </c>
      <c r="D77" s="202">
        <v>120</v>
      </c>
      <c r="E77" s="251">
        <v>136</v>
      </c>
      <c r="F77" s="211">
        <f t="shared" si="3"/>
        <v>256</v>
      </c>
      <c r="G77" s="180"/>
    </row>
    <row r="78" spans="1:7" ht="12.75">
      <c r="A78" s="191" t="s">
        <v>26</v>
      </c>
      <c r="B78" s="192"/>
      <c r="C78" s="193"/>
      <c r="D78" s="194">
        <f>SUM(D70:D77)</f>
        <v>2314</v>
      </c>
      <c r="E78" s="195">
        <f>SUM(E70:E77)</f>
        <v>3323</v>
      </c>
      <c r="F78" s="196">
        <f>SUM(F70:F77)</f>
        <v>5637</v>
      </c>
      <c r="G78" s="197"/>
    </row>
    <row r="79" spans="1:7" s="14" customFormat="1" ht="13.5" thickBot="1">
      <c r="A79" s="198"/>
      <c r="B79" s="77"/>
      <c r="C79" s="77"/>
      <c r="D79" s="79"/>
      <c r="E79" s="79"/>
      <c r="F79" s="79"/>
      <c r="G79" s="80"/>
    </row>
    <row r="80" spans="1:7" ht="12.75">
      <c r="A80" s="23" t="s">
        <v>149</v>
      </c>
      <c r="B80" s="24"/>
      <c r="C80" s="24"/>
      <c r="D80" s="24"/>
      <c r="E80" s="24"/>
      <c r="F80" s="24"/>
      <c r="G80" s="26"/>
    </row>
    <row r="81" spans="1:7" ht="12.75">
      <c r="A81" s="27"/>
      <c r="B81" s="22"/>
      <c r="C81" s="22"/>
      <c r="D81" s="22"/>
      <c r="E81" s="22"/>
      <c r="F81" s="22"/>
      <c r="G81" s="22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8" spans="1:7" ht="12.75">
      <c r="A98" s="159" t="s">
        <v>150</v>
      </c>
      <c r="B98" s="160"/>
      <c r="C98" s="160"/>
      <c r="D98" s="160"/>
      <c r="E98" s="160"/>
      <c r="F98" s="161"/>
      <c r="G98" s="235"/>
    </row>
    <row r="99" spans="1:7" ht="12.75">
      <c r="A99" s="163"/>
      <c r="B99" s="164"/>
      <c r="C99" s="165"/>
      <c r="D99" s="166" t="s">
        <v>4</v>
      </c>
      <c r="E99" s="166"/>
      <c r="F99" s="167"/>
      <c r="G99" s="168"/>
    </row>
    <row r="100" spans="1:7" ht="12.75">
      <c r="A100" s="208" t="s">
        <v>85</v>
      </c>
      <c r="B100" s="209"/>
      <c r="C100" s="210"/>
      <c r="D100" s="172" t="s">
        <v>6</v>
      </c>
      <c r="E100" s="172" t="s">
        <v>8</v>
      </c>
      <c r="F100" s="173" t="s">
        <v>2</v>
      </c>
      <c r="G100" s="174"/>
    </row>
    <row r="101" spans="1:7" ht="15" customHeight="1">
      <c r="A101" s="175" t="s">
        <v>57</v>
      </c>
      <c r="B101" s="176"/>
      <c r="C101" s="176"/>
      <c r="D101" s="200">
        <v>1416</v>
      </c>
      <c r="E101" s="251">
        <v>1405</v>
      </c>
      <c r="F101" s="211">
        <f>D101+E101</f>
        <v>2821</v>
      </c>
      <c r="G101" s="180"/>
    </row>
    <row r="102" spans="1:7" ht="15" customHeight="1">
      <c r="A102" s="184" t="s">
        <v>58</v>
      </c>
      <c r="B102" s="185"/>
      <c r="C102" s="185"/>
      <c r="D102" s="250"/>
      <c r="E102" s="251">
        <v>1385</v>
      </c>
      <c r="F102" s="211">
        <f aca="true" t="shared" si="4" ref="F102:F108">D102+E102</f>
        <v>1385</v>
      </c>
      <c r="G102" s="180"/>
    </row>
    <row r="103" spans="1:7" ht="15" customHeight="1">
      <c r="A103" s="184" t="s">
        <v>59</v>
      </c>
      <c r="B103" s="185"/>
      <c r="C103" s="185"/>
      <c r="D103" s="251">
        <v>510</v>
      </c>
      <c r="E103" s="251">
        <v>917</v>
      </c>
      <c r="F103" s="211">
        <f t="shared" si="4"/>
        <v>1427</v>
      </c>
      <c r="G103" s="180"/>
    </row>
    <row r="104" spans="1:7" ht="15" customHeight="1">
      <c r="A104" s="184" t="s">
        <v>98</v>
      </c>
      <c r="B104" s="185"/>
      <c r="C104" s="185"/>
      <c r="D104" s="251">
        <v>531</v>
      </c>
      <c r="E104" s="251">
        <v>593</v>
      </c>
      <c r="F104" s="211">
        <f t="shared" si="4"/>
        <v>1124</v>
      </c>
      <c r="G104" s="180"/>
    </row>
    <row r="105" spans="1:7" ht="12.75">
      <c r="A105" s="181" t="s">
        <v>61</v>
      </c>
      <c r="B105" s="182"/>
      <c r="C105" s="182"/>
      <c r="D105" s="201">
        <v>35</v>
      </c>
      <c r="E105" s="251">
        <v>475</v>
      </c>
      <c r="F105" s="211">
        <f t="shared" si="4"/>
        <v>510</v>
      </c>
      <c r="G105" s="180"/>
    </row>
    <row r="106" spans="1:7" ht="15" customHeight="1">
      <c r="A106" s="187" t="s">
        <v>62</v>
      </c>
      <c r="B106" s="212"/>
      <c r="C106" s="182"/>
      <c r="D106" s="201">
        <v>419</v>
      </c>
      <c r="E106" s="251">
        <v>393</v>
      </c>
      <c r="F106" s="211">
        <f t="shared" si="4"/>
        <v>812</v>
      </c>
      <c r="G106" s="180"/>
    </row>
    <row r="107" spans="1:7" ht="12.75">
      <c r="A107" s="187" t="s">
        <v>63</v>
      </c>
      <c r="B107" s="185"/>
      <c r="C107" s="185"/>
      <c r="D107" s="201">
        <v>222</v>
      </c>
      <c r="E107" s="251">
        <v>262</v>
      </c>
      <c r="F107" s="211">
        <f t="shared" si="4"/>
        <v>484</v>
      </c>
      <c r="G107" s="180"/>
    </row>
    <row r="108" spans="1:7" ht="12.75">
      <c r="A108" s="188" t="s">
        <v>64</v>
      </c>
      <c r="D108" s="202">
        <v>40</v>
      </c>
      <c r="E108" s="251">
        <v>101</v>
      </c>
      <c r="F108" s="211">
        <f t="shared" si="4"/>
        <v>141</v>
      </c>
      <c r="G108" s="180"/>
    </row>
    <row r="109" spans="1:7" ht="12.75">
      <c r="A109" s="191" t="s">
        <v>26</v>
      </c>
      <c r="B109" s="192"/>
      <c r="C109" s="193"/>
      <c r="D109" s="195">
        <f>SUM(D101:D108)</f>
        <v>3173</v>
      </c>
      <c r="E109" s="195">
        <f>SUM(E101:E108)</f>
        <v>5531</v>
      </c>
      <c r="F109" s="196">
        <f>SUM(F101:F108)</f>
        <v>8704</v>
      </c>
      <c r="G109" s="197"/>
    </row>
    <row r="110" spans="1:7" s="14" customFormat="1" ht="13.5" thickBot="1">
      <c r="A110" s="198"/>
      <c r="B110" s="77"/>
      <c r="C110" s="77"/>
      <c r="D110" s="79"/>
      <c r="E110" s="79"/>
      <c r="F110" s="79"/>
      <c r="G110" s="80"/>
    </row>
    <row r="111" spans="1:7" ht="12.75">
      <c r="A111" s="23" t="s">
        <v>151</v>
      </c>
      <c r="B111" s="24"/>
      <c r="C111" s="24"/>
      <c r="D111" s="24"/>
      <c r="E111" s="24"/>
      <c r="F111" s="24"/>
      <c r="G111" s="26"/>
    </row>
    <row r="112" spans="1:7" ht="12.75">
      <c r="A112" s="27"/>
      <c r="B112" s="22"/>
      <c r="C112" s="22"/>
      <c r="D112" s="22"/>
      <c r="E112" s="22"/>
      <c r="F112" s="22"/>
      <c r="G112" s="22"/>
    </row>
    <row r="113" spans="1:7" ht="12.75">
      <c r="A113" s="27"/>
      <c r="B113" s="22"/>
      <c r="C113" s="22"/>
      <c r="D113" s="22"/>
      <c r="E113" s="22"/>
      <c r="F113" s="22"/>
      <c r="G113" s="22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1" manualBreakCount="1">
    <brk id="66" max="6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L147"/>
  <sheetViews>
    <sheetView view="pageBreakPreview" zoomScaleSheetLayoutView="100" workbookViewId="0" topLeftCell="A1">
      <selection activeCell="F46" sqref="F46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77</v>
      </c>
      <c r="B1" s="5"/>
      <c r="C1" s="5"/>
      <c r="D1" s="6"/>
      <c r="E1" s="6"/>
      <c r="F1" s="17"/>
      <c r="G1" s="17"/>
    </row>
    <row r="2" spans="1:7" ht="12.75">
      <c r="A2" s="57" t="str">
        <f>"As of  26 Jan 2012"</f>
        <v>As of  26 Jan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82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86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87</v>
      </c>
      <c r="B7" s="176"/>
      <c r="C7" s="176"/>
      <c r="D7" s="200">
        <f aca="true" t="shared" si="0" ref="D7:E21">D44+D82+D120</f>
        <v>446</v>
      </c>
      <c r="E7" s="200">
        <f t="shared" si="0"/>
        <v>447</v>
      </c>
      <c r="F7" s="211">
        <f>D7+E7</f>
        <v>893</v>
      </c>
      <c r="G7" s="180"/>
    </row>
    <row r="8" spans="1:7" ht="15" customHeight="1">
      <c r="A8" s="184" t="s">
        <v>115</v>
      </c>
      <c r="B8" s="185"/>
      <c r="C8" s="185"/>
      <c r="D8" s="252">
        <f t="shared" si="0"/>
        <v>6091</v>
      </c>
      <c r="E8" s="251">
        <f t="shared" si="0"/>
        <v>6914</v>
      </c>
      <c r="F8" s="211">
        <f aca="true" t="shared" si="1" ref="F8:F21">D8+E8</f>
        <v>13005</v>
      </c>
      <c r="G8" s="180"/>
    </row>
    <row r="9" spans="1:7" ht="15" customHeight="1">
      <c r="A9" s="184" t="s">
        <v>88</v>
      </c>
      <c r="B9" s="185"/>
      <c r="C9" s="185"/>
      <c r="D9" s="251">
        <f t="shared" si="0"/>
        <v>423</v>
      </c>
      <c r="E9" s="251">
        <f t="shared" si="0"/>
        <v>445</v>
      </c>
      <c r="F9" s="211">
        <f t="shared" si="1"/>
        <v>868</v>
      </c>
      <c r="G9" s="180"/>
    </row>
    <row r="10" spans="1:7" ht="15" customHeight="1">
      <c r="A10" s="184" t="s">
        <v>116</v>
      </c>
      <c r="B10" s="185"/>
      <c r="C10" s="185"/>
      <c r="D10" s="251">
        <f t="shared" si="0"/>
        <v>657</v>
      </c>
      <c r="E10" s="251">
        <f t="shared" si="0"/>
        <v>687</v>
      </c>
      <c r="F10" s="211">
        <f t="shared" si="1"/>
        <v>1344</v>
      </c>
      <c r="G10" s="180"/>
    </row>
    <row r="11" spans="1:7" ht="12.75">
      <c r="A11" s="181" t="s">
        <v>92</v>
      </c>
      <c r="B11" s="185"/>
      <c r="C11" s="185"/>
      <c r="D11" s="251">
        <f t="shared" si="0"/>
        <v>818</v>
      </c>
      <c r="E11" s="251">
        <f t="shared" si="0"/>
        <v>872</v>
      </c>
      <c r="F11" s="211">
        <f t="shared" si="1"/>
        <v>1690</v>
      </c>
      <c r="G11" s="180"/>
    </row>
    <row r="12" spans="1:7" ht="15" customHeight="1">
      <c r="A12" s="184" t="s">
        <v>90</v>
      </c>
      <c r="B12" s="185"/>
      <c r="C12" s="185"/>
      <c r="D12" s="251">
        <f t="shared" si="0"/>
        <v>1286</v>
      </c>
      <c r="E12" s="251">
        <f t="shared" si="0"/>
        <v>1372</v>
      </c>
      <c r="F12" s="211">
        <f t="shared" si="1"/>
        <v>2658</v>
      </c>
      <c r="G12" s="180"/>
    </row>
    <row r="13" spans="1:7" ht="15" customHeight="1">
      <c r="A13" s="184" t="s">
        <v>117</v>
      </c>
      <c r="B13" s="182"/>
      <c r="C13" s="182"/>
      <c r="D13" s="201">
        <f t="shared" si="0"/>
        <v>1468</v>
      </c>
      <c r="E13" s="201">
        <f t="shared" si="0"/>
        <v>1615</v>
      </c>
      <c r="F13" s="211">
        <f t="shared" si="1"/>
        <v>3083</v>
      </c>
      <c r="G13" s="180"/>
    </row>
    <row r="14" spans="1:7" ht="15" customHeight="1">
      <c r="A14" s="184" t="s">
        <v>91</v>
      </c>
      <c r="B14" s="185"/>
      <c r="C14" s="185"/>
      <c r="D14" s="252">
        <f t="shared" si="0"/>
        <v>964</v>
      </c>
      <c r="E14" s="251">
        <f t="shared" si="0"/>
        <v>987</v>
      </c>
      <c r="F14" s="211">
        <f t="shared" si="1"/>
        <v>1951</v>
      </c>
      <c r="G14" s="180"/>
    </row>
    <row r="15" spans="1:7" ht="12.75">
      <c r="A15" s="184" t="s">
        <v>89</v>
      </c>
      <c r="B15" s="185"/>
      <c r="C15" s="185"/>
      <c r="D15" s="251">
        <f t="shared" si="0"/>
        <v>1899</v>
      </c>
      <c r="E15" s="251">
        <f t="shared" si="0"/>
        <v>2214</v>
      </c>
      <c r="F15" s="211">
        <f t="shared" si="1"/>
        <v>4113</v>
      </c>
      <c r="G15" s="180"/>
    </row>
    <row r="16" spans="1:7" ht="12.75">
      <c r="A16" s="184" t="s">
        <v>158</v>
      </c>
      <c r="B16" s="185"/>
      <c r="C16" s="185"/>
      <c r="D16" s="251">
        <f t="shared" si="0"/>
        <v>2283</v>
      </c>
      <c r="E16" s="251">
        <f t="shared" si="0"/>
        <v>2322</v>
      </c>
      <c r="F16" s="211">
        <f t="shared" si="1"/>
        <v>4605</v>
      </c>
      <c r="G16" s="180"/>
    </row>
    <row r="17" spans="1:7" ht="12.75">
      <c r="A17" s="181" t="s">
        <v>159</v>
      </c>
      <c r="B17" s="185"/>
      <c r="C17" s="185"/>
      <c r="D17" s="251">
        <f t="shared" si="0"/>
        <v>856</v>
      </c>
      <c r="E17" s="251">
        <f t="shared" si="0"/>
        <v>985</v>
      </c>
      <c r="F17" s="211">
        <f t="shared" si="1"/>
        <v>1841</v>
      </c>
      <c r="G17" s="180"/>
    </row>
    <row r="18" spans="1:7" ht="12.75">
      <c r="A18" s="184" t="s">
        <v>160</v>
      </c>
      <c r="B18" s="185"/>
      <c r="C18" s="185"/>
      <c r="D18" s="251">
        <f t="shared" si="0"/>
        <v>1199</v>
      </c>
      <c r="E18" s="251">
        <f t="shared" si="0"/>
        <v>1184</v>
      </c>
      <c r="F18" s="211">
        <f t="shared" si="1"/>
        <v>2383</v>
      </c>
      <c r="G18" s="180"/>
    </row>
    <row r="19" spans="1:7" ht="12.75">
      <c r="A19" s="184" t="s">
        <v>161</v>
      </c>
      <c r="B19" s="182"/>
      <c r="C19" s="182"/>
      <c r="D19" s="201">
        <f t="shared" si="0"/>
        <v>115</v>
      </c>
      <c r="E19" s="201">
        <f t="shared" si="0"/>
        <v>120</v>
      </c>
      <c r="F19" s="211">
        <f t="shared" si="1"/>
        <v>235</v>
      </c>
      <c r="G19" s="180"/>
    </row>
    <row r="20" spans="1:7" ht="12.75">
      <c r="A20" s="184" t="s">
        <v>162</v>
      </c>
      <c r="B20" s="182"/>
      <c r="C20" s="182"/>
      <c r="D20" s="201">
        <f t="shared" si="0"/>
        <v>5</v>
      </c>
      <c r="E20" s="201">
        <f t="shared" si="0"/>
        <v>14</v>
      </c>
      <c r="F20" s="211">
        <f t="shared" si="1"/>
        <v>19</v>
      </c>
      <c r="G20" s="180"/>
    </row>
    <row r="21" spans="1:7" ht="12.75">
      <c r="A21" s="187" t="s">
        <v>44</v>
      </c>
      <c r="B21" s="182"/>
      <c r="C21" s="182"/>
      <c r="D21" s="201">
        <f t="shared" si="0"/>
        <v>1034</v>
      </c>
      <c r="E21" s="201">
        <f t="shared" si="0"/>
        <v>1367</v>
      </c>
      <c r="F21" s="211">
        <f t="shared" si="1"/>
        <v>2401</v>
      </c>
      <c r="G21" s="180"/>
    </row>
    <row r="22" spans="1:7" ht="12.75">
      <c r="A22" s="191" t="s">
        <v>26</v>
      </c>
      <c r="B22" s="192"/>
      <c r="C22" s="193"/>
      <c r="D22" s="194">
        <f>SUM(D7:D21)</f>
        <v>19544</v>
      </c>
      <c r="E22" s="195">
        <f>SUM(E7:E21)</f>
        <v>21545</v>
      </c>
      <c r="F22" s="195">
        <f>SUM(F7:F21)</f>
        <v>41089</v>
      </c>
      <c r="G22" s="197"/>
    </row>
    <row r="23" spans="1:7" s="14" customFormat="1" ht="13.5" thickBot="1">
      <c r="A23" s="198"/>
      <c r="B23" s="77"/>
      <c r="C23" s="77"/>
      <c r="D23" s="79"/>
      <c r="E23" s="79"/>
      <c r="F23" s="79"/>
      <c r="G23" s="80"/>
    </row>
    <row r="24" spans="1:7" ht="12.75">
      <c r="A24" s="23" t="s">
        <v>83</v>
      </c>
      <c r="B24" s="24"/>
      <c r="C24" s="24"/>
      <c r="D24" s="24"/>
      <c r="E24" s="24"/>
      <c r="F24" s="24"/>
      <c r="G24" s="26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0" spans="1:7" ht="12.75">
      <c r="A30" s="27"/>
      <c r="B30" s="22"/>
      <c r="C30" s="22"/>
      <c r="D30" s="22"/>
      <c r="E30" s="22"/>
      <c r="F30" s="22"/>
      <c r="G30" s="22"/>
    </row>
    <row r="31" spans="1:7" ht="12.75">
      <c r="A31" s="27"/>
      <c r="B31" s="22"/>
      <c r="C31" s="22"/>
      <c r="D31" s="22"/>
      <c r="E31" s="22"/>
      <c r="F31" s="22"/>
      <c r="G31" s="22"/>
    </row>
    <row r="32" spans="1:7" ht="12.75">
      <c r="A32" s="27"/>
      <c r="B32" s="22"/>
      <c r="C32" s="22"/>
      <c r="D32" s="22"/>
      <c r="E32" s="22"/>
      <c r="F32" s="22"/>
      <c r="G32" s="22"/>
    </row>
    <row r="33" spans="1:7" ht="12.75">
      <c r="A33" s="27"/>
      <c r="B33" s="22"/>
      <c r="C33" s="22"/>
      <c r="D33" s="22"/>
      <c r="E33" s="22"/>
      <c r="F33" s="22"/>
      <c r="G33" s="22"/>
    </row>
    <row r="34" spans="1:7" ht="12.75">
      <c r="A34" s="27"/>
      <c r="B34" s="22"/>
      <c r="C34" s="22"/>
      <c r="D34" s="22"/>
      <c r="E34" s="22"/>
      <c r="F34" s="22"/>
      <c r="G34" s="22"/>
    </row>
    <row r="41" spans="1:7" ht="12.75">
      <c r="A41" s="159" t="s">
        <v>152</v>
      </c>
      <c r="B41" s="160"/>
      <c r="C41" s="160"/>
      <c r="D41" s="160"/>
      <c r="E41" s="160"/>
      <c r="F41" s="161"/>
      <c r="G41" s="235"/>
    </row>
    <row r="42" spans="1:7" ht="12.75">
      <c r="A42" s="163"/>
      <c r="B42" s="164"/>
      <c r="C42" s="165"/>
      <c r="D42" s="166" t="s">
        <v>4</v>
      </c>
      <c r="E42" s="166"/>
      <c r="F42" s="167"/>
      <c r="G42" s="168"/>
    </row>
    <row r="43" spans="1:7" ht="12.75">
      <c r="A43" s="169" t="s">
        <v>86</v>
      </c>
      <c r="B43" s="170"/>
      <c r="C43" s="170"/>
      <c r="D43" s="97" t="s">
        <v>6</v>
      </c>
      <c r="E43" s="97" t="s">
        <v>8</v>
      </c>
      <c r="F43" s="199" t="s">
        <v>2</v>
      </c>
      <c r="G43" s="174"/>
    </row>
    <row r="44" spans="1:7" ht="15" customHeight="1">
      <c r="A44" s="175" t="s">
        <v>87</v>
      </c>
      <c r="B44" s="176"/>
      <c r="C44" s="176"/>
      <c r="D44" s="200">
        <v>42</v>
      </c>
      <c r="E44" s="200">
        <v>50</v>
      </c>
      <c r="F44" s="211">
        <f>D44+E44</f>
        <v>92</v>
      </c>
      <c r="G44" s="180"/>
    </row>
    <row r="45" spans="1:7" ht="15" customHeight="1">
      <c r="A45" s="184" t="s">
        <v>115</v>
      </c>
      <c r="B45" s="185"/>
      <c r="C45" s="185"/>
      <c r="D45" s="252">
        <v>2980</v>
      </c>
      <c r="E45" s="251">
        <v>3493</v>
      </c>
      <c r="F45" s="211">
        <f aca="true" t="shared" si="2" ref="F45:F58">D45+E45</f>
        <v>6473</v>
      </c>
      <c r="G45" s="180"/>
    </row>
    <row r="46" spans="1:7" ht="15" customHeight="1">
      <c r="A46" s="184" t="s">
        <v>88</v>
      </c>
      <c r="B46" s="185"/>
      <c r="C46" s="185"/>
      <c r="D46" s="251">
        <v>145</v>
      </c>
      <c r="E46" s="251">
        <v>155</v>
      </c>
      <c r="F46" s="211">
        <f t="shared" si="2"/>
        <v>300</v>
      </c>
      <c r="G46" s="180"/>
    </row>
    <row r="47" spans="1:7" ht="15" customHeight="1">
      <c r="A47" s="184" t="s">
        <v>116</v>
      </c>
      <c r="B47" s="185"/>
      <c r="C47" s="185"/>
      <c r="D47" s="251">
        <v>84</v>
      </c>
      <c r="E47" s="251">
        <v>74</v>
      </c>
      <c r="F47" s="211">
        <f t="shared" si="2"/>
        <v>158</v>
      </c>
      <c r="G47" s="180"/>
    </row>
    <row r="48" spans="1:7" ht="15" customHeight="1">
      <c r="A48" s="181" t="s">
        <v>92</v>
      </c>
      <c r="B48" s="185"/>
      <c r="C48" s="185"/>
      <c r="D48" s="251">
        <v>375</v>
      </c>
      <c r="E48" s="251">
        <v>395</v>
      </c>
      <c r="F48" s="211">
        <f t="shared" si="2"/>
        <v>770</v>
      </c>
      <c r="G48" s="180"/>
    </row>
    <row r="49" spans="1:7" ht="15" customHeight="1">
      <c r="A49" s="184" t="s">
        <v>90</v>
      </c>
      <c r="B49" s="185"/>
      <c r="C49" s="185"/>
      <c r="D49" s="251">
        <v>221</v>
      </c>
      <c r="E49" s="251">
        <v>263</v>
      </c>
      <c r="F49" s="211">
        <f t="shared" si="2"/>
        <v>484</v>
      </c>
      <c r="G49" s="180"/>
    </row>
    <row r="50" spans="1:7" ht="12.75">
      <c r="A50" s="184" t="s">
        <v>117</v>
      </c>
      <c r="B50" s="182"/>
      <c r="C50" s="182"/>
      <c r="D50" s="201">
        <v>328</v>
      </c>
      <c r="E50" s="201">
        <v>336</v>
      </c>
      <c r="F50" s="211">
        <f t="shared" si="2"/>
        <v>664</v>
      </c>
      <c r="G50" s="180"/>
    </row>
    <row r="51" spans="1:7" ht="15" customHeight="1">
      <c r="A51" s="184" t="s">
        <v>91</v>
      </c>
      <c r="B51" s="182"/>
      <c r="C51" s="182"/>
      <c r="D51" s="201">
        <v>509</v>
      </c>
      <c r="E51" s="201">
        <v>578</v>
      </c>
      <c r="F51" s="211">
        <f t="shared" si="2"/>
        <v>1087</v>
      </c>
      <c r="G51" s="180"/>
    </row>
    <row r="52" spans="1:7" ht="12.75">
      <c r="A52" s="187" t="s">
        <v>89</v>
      </c>
      <c r="B52" s="182"/>
      <c r="C52" s="182"/>
      <c r="D52" s="201">
        <v>702</v>
      </c>
      <c r="E52" s="201">
        <v>819</v>
      </c>
      <c r="F52" s="211">
        <f t="shared" si="2"/>
        <v>1521</v>
      </c>
      <c r="G52" s="180"/>
    </row>
    <row r="53" spans="1:7" ht="12.75">
      <c r="A53" s="184" t="s">
        <v>158</v>
      </c>
      <c r="B53" s="185"/>
      <c r="C53" s="185"/>
      <c r="D53" s="251">
        <v>13</v>
      </c>
      <c r="E53" s="251">
        <v>24</v>
      </c>
      <c r="F53" s="211">
        <f t="shared" si="2"/>
        <v>37</v>
      </c>
      <c r="G53" s="180"/>
    </row>
    <row r="54" spans="1:7" ht="12.75">
      <c r="A54" s="181" t="s">
        <v>159</v>
      </c>
      <c r="B54" s="185"/>
      <c r="C54" s="185"/>
      <c r="D54" s="251">
        <v>12</v>
      </c>
      <c r="E54" s="251">
        <v>23</v>
      </c>
      <c r="F54" s="211">
        <f t="shared" si="2"/>
        <v>35</v>
      </c>
      <c r="G54" s="180"/>
    </row>
    <row r="55" spans="1:7" ht="12.75">
      <c r="A55" s="184" t="s">
        <v>160</v>
      </c>
      <c r="B55" s="185"/>
      <c r="C55" s="185"/>
      <c r="D55" s="251">
        <v>397</v>
      </c>
      <c r="E55" s="251">
        <v>467</v>
      </c>
      <c r="F55" s="211">
        <f t="shared" si="2"/>
        <v>864</v>
      </c>
      <c r="G55" s="180"/>
    </row>
    <row r="56" spans="1:7" ht="12.75">
      <c r="A56" s="184" t="s">
        <v>161</v>
      </c>
      <c r="B56" s="182"/>
      <c r="C56" s="182"/>
      <c r="D56" s="201">
        <v>47</v>
      </c>
      <c r="E56" s="201">
        <v>43</v>
      </c>
      <c r="F56" s="211">
        <f t="shared" si="2"/>
        <v>90</v>
      </c>
      <c r="G56" s="180"/>
    </row>
    <row r="57" spans="1:7" ht="12.75">
      <c r="A57" s="184" t="s">
        <v>162</v>
      </c>
      <c r="B57" s="182"/>
      <c r="C57" s="182"/>
      <c r="D57" s="201">
        <v>3</v>
      </c>
      <c r="E57" s="201">
        <v>7</v>
      </c>
      <c r="F57" s="211">
        <f t="shared" si="2"/>
        <v>10</v>
      </c>
      <c r="G57" s="180"/>
    </row>
    <row r="58" spans="1:7" ht="12.75">
      <c r="A58" s="188" t="s">
        <v>44</v>
      </c>
      <c r="B58" s="189"/>
      <c r="C58" s="189"/>
      <c r="D58" s="202">
        <v>275</v>
      </c>
      <c r="E58" s="202">
        <v>458</v>
      </c>
      <c r="F58" s="211">
        <f t="shared" si="2"/>
        <v>733</v>
      </c>
      <c r="G58" s="180"/>
    </row>
    <row r="59" spans="1:7" ht="12.75">
      <c r="A59" s="163" t="s">
        <v>26</v>
      </c>
      <c r="B59" s="203"/>
      <c r="C59" s="204"/>
      <c r="D59" s="205">
        <f>SUM(D44:D58)</f>
        <v>6133</v>
      </c>
      <c r="E59" s="206">
        <f>SUM(E44:E58)</f>
        <v>7185</v>
      </c>
      <c r="F59" s="207">
        <f>SUM(F44:F58)</f>
        <v>13318</v>
      </c>
      <c r="G59" s="197"/>
    </row>
    <row r="60" spans="1:7" s="14" customFormat="1" ht="13.5" thickBot="1">
      <c r="A60" s="198"/>
      <c r="B60" s="77"/>
      <c r="C60" s="77"/>
      <c r="D60" s="79"/>
      <c r="E60" s="79"/>
      <c r="F60" s="79"/>
      <c r="G60" s="80"/>
    </row>
    <row r="61" spans="1:7" ht="12.75">
      <c r="A61" s="23" t="s">
        <v>153</v>
      </c>
      <c r="B61" s="24"/>
      <c r="C61" s="24"/>
      <c r="D61" s="24"/>
      <c r="E61" s="24"/>
      <c r="F61" s="24"/>
      <c r="G61" s="26"/>
    </row>
    <row r="62" spans="1:7" ht="12.75">
      <c r="A62" s="27"/>
      <c r="B62" s="22"/>
      <c r="C62" s="22"/>
      <c r="D62" s="22"/>
      <c r="E62" s="22"/>
      <c r="F62" s="22"/>
      <c r="G62" s="22"/>
    </row>
    <row r="63" spans="1:7" ht="12.75">
      <c r="A63" s="27"/>
      <c r="B63" s="22"/>
      <c r="C63" s="22"/>
      <c r="D63" s="22"/>
      <c r="E63" s="22"/>
      <c r="F63" s="22"/>
      <c r="G63" s="22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9" spans="1:7" ht="12.75">
      <c r="A79" s="159" t="s">
        <v>154</v>
      </c>
      <c r="B79" s="160"/>
      <c r="C79" s="160"/>
      <c r="D79" s="160"/>
      <c r="E79" s="160"/>
      <c r="F79" s="161"/>
      <c r="G79" s="235"/>
    </row>
    <row r="80" spans="1:7" ht="12.75">
      <c r="A80" s="163"/>
      <c r="B80" s="164"/>
      <c r="C80" s="165"/>
      <c r="D80" s="166" t="s">
        <v>4</v>
      </c>
      <c r="E80" s="166"/>
      <c r="F80" s="167"/>
      <c r="G80" s="168"/>
    </row>
    <row r="81" spans="1:7" ht="12.75">
      <c r="A81" s="208" t="s">
        <v>86</v>
      </c>
      <c r="B81" s="209"/>
      <c r="C81" s="210"/>
      <c r="D81" s="172" t="s">
        <v>6</v>
      </c>
      <c r="E81" s="172" t="s">
        <v>8</v>
      </c>
      <c r="F81" s="173" t="s">
        <v>2</v>
      </c>
      <c r="G81" s="174"/>
    </row>
    <row r="82" spans="1:7" ht="15" customHeight="1">
      <c r="A82" s="175" t="s">
        <v>87</v>
      </c>
      <c r="B82" s="213"/>
      <c r="C82" s="177"/>
      <c r="D82" s="200">
        <v>335</v>
      </c>
      <c r="E82" s="200">
        <v>342</v>
      </c>
      <c r="F82" s="211">
        <f>D82+E82</f>
        <v>677</v>
      </c>
      <c r="G82" s="180"/>
    </row>
    <row r="83" spans="1:7" ht="15" customHeight="1">
      <c r="A83" s="184" t="s">
        <v>115</v>
      </c>
      <c r="B83" s="185"/>
      <c r="C83" s="185"/>
      <c r="D83" s="251">
        <v>866</v>
      </c>
      <c r="E83" s="251">
        <v>904</v>
      </c>
      <c r="F83" s="211">
        <f aca="true" t="shared" si="3" ref="F83:F96">D83+E83</f>
        <v>1770</v>
      </c>
      <c r="G83" s="180"/>
    </row>
    <row r="84" spans="1:7" ht="15" customHeight="1">
      <c r="A84" s="184" t="s">
        <v>88</v>
      </c>
      <c r="B84" s="185"/>
      <c r="C84" s="185"/>
      <c r="D84" s="251">
        <v>139</v>
      </c>
      <c r="E84" s="251">
        <v>142</v>
      </c>
      <c r="F84" s="211">
        <f t="shared" si="3"/>
        <v>281</v>
      </c>
      <c r="G84" s="180"/>
    </row>
    <row r="85" spans="1:7" ht="15" customHeight="1">
      <c r="A85" s="184" t="s">
        <v>116</v>
      </c>
      <c r="B85" s="185"/>
      <c r="C85" s="185"/>
      <c r="D85" s="251">
        <v>512</v>
      </c>
      <c r="E85" s="251">
        <v>544</v>
      </c>
      <c r="F85" s="211">
        <f t="shared" si="3"/>
        <v>1056</v>
      </c>
      <c r="G85" s="180"/>
    </row>
    <row r="86" spans="1:7" ht="15" customHeight="1">
      <c r="A86" s="181" t="s">
        <v>92</v>
      </c>
      <c r="B86" s="185"/>
      <c r="C86" s="185"/>
      <c r="D86" s="251">
        <v>55</v>
      </c>
      <c r="E86" s="251">
        <v>57</v>
      </c>
      <c r="F86" s="211">
        <f t="shared" si="3"/>
        <v>112</v>
      </c>
      <c r="G86" s="180"/>
    </row>
    <row r="87" spans="1:7" ht="15" customHeight="1">
      <c r="A87" s="184" t="s">
        <v>90</v>
      </c>
      <c r="B87" s="185"/>
      <c r="C87" s="185"/>
      <c r="D87" s="251">
        <v>888</v>
      </c>
      <c r="E87" s="251">
        <v>872</v>
      </c>
      <c r="F87" s="211">
        <f t="shared" si="3"/>
        <v>1760</v>
      </c>
      <c r="G87" s="180"/>
    </row>
    <row r="88" spans="1:7" ht="12.75">
      <c r="A88" s="184" t="s">
        <v>117</v>
      </c>
      <c r="B88" s="182"/>
      <c r="C88" s="182"/>
      <c r="D88" s="201">
        <v>583</v>
      </c>
      <c r="E88" s="201">
        <v>645</v>
      </c>
      <c r="F88" s="211">
        <f t="shared" si="3"/>
        <v>1228</v>
      </c>
      <c r="G88" s="180"/>
    </row>
    <row r="89" spans="1:7" ht="15" customHeight="1">
      <c r="A89" s="184" t="s">
        <v>91</v>
      </c>
      <c r="B89" s="182"/>
      <c r="C89" s="182"/>
      <c r="D89" s="201">
        <v>17</v>
      </c>
      <c r="E89" s="201">
        <v>14</v>
      </c>
      <c r="F89" s="211">
        <f t="shared" si="3"/>
        <v>31</v>
      </c>
      <c r="G89" s="180"/>
    </row>
    <row r="90" spans="1:7" ht="12.75">
      <c r="A90" s="187" t="s">
        <v>89</v>
      </c>
      <c r="B90" s="182"/>
      <c r="C90" s="182"/>
      <c r="D90" s="201">
        <v>430</v>
      </c>
      <c r="E90" s="201">
        <v>441</v>
      </c>
      <c r="F90" s="211">
        <f t="shared" si="3"/>
        <v>871</v>
      </c>
      <c r="G90" s="180"/>
    </row>
    <row r="91" spans="1:7" ht="12.75">
      <c r="A91" s="184" t="s">
        <v>158</v>
      </c>
      <c r="B91" s="185"/>
      <c r="C91" s="185"/>
      <c r="D91" s="251">
        <v>2270</v>
      </c>
      <c r="E91" s="251">
        <v>2298</v>
      </c>
      <c r="F91" s="211">
        <f t="shared" si="3"/>
        <v>4568</v>
      </c>
      <c r="G91" s="180"/>
    </row>
    <row r="92" spans="1:7" ht="12.75">
      <c r="A92" s="181" t="s">
        <v>159</v>
      </c>
      <c r="B92" s="185"/>
      <c r="C92" s="185"/>
      <c r="D92" s="251">
        <v>844</v>
      </c>
      <c r="E92" s="251">
        <v>962</v>
      </c>
      <c r="F92" s="211">
        <f t="shared" si="3"/>
        <v>1806</v>
      </c>
      <c r="G92" s="180"/>
    </row>
    <row r="93" spans="1:7" ht="12.75">
      <c r="A93" s="184" t="s">
        <v>160</v>
      </c>
      <c r="B93" s="185"/>
      <c r="C93" s="185"/>
      <c r="D93" s="251">
        <v>421</v>
      </c>
      <c r="E93" s="251">
        <v>458</v>
      </c>
      <c r="F93" s="211">
        <f t="shared" si="3"/>
        <v>879</v>
      </c>
      <c r="G93" s="180"/>
    </row>
    <row r="94" spans="1:7" ht="12.75">
      <c r="A94" s="184" t="s">
        <v>161</v>
      </c>
      <c r="B94" s="182"/>
      <c r="C94" s="182"/>
      <c r="D94" s="201">
        <v>35</v>
      </c>
      <c r="E94" s="201">
        <v>45</v>
      </c>
      <c r="F94" s="211">
        <f t="shared" si="3"/>
        <v>80</v>
      </c>
      <c r="G94" s="180"/>
    </row>
    <row r="95" spans="1:7" ht="12.75">
      <c r="A95" s="184" t="s">
        <v>162</v>
      </c>
      <c r="B95" s="182"/>
      <c r="C95" s="182"/>
      <c r="D95" s="201">
        <v>2</v>
      </c>
      <c r="E95" s="201">
        <v>7</v>
      </c>
      <c r="F95" s="211">
        <f t="shared" si="3"/>
        <v>9</v>
      </c>
      <c r="G95" s="180"/>
    </row>
    <row r="96" spans="1:7" ht="12.75">
      <c r="A96" s="188" t="s">
        <v>44</v>
      </c>
      <c r="D96" s="202">
        <v>663</v>
      </c>
      <c r="E96" s="202">
        <v>637</v>
      </c>
      <c r="F96" s="211">
        <f t="shared" si="3"/>
        <v>1300</v>
      </c>
      <c r="G96" s="180"/>
    </row>
    <row r="97" spans="1:7" ht="12.75">
      <c r="A97" s="191" t="s">
        <v>26</v>
      </c>
      <c r="B97" s="192"/>
      <c r="C97" s="193"/>
      <c r="D97" s="194">
        <f>SUM(D82:D96)</f>
        <v>8060</v>
      </c>
      <c r="E97" s="195">
        <f>SUM(E82:E96)</f>
        <v>8368</v>
      </c>
      <c r="F97" s="196">
        <f>SUM(F82:F96)</f>
        <v>16428</v>
      </c>
      <c r="G97" s="197"/>
    </row>
    <row r="98" spans="1:7" s="14" customFormat="1" ht="13.5" thickBot="1">
      <c r="A98" s="198"/>
      <c r="B98" s="77"/>
      <c r="C98" s="77"/>
      <c r="D98" s="79"/>
      <c r="E98" s="79"/>
      <c r="F98" s="79"/>
      <c r="G98" s="80"/>
    </row>
    <row r="99" spans="1:7" ht="12.75">
      <c r="A99" s="23" t="s">
        <v>155</v>
      </c>
      <c r="B99" s="24"/>
      <c r="C99" s="24"/>
      <c r="D99" s="24"/>
      <c r="E99" s="24"/>
      <c r="F99" s="24"/>
      <c r="G99" s="26"/>
    </row>
    <row r="100" spans="1:8" ht="12.75">
      <c r="A100" s="27"/>
      <c r="B100" s="22"/>
      <c r="C100" s="22"/>
      <c r="D100" s="22"/>
      <c r="E100" s="22"/>
      <c r="F100" s="22"/>
      <c r="G100" s="22"/>
      <c r="H100" s="256"/>
    </row>
    <row r="101" spans="1:7" ht="12.75">
      <c r="A101" s="27"/>
      <c r="B101" s="22"/>
      <c r="C101" s="22"/>
      <c r="D101" s="22"/>
      <c r="E101" s="22"/>
      <c r="F101" s="22"/>
      <c r="G101" s="22"/>
    </row>
    <row r="102" spans="1:7" ht="12.75">
      <c r="A102" s="27"/>
      <c r="B102" s="22"/>
      <c r="C102" s="22"/>
      <c r="D102" s="22"/>
      <c r="E102" s="22"/>
      <c r="F102" s="22"/>
      <c r="G102" s="22"/>
    </row>
    <row r="103" spans="1:7" ht="12.75">
      <c r="A103" s="27"/>
      <c r="B103" s="22"/>
      <c r="C103" s="22"/>
      <c r="D103" s="22"/>
      <c r="E103" s="22"/>
      <c r="F103" s="22"/>
      <c r="G103" s="22"/>
    </row>
    <row r="104" spans="1:7" ht="12.75">
      <c r="A104" s="27"/>
      <c r="B104" s="22"/>
      <c r="C104" s="22"/>
      <c r="D104" s="22"/>
      <c r="E104" s="22"/>
      <c r="F104" s="22"/>
      <c r="G104" s="22"/>
    </row>
    <row r="105" spans="1:7" ht="12.75">
      <c r="A105" s="27"/>
      <c r="B105" s="22"/>
      <c r="C105" s="22"/>
      <c r="D105" s="22"/>
      <c r="E105" s="22"/>
      <c r="F105" s="22"/>
      <c r="G105" s="22"/>
    </row>
    <row r="106" spans="1:7" ht="12.75">
      <c r="A106" s="27"/>
      <c r="B106" s="22"/>
      <c r="C106" s="22"/>
      <c r="D106" s="22"/>
      <c r="E106" s="22"/>
      <c r="F106" s="22"/>
      <c r="G106" s="22"/>
    </row>
    <row r="107" spans="1:7" ht="12.75">
      <c r="A107" s="27"/>
      <c r="B107" s="22"/>
      <c r="C107" s="22"/>
      <c r="D107" s="22"/>
      <c r="E107" s="22"/>
      <c r="F107" s="22"/>
      <c r="G107" s="22"/>
    </row>
    <row r="108" spans="1:7" ht="12.75">
      <c r="A108" s="27"/>
      <c r="B108" s="22"/>
      <c r="C108" s="22"/>
      <c r="D108" s="22"/>
      <c r="E108" s="22"/>
      <c r="F108" s="22"/>
      <c r="G108" s="22"/>
    </row>
    <row r="109" spans="1:7" ht="12.75">
      <c r="A109" s="27"/>
      <c r="B109" s="22"/>
      <c r="C109" s="22"/>
      <c r="D109" s="22"/>
      <c r="E109" s="22"/>
      <c r="F109" s="22"/>
      <c r="G109" s="22"/>
    </row>
    <row r="113" ht="12.75">
      <c r="A113" s="1" t="s">
        <v>107</v>
      </c>
    </row>
    <row r="117" spans="1:7" ht="12.75">
      <c r="A117" s="159" t="s">
        <v>156</v>
      </c>
      <c r="B117" s="160"/>
      <c r="C117" s="160"/>
      <c r="D117" s="160"/>
      <c r="E117" s="160"/>
      <c r="F117" s="161"/>
      <c r="G117" s="235"/>
    </row>
    <row r="118" spans="1:7" ht="12.75">
      <c r="A118" s="163"/>
      <c r="B118" s="164"/>
      <c r="C118" s="165"/>
      <c r="D118" s="166" t="s">
        <v>4</v>
      </c>
      <c r="E118" s="166"/>
      <c r="F118" s="167"/>
      <c r="G118" s="168"/>
    </row>
    <row r="119" spans="1:7" ht="12.75">
      <c r="A119" s="208" t="s">
        <v>86</v>
      </c>
      <c r="B119" s="209"/>
      <c r="C119" s="210"/>
      <c r="D119" s="172" t="s">
        <v>6</v>
      </c>
      <c r="E119" s="172" t="s">
        <v>8</v>
      </c>
      <c r="F119" s="173" t="s">
        <v>2</v>
      </c>
      <c r="G119" s="174"/>
    </row>
    <row r="120" spans="1:7" ht="15" customHeight="1">
      <c r="A120" s="175" t="s">
        <v>87</v>
      </c>
      <c r="B120" s="176"/>
      <c r="C120" s="176"/>
      <c r="D120" s="251">
        <v>69</v>
      </c>
      <c r="E120" s="251">
        <v>55</v>
      </c>
      <c r="F120" s="211">
        <f>D120+E120</f>
        <v>124</v>
      </c>
      <c r="G120" s="180"/>
    </row>
    <row r="121" spans="1:7" ht="15" customHeight="1">
      <c r="A121" s="184" t="s">
        <v>115</v>
      </c>
      <c r="B121" s="185"/>
      <c r="C121" s="185"/>
      <c r="D121" s="251">
        <v>2245</v>
      </c>
      <c r="E121" s="251">
        <v>2517</v>
      </c>
      <c r="F121" s="211">
        <f aca="true" t="shared" si="4" ref="F121:F134">D121+E121</f>
        <v>4762</v>
      </c>
      <c r="G121" s="180"/>
    </row>
    <row r="122" spans="1:7" ht="15" customHeight="1">
      <c r="A122" s="184" t="s">
        <v>88</v>
      </c>
      <c r="B122" s="185"/>
      <c r="C122" s="185"/>
      <c r="D122" s="251">
        <v>139</v>
      </c>
      <c r="E122" s="251">
        <v>148</v>
      </c>
      <c r="F122" s="211">
        <f t="shared" si="4"/>
        <v>287</v>
      </c>
      <c r="G122" s="180"/>
    </row>
    <row r="123" spans="1:7" ht="15" customHeight="1">
      <c r="A123" s="184" t="s">
        <v>116</v>
      </c>
      <c r="B123" s="185"/>
      <c r="C123" s="185"/>
      <c r="D123" s="251">
        <v>61</v>
      </c>
      <c r="E123" s="251">
        <v>69</v>
      </c>
      <c r="F123" s="211">
        <f t="shared" si="4"/>
        <v>130</v>
      </c>
      <c r="G123" s="180"/>
    </row>
    <row r="124" spans="1:7" ht="15" customHeight="1">
      <c r="A124" s="181" t="s">
        <v>92</v>
      </c>
      <c r="B124" s="185"/>
      <c r="C124" s="185"/>
      <c r="D124" s="251">
        <v>388</v>
      </c>
      <c r="E124" s="251">
        <v>420</v>
      </c>
      <c r="F124" s="211">
        <f t="shared" si="4"/>
        <v>808</v>
      </c>
      <c r="G124" s="180"/>
    </row>
    <row r="125" spans="1:7" ht="15" customHeight="1">
      <c r="A125" s="184" t="s">
        <v>90</v>
      </c>
      <c r="B125" s="185"/>
      <c r="C125" s="185"/>
      <c r="D125" s="251">
        <v>177</v>
      </c>
      <c r="E125" s="251">
        <v>237</v>
      </c>
      <c r="F125" s="211">
        <f t="shared" si="4"/>
        <v>414</v>
      </c>
      <c r="G125" s="180"/>
    </row>
    <row r="126" spans="1:7" ht="12.75">
      <c r="A126" s="184" t="s">
        <v>117</v>
      </c>
      <c r="B126" s="182"/>
      <c r="C126" s="182"/>
      <c r="D126" s="251">
        <v>557</v>
      </c>
      <c r="E126" s="251">
        <v>634</v>
      </c>
      <c r="F126" s="211">
        <f t="shared" si="4"/>
        <v>1191</v>
      </c>
      <c r="G126" s="180"/>
    </row>
    <row r="127" spans="1:7" ht="15" customHeight="1">
      <c r="A127" s="184" t="s">
        <v>91</v>
      </c>
      <c r="B127" s="182"/>
      <c r="C127" s="182"/>
      <c r="D127" s="251">
        <v>438</v>
      </c>
      <c r="E127" s="251">
        <v>395</v>
      </c>
      <c r="F127" s="211">
        <f t="shared" si="4"/>
        <v>833</v>
      </c>
      <c r="G127" s="180"/>
    </row>
    <row r="128" spans="1:7" ht="12.75">
      <c r="A128" s="187" t="s">
        <v>89</v>
      </c>
      <c r="B128" s="185"/>
      <c r="C128" s="185"/>
      <c r="D128" s="251">
        <v>767</v>
      </c>
      <c r="E128" s="251">
        <v>954</v>
      </c>
      <c r="F128" s="211">
        <f t="shared" si="4"/>
        <v>1721</v>
      </c>
      <c r="G128" s="180"/>
    </row>
    <row r="129" spans="1:7" ht="12.75">
      <c r="A129" s="184" t="s">
        <v>158</v>
      </c>
      <c r="B129" s="185"/>
      <c r="C129" s="185"/>
      <c r="D129" s="251">
        <v>0</v>
      </c>
      <c r="E129" s="251">
        <v>0</v>
      </c>
      <c r="F129" s="211">
        <f t="shared" si="4"/>
        <v>0</v>
      </c>
      <c r="G129" s="180"/>
    </row>
    <row r="130" spans="1:7" ht="12.75">
      <c r="A130" s="181" t="s">
        <v>159</v>
      </c>
      <c r="B130" s="185"/>
      <c r="C130" s="185"/>
      <c r="D130" s="251">
        <v>0</v>
      </c>
      <c r="E130" s="251">
        <v>0</v>
      </c>
      <c r="F130" s="211">
        <f t="shared" si="4"/>
        <v>0</v>
      </c>
      <c r="G130" s="180"/>
    </row>
    <row r="131" spans="1:7" ht="12.75">
      <c r="A131" s="184" t="s">
        <v>160</v>
      </c>
      <c r="B131" s="185"/>
      <c r="C131" s="185"/>
      <c r="D131" s="251">
        <v>381</v>
      </c>
      <c r="E131" s="251">
        <v>259</v>
      </c>
      <c r="F131" s="211">
        <f t="shared" si="4"/>
        <v>640</v>
      </c>
      <c r="G131" s="180"/>
    </row>
    <row r="132" spans="1:7" ht="12.75">
      <c r="A132" s="184" t="s">
        <v>161</v>
      </c>
      <c r="B132" s="182"/>
      <c r="C132" s="182"/>
      <c r="D132" s="251">
        <v>33</v>
      </c>
      <c r="E132" s="251">
        <v>32</v>
      </c>
      <c r="F132" s="211">
        <f t="shared" si="4"/>
        <v>65</v>
      </c>
      <c r="G132" s="180"/>
    </row>
    <row r="133" spans="1:7" ht="12.75">
      <c r="A133" s="184" t="s">
        <v>162</v>
      </c>
      <c r="B133" s="182"/>
      <c r="C133" s="182"/>
      <c r="D133" s="201"/>
      <c r="E133" s="201"/>
      <c r="F133" s="211">
        <f t="shared" si="4"/>
        <v>0</v>
      </c>
      <c r="G133" s="180"/>
    </row>
    <row r="134" spans="1:7" ht="12.75">
      <c r="A134" s="188" t="s">
        <v>44</v>
      </c>
      <c r="D134" s="251">
        <v>96</v>
      </c>
      <c r="E134" s="251">
        <v>272</v>
      </c>
      <c r="F134" s="211">
        <f t="shared" si="4"/>
        <v>368</v>
      </c>
      <c r="G134" s="180"/>
    </row>
    <row r="135" spans="1:7" ht="12.75">
      <c r="A135" s="191" t="s">
        <v>26</v>
      </c>
      <c r="B135" s="192"/>
      <c r="C135" s="193"/>
      <c r="D135" s="194">
        <f>SUM(D120:D134)</f>
        <v>5351</v>
      </c>
      <c r="E135" s="195">
        <f>SUM(E120:E134)</f>
        <v>5992</v>
      </c>
      <c r="F135" s="196">
        <f>SUM(D135:E135)</f>
        <v>11343</v>
      </c>
      <c r="G135" s="197"/>
    </row>
    <row r="136" spans="1:7" s="14" customFormat="1" ht="13.5" thickBot="1">
      <c r="A136" s="198"/>
      <c r="B136" s="77"/>
      <c r="C136" s="77"/>
      <c r="D136" s="79"/>
      <c r="E136" s="79"/>
      <c r="F136" s="79"/>
      <c r="G136" s="80"/>
    </row>
    <row r="137" spans="1:7" ht="12.75">
      <c r="A137" s="23" t="s">
        <v>157</v>
      </c>
      <c r="B137" s="24"/>
      <c r="C137" s="24"/>
      <c r="D137" s="24"/>
      <c r="E137" s="24"/>
      <c r="F137" s="24"/>
      <c r="G137" s="26"/>
    </row>
    <row r="138" spans="1:7" ht="12.75">
      <c r="A138" s="27"/>
      <c r="B138" s="22"/>
      <c r="C138" s="22"/>
      <c r="D138" s="22"/>
      <c r="E138" s="22"/>
      <c r="F138" s="22"/>
      <c r="G138" s="22"/>
    </row>
    <row r="139" spans="1:7" ht="12.75">
      <c r="A139" s="27"/>
      <c r="B139" s="22"/>
      <c r="C139" s="22"/>
      <c r="D139" s="22"/>
      <c r="E139" s="22"/>
      <c r="F139" s="22"/>
      <c r="G139" s="22"/>
    </row>
    <row r="140" spans="1:7" ht="12.75">
      <c r="A140" s="27"/>
      <c r="B140" s="22"/>
      <c r="C140" s="22"/>
      <c r="D140" s="22"/>
      <c r="E140" s="22"/>
      <c r="F140" s="22"/>
      <c r="G140" s="22"/>
    </row>
    <row r="141" spans="1:7" ht="12.75">
      <c r="A141" s="27"/>
      <c r="B141" s="22"/>
      <c r="C141" s="22"/>
      <c r="D141" s="22"/>
      <c r="E141" s="22"/>
      <c r="F141" s="22"/>
      <c r="G141" s="22"/>
    </row>
    <row r="142" spans="1:7" ht="12.75">
      <c r="A142" s="27"/>
      <c r="B142" s="22"/>
      <c r="C142" s="22"/>
      <c r="D142" s="22"/>
      <c r="E142" s="22"/>
      <c r="F142" s="22"/>
      <c r="G142" s="22"/>
    </row>
    <row r="143" spans="1:7" ht="12.75">
      <c r="A143" s="27"/>
      <c r="B143" s="22"/>
      <c r="C143" s="22"/>
      <c r="D143" s="22"/>
      <c r="E143" s="22"/>
      <c r="F143" s="22"/>
      <c r="G143" s="22"/>
    </row>
    <row r="144" spans="1:7" ht="12.75">
      <c r="A144" s="27"/>
      <c r="B144" s="22"/>
      <c r="C144" s="22"/>
      <c r="D144" s="22"/>
      <c r="E144" s="22"/>
      <c r="F144" s="22"/>
      <c r="G144" s="22"/>
    </row>
    <row r="145" spans="1:7" ht="12.75">
      <c r="A145" s="27"/>
      <c r="B145" s="22"/>
      <c r="C145" s="22"/>
      <c r="D145" s="22"/>
      <c r="E145" s="22"/>
      <c r="F145" s="22"/>
      <c r="G145" s="22"/>
    </row>
    <row r="146" spans="1:7" ht="12.75">
      <c r="A146" s="27"/>
      <c r="B146" s="22"/>
      <c r="C146" s="22"/>
      <c r="D146" s="22"/>
      <c r="E146" s="22"/>
      <c r="F146" s="22"/>
      <c r="G146" s="22"/>
    </row>
    <row r="147" spans="1:7" ht="12.75">
      <c r="A147" s="27"/>
      <c r="B147" s="22"/>
      <c r="C147" s="22"/>
      <c r="D147" s="22"/>
      <c r="E147" s="22"/>
      <c r="F147" s="22"/>
      <c r="G147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78" max="6" man="1"/>
    <brk id="154" max="6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L123"/>
  <sheetViews>
    <sheetView view="pageBreakPreview" zoomScaleSheetLayoutView="100" workbookViewId="0" topLeftCell="A29">
      <selection activeCell="F45" sqref="F45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68</v>
      </c>
      <c r="B1" s="5"/>
      <c r="C1" s="5"/>
      <c r="D1" s="6"/>
      <c r="E1" s="6"/>
      <c r="F1" s="17"/>
      <c r="G1" s="17"/>
    </row>
    <row r="2" spans="1:7" ht="12.75">
      <c r="A2" s="57" t="str">
        <f>"As of  26 Jan 2012"</f>
        <v>As of  26 Jan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80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84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69</v>
      </c>
      <c r="B7" s="176"/>
      <c r="C7" s="177"/>
      <c r="D7" s="178">
        <f aca="true" t="shared" si="0" ref="D7:E15">D38+D70+D102</f>
        <v>503</v>
      </c>
      <c r="E7" s="178">
        <f t="shared" si="0"/>
        <v>480</v>
      </c>
      <c r="F7" s="179">
        <f aca="true" t="shared" si="1" ref="F7:F16">SUM(D7:E7)</f>
        <v>983</v>
      </c>
      <c r="G7" s="180"/>
    </row>
    <row r="8" spans="1:7" ht="15" customHeight="1">
      <c r="A8" s="184" t="s">
        <v>170</v>
      </c>
      <c r="B8" s="185"/>
      <c r="C8" s="186"/>
      <c r="D8" s="178">
        <f t="shared" si="0"/>
        <v>897</v>
      </c>
      <c r="E8" s="178">
        <f t="shared" si="0"/>
        <v>985</v>
      </c>
      <c r="F8" s="179">
        <f t="shared" si="1"/>
        <v>1882</v>
      </c>
      <c r="G8" s="180"/>
    </row>
    <row r="9" spans="1:7" ht="15" customHeight="1">
      <c r="A9" s="184" t="s">
        <v>70</v>
      </c>
      <c r="B9" s="185"/>
      <c r="C9" s="186"/>
      <c r="D9" s="178">
        <f t="shared" si="0"/>
        <v>4603</v>
      </c>
      <c r="E9" s="178">
        <f t="shared" si="0"/>
        <v>5229</v>
      </c>
      <c r="F9" s="179">
        <f t="shared" si="1"/>
        <v>9832</v>
      </c>
      <c r="G9" s="180"/>
    </row>
    <row r="10" spans="1:7" ht="12.75">
      <c r="A10" s="181" t="s">
        <v>71</v>
      </c>
      <c r="B10" s="182"/>
      <c r="C10" s="183"/>
      <c r="D10" s="178">
        <f t="shared" si="0"/>
        <v>1434</v>
      </c>
      <c r="E10" s="178">
        <f t="shared" si="0"/>
        <v>1915</v>
      </c>
      <c r="F10" s="179">
        <f t="shared" si="1"/>
        <v>3349</v>
      </c>
      <c r="G10" s="180"/>
    </row>
    <row r="11" spans="1:7" ht="15" customHeight="1">
      <c r="A11" s="184" t="s">
        <v>72</v>
      </c>
      <c r="B11" s="185"/>
      <c r="C11" s="186"/>
      <c r="D11" s="178">
        <f t="shared" si="0"/>
        <v>1233</v>
      </c>
      <c r="E11" s="178">
        <f t="shared" si="0"/>
        <v>1297</v>
      </c>
      <c r="F11" s="179">
        <f t="shared" si="1"/>
        <v>2530</v>
      </c>
      <c r="G11" s="180"/>
    </row>
    <row r="12" spans="1:7" ht="15" customHeight="1">
      <c r="A12" s="184" t="s">
        <v>73</v>
      </c>
      <c r="B12" s="185"/>
      <c r="C12" s="186"/>
      <c r="D12" s="178">
        <f t="shared" si="0"/>
        <v>1145</v>
      </c>
      <c r="E12" s="178">
        <f t="shared" si="0"/>
        <v>1244</v>
      </c>
      <c r="F12" s="179">
        <f t="shared" si="1"/>
        <v>2389</v>
      </c>
      <c r="G12" s="180"/>
    </row>
    <row r="13" spans="1:7" ht="15" customHeight="1">
      <c r="A13" s="184" t="s">
        <v>74</v>
      </c>
      <c r="B13" s="185"/>
      <c r="C13" s="186"/>
      <c r="D13" s="178">
        <f t="shared" si="0"/>
        <v>1498</v>
      </c>
      <c r="E13" s="178">
        <f t="shared" si="0"/>
        <v>1747</v>
      </c>
      <c r="F13" s="179">
        <f t="shared" si="1"/>
        <v>3245</v>
      </c>
      <c r="G13" s="180"/>
    </row>
    <row r="14" spans="1:7" ht="12.75">
      <c r="A14" s="187" t="s">
        <v>75</v>
      </c>
      <c r="B14" s="182"/>
      <c r="C14" s="183"/>
      <c r="D14" s="178">
        <f t="shared" si="0"/>
        <v>7552</v>
      </c>
      <c r="E14" s="178">
        <f t="shared" si="0"/>
        <v>8040</v>
      </c>
      <c r="F14" s="179">
        <f t="shared" si="1"/>
        <v>15592</v>
      </c>
      <c r="G14" s="180"/>
    </row>
    <row r="15" spans="1:7" ht="12.75">
      <c r="A15" s="188" t="s">
        <v>76</v>
      </c>
      <c r="B15" s="189"/>
      <c r="C15" s="190"/>
      <c r="D15" s="178">
        <f t="shared" si="0"/>
        <v>632</v>
      </c>
      <c r="E15" s="178">
        <f t="shared" si="0"/>
        <v>655</v>
      </c>
      <c r="F15" s="179">
        <f t="shared" si="1"/>
        <v>1287</v>
      </c>
      <c r="G15" s="180"/>
    </row>
    <row r="16" spans="1:7" ht="12.75">
      <c r="A16" s="191" t="s">
        <v>26</v>
      </c>
      <c r="B16" s="192"/>
      <c r="C16" s="193"/>
      <c r="D16" s="194">
        <f>SUM(D7:D15)</f>
        <v>19497</v>
      </c>
      <c r="E16" s="195">
        <f>SUM(E7:E15)</f>
        <v>21592</v>
      </c>
      <c r="F16" s="195">
        <f t="shared" si="1"/>
        <v>41089</v>
      </c>
      <c r="G16" s="197"/>
    </row>
    <row r="17" spans="1:7" s="14" customFormat="1" ht="13.5" thickBot="1">
      <c r="A17" s="198"/>
      <c r="B17" s="77"/>
      <c r="C17" s="77"/>
      <c r="D17" s="79"/>
      <c r="E17" s="79"/>
      <c r="F17" s="79"/>
      <c r="G17" s="80"/>
    </row>
    <row r="18" spans="1:7" ht="12.75">
      <c r="A18" s="23" t="s">
        <v>81</v>
      </c>
      <c r="B18" s="24"/>
      <c r="C18" s="24"/>
      <c r="D18" s="24"/>
      <c r="E18" s="24"/>
      <c r="F18" s="24"/>
      <c r="G18" s="26"/>
    </row>
    <row r="19" spans="1:7" ht="12.75">
      <c r="A19" s="27"/>
      <c r="B19" s="170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35" spans="1:7" ht="12.75">
      <c r="A35" s="159" t="s">
        <v>163</v>
      </c>
      <c r="B35" s="160"/>
      <c r="C35" s="160"/>
      <c r="D35" s="160"/>
      <c r="E35" s="160"/>
      <c r="F35" s="161"/>
      <c r="G35" s="235"/>
    </row>
    <row r="36" spans="1:7" ht="12.75">
      <c r="A36" s="163"/>
      <c r="B36" s="164"/>
      <c r="C36" s="165"/>
      <c r="D36" s="166" t="s">
        <v>4</v>
      </c>
      <c r="E36" s="166"/>
      <c r="F36" s="167"/>
      <c r="G36" s="168"/>
    </row>
    <row r="37" spans="1:7" ht="12.75">
      <c r="A37" s="169" t="s">
        <v>84</v>
      </c>
      <c r="B37" s="170"/>
      <c r="C37" s="171"/>
      <c r="D37" s="172" t="s">
        <v>6</v>
      </c>
      <c r="E37" s="172" t="s">
        <v>8</v>
      </c>
      <c r="F37" s="173" t="s">
        <v>2</v>
      </c>
      <c r="G37" s="174"/>
    </row>
    <row r="38" spans="1:7" ht="15" customHeight="1">
      <c r="A38" s="175" t="s">
        <v>69</v>
      </c>
      <c r="B38" s="176"/>
      <c r="C38" s="177"/>
      <c r="D38" s="178">
        <v>272</v>
      </c>
      <c r="E38" s="178">
        <v>247</v>
      </c>
      <c r="F38" s="179">
        <f>D38+E38</f>
        <v>519</v>
      </c>
      <c r="G38" s="180"/>
    </row>
    <row r="39" spans="1:7" ht="15" customHeight="1">
      <c r="A39" s="184" t="s">
        <v>170</v>
      </c>
      <c r="B39" s="185"/>
      <c r="C39" s="186"/>
      <c r="D39" s="178">
        <v>214</v>
      </c>
      <c r="E39" s="178">
        <v>245</v>
      </c>
      <c r="F39" s="179">
        <f aca="true" t="shared" si="2" ref="F39:F46">D39+E39</f>
        <v>459</v>
      </c>
      <c r="G39" s="180"/>
    </row>
    <row r="40" spans="1:7" ht="15" customHeight="1">
      <c r="A40" s="184" t="s">
        <v>70</v>
      </c>
      <c r="B40" s="185"/>
      <c r="C40" s="186"/>
      <c r="D40" s="178">
        <v>1828</v>
      </c>
      <c r="E40" s="178">
        <v>2225</v>
      </c>
      <c r="F40" s="179">
        <f t="shared" si="2"/>
        <v>4053</v>
      </c>
      <c r="G40" s="180"/>
    </row>
    <row r="41" spans="1:7" ht="15" customHeight="1">
      <c r="A41" s="181" t="s">
        <v>71</v>
      </c>
      <c r="B41" s="182"/>
      <c r="C41" s="183"/>
      <c r="D41" s="178">
        <v>578</v>
      </c>
      <c r="E41" s="178">
        <v>800</v>
      </c>
      <c r="F41" s="179">
        <f t="shared" si="2"/>
        <v>1378</v>
      </c>
      <c r="G41" s="180"/>
    </row>
    <row r="42" spans="1:7" ht="15" customHeight="1">
      <c r="A42" s="184" t="s">
        <v>72</v>
      </c>
      <c r="B42" s="185"/>
      <c r="C42" s="186"/>
      <c r="D42" s="178">
        <v>702</v>
      </c>
      <c r="E42" s="178">
        <v>785</v>
      </c>
      <c r="F42" s="179">
        <f t="shared" si="2"/>
        <v>1487</v>
      </c>
      <c r="G42" s="180"/>
    </row>
    <row r="43" spans="1:7" ht="12.75">
      <c r="A43" s="184" t="s">
        <v>73</v>
      </c>
      <c r="B43" s="185"/>
      <c r="C43" s="186"/>
      <c r="D43" s="178">
        <v>638</v>
      </c>
      <c r="E43" s="178">
        <v>705</v>
      </c>
      <c r="F43" s="179">
        <f t="shared" si="2"/>
        <v>1343</v>
      </c>
      <c r="G43" s="180"/>
    </row>
    <row r="44" spans="1:7" ht="15" customHeight="1">
      <c r="A44" s="184" t="s">
        <v>74</v>
      </c>
      <c r="B44" s="185"/>
      <c r="C44" s="186"/>
      <c r="D44" s="178">
        <v>754</v>
      </c>
      <c r="E44" s="178">
        <v>906</v>
      </c>
      <c r="F44" s="179">
        <f t="shared" si="2"/>
        <v>1660</v>
      </c>
      <c r="G44" s="180"/>
    </row>
    <row r="45" spans="1:7" ht="12.75">
      <c r="A45" s="187" t="s">
        <v>75</v>
      </c>
      <c r="B45" s="182"/>
      <c r="C45" s="183"/>
      <c r="D45" s="178">
        <v>716</v>
      </c>
      <c r="E45" s="178">
        <v>913</v>
      </c>
      <c r="F45" s="179">
        <f t="shared" si="2"/>
        <v>1629</v>
      </c>
      <c r="G45" s="180"/>
    </row>
    <row r="46" spans="1:7" ht="12.75">
      <c r="A46" s="188" t="s">
        <v>76</v>
      </c>
      <c r="B46" s="189"/>
      <c r="C46" s="190"/>
      <c r="D46" s="178">
        <v>384</v>
      </c>
      <c r="E46" s="178">
        <v>406</v>
      </c>
      <c r="F46" s="179">
        <f t="shared" si="2"/>
        <v>790</v>
      </c>
      <c r="G46" s="180"/>
    </row>
    <row r="47" spans="1:7" ht="12.75">
      <c r="A47" s="163" t="s">
        <v>128</v>
      </c>
      <c r="B47" s="203"/>
      <c r="C47" s="204"/>
      <c r="D47" s="205">
        <f>SUM(D38:D46)</f>
        <v>6086</v>
      </c>
      <c r="E47" s="206">
        <f>SUM(E38:E46)</f>
        <v>7232</v>
      </c>
      <c r="F47" s="207">
        <f>SUM(F38:F46)</f>
        <v>13318</v>
      </c>
      <c r="G47" s="197"/>
    </row>
    <row r="48" spans="1:7" s="14" customFormat="1" ht="13.5" thickBot="1">
      <c r="A48" s="198"/>
      <c r="B48" s="77"/>
      <c r="C48" s="77"/>
      <c r="D48" s="79"/>
      <c r="E48" s="79"/>
      <c r="F48" s="79"/>
      <c r="G48" s="80"/>
    </row>
    <row r="49" spans="1:7" ht="12.75">
      <c r="A49" s="23" t="s">
        <v>164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9" t="s">
        <v>165</v>
      </c>
      <c r="B67" s="160"/>
      <c r="C67" s="160"/>
      <c r="D67" s="160"/>
      <c r="E67" s="160"/>
      <c r="F67" s="161"/>
      <c r="G67" s="235"/>
    </row>
    <row r="68" spans="1:7" ht="12.75">
      <c r="A68" s="163"/>
      <c r="B68" s="164"/>
      <c r="C68" s="165"/>
      <c r="D68" s="166" t="s">
        <v>4</v>
      </c>
      <c r="E68" s="166"/>
      <c r="F68" s="167"/>
      <c r="G68" s="168"/>
    </row>
    <row r="69" spans="1:7" ht="12.75">
      <c r="A69" s="169" t="s">
        <v>84</v>
      </c>
      <c r="B69" s="170"/>
      <c r="C69" s="171"/>
      <c r="D69" s="172" t="s">
        <v>6</v>
      </c>
      <c r="E69" s="172" t="s">
        <v>8</v>
      </c>
      <c r="F69" s="173" t="s">
        <v>2</v>
      </c>
      <c r="G69" s="174"/>
    </row>
    <row r="70" spans="1:7" ht="15" customHeight="1">
      <c r="A70" s="175" t="s">
        <v>69</v>
      </c>
      <c r="B70" s="176"/>
      <c r="C70" s="177"/>
      <c r="D70" s="178">
        <v>115</v>
      </c>
      <c r="E70" s="178">
        <v>127</v>
      </c>
      <c r="F70" s="179">
        <f aca="true" t="shared" si="3" ref="F70:F79">SUM(D70:E70)</f>
        <v>242</v>
      </c>
      <c r="G70" s="180"/>
    </row>
    <row r="71" spans="1:7" ht="15" customHeight="1">
      <c r="A71" s="184" t="s">
        <v>170</v>
      </c>
      <c r="B71" s="185"/>
      <c r="C71" s="186"/>
      <c r="D71" s="178">
        <v>336</v>
      </c>
      <c r="E71" s="178">
        <v>354</v>
      </c>
      <c r="F71" s="179">
        <f t="shared" si="3"/>
        <v>690</v>
      </c>
      <c r="G71" s="180"/>
    </row>
    <row r="72" spans="1:7" ht="15" customHeight="1">
      <c r="A72" s="184" t="s">
        <v>70</v>
      </c>
      <c r="B72" s="185"/>
      <c r="C72" s="186"/>
      <c r="D72" s="178">
        <v>1167</v>
      </c>
      <c r="E72" s="178">
        <v>1193</v>
      </c>
      <c r="F72" s="179">
        <f t="shared" si="3"/>
        <v>2360</v>
      </c>
      <c r="G72" s="180"/>
    </row>
    <row r="73" spans="1:7" ht="15" customHeight="1">
      <c r="A73" s="181" t="s">
        <v>71</v>
      </c>
      <c r="B73" s="182"/>
      <c r="C73" s="183"/>
      <c r="D73" s="178">
        <v>235</v>
      </c>
      <c r="E73" s="178">
        <v>340</v>
      </c>
      <c r="F73" s="179">
        <f t="shared" si="3"/>
        <v>575</v>
      </c>
      <c r="G73" s="180"/>
    </row>
    <row r="74" spans="1:7" ht="15" customHeight="1">
      <c r="A74" s="184" t="s">
        <v>72</v>
      </c>
      <c r="B74" s="185"/>
      <c r="C74" s="186"/>
      <c r="D74" s="178">
        <v>78</v>
      </c>
      <c r="E74" s="178">
        <v>59</v>
      </c>
      <c r="F74" s="179">
        <f t="shared" si="3"/>
        <v>137</v>
      </c>
      <c r="G74" s="180"/>
    </row>
    <row r="75" spans="1:7" ht="12.75">
      <c r="A75" s="184" t="s">
        <v>73</v>
      </c>
      <c r="B75" s="185"/>
      <c r="C75" s="186"/>
      <c r="D75" s="178">
        <v>177</v>
      </c>
      <c r="E75" s="178">
        <v>187</v>
      </c>
      <c r="F75" s="179">
        <f t="shared" si="3"/>
        <v>364</v>
      </c>
      <c r="G75" s="180"/>
    </row>
    <row r="76" spans="1:7" ht="15" customHeight="1">
      <c r="A76" s="184" t="s">
        <v>74</v>
      </c>
      <c r="B76" s="185"/>
      <c r="C76" s="186"/>
      <c r="D76" s="178">
        <v>150</v>
      </c>
      <c r="E76" s="178">
        <v>151</v>
      </c>
      <c r="F76" s="179">
        <f t="shared" si="3"/>
        <v>301</v>
      </c>
      <c r="G76" s="180"/>
    </row>
    <row r="77" spans="1:7" ht="12.75">
      <c r="A77" s="187" t="s">
        <v>75</v>
      </c>
      <c r="B77" s="182"/>
      <c r="C77" s="183"/>
      <c r="D77" s="178">
        <v>5743</v>
      </c>
      <c r="E77" s="178">
        <v>5913</v>
      </c>
      <c r="F77" s="179">
        <f t="shared" si="3"/>
        <v>11656</v>
      </c>
      <c r="G77" s="180"/>
    </row>
    <row r="78" spans="1:7" ht="12.75">
      <c r="A78" s="188" t="s">
        <v>76</v>
      </c>
      <c r="B78" s="189"/>
      <c r="C78" s="190"/>
      <c r="D78" s="178">
        <v>59</v>
      </c>
      <c r="E78" s="178">
        <v>44</v>
      </c>
      <c r="F78" s="179">
        <f t="shared" si="3"/>
        <v>103</v>
      </c>
      <c r="G78" s="180"/>
    </row>
    <row r="79" spans="1:7" ht="12.75">
      <c r="A79" s="191" t="s">
        <v>167</v>
      </c>
      <c r="B79" s="192"/>
      <c r="C79" s="193"/>
      <c r="D79" s="194">
        <f>SUM(D70:D78)</f>
        <v>8060</v>
      </c>
      <c r="E79" s="195">
        <f>SUM(E70:E78)</f>
        <v>8368</v>
      </c>
      <c r="F79" s="196">
        <f t="shared" si="3"/>
        <v>16428</v>
      </c>
      <c r="G79" s="197"/>
    </row>
    <row r="80" spans="1:7" s="14" customFormat="1" ht="13.5" thickBot="1">
      <c r="A80" s="198"/>
      <c r="B80" s="77"/>
      <c r="C80" s="77"/>
      <c r="D80" s="79"/>
      <c r="E80" s="79"/>
      <c r="F80" s="79"/>
      <c r="G80" s="80"/>
    </row>
    <row r="81" spans="1:7" ht="12.75">
      <c r="A81" s="23" t="s">
        <v>166</v>
      </c>
      <c r="B81" s="24"/>
      <c r="C81" s="24"/>
      <c r="D81" s="24"/>
      <c r="E81" s="24"/>
      <c r="F81" s="24"/>
      <c r="G81" s="26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8" ht="12.75">
      <c r="A98" s="1" t="s">
        <v>107</v>
      </c>
    </row>
    <row r="99" spans="1:7" ht="12.75">
      <c r="A99" s="159" t="s">
        <v>168</v>
      </c>
      <c r="B99" s="160"/>
      <c r="C99" s="160"/>
      <c r="D99" s="160"/>
      <c r="E99" s="160"/>
      <c r="F99" s="161"/>
      <c r="G99" s="235"/>
    </row>
    <row r="100" spans="1:7" ht="12.75">
      <c r="A100" s="163"/>
      <c r="B100" s="164"/>
      <c r="C100" s="165"/>
      <c r="D100" s="166" t="s">
        <v>4</v>
      </c>
      <c r="E100" s="166"/>
      <c r="F100" s="167"/>
      <c r="G100" s="168"/>
    </row>
    <row r="101" spans="1:7" ht="12.75">
      <c r="A101" s="169" t="s">
        <v>84</v>
      </c>
      <c r="B101" s="170"/>
      <c r="C101" s="171"/>
      <c r="D101" s="172" t="s">
        <v>6</v>
      </c>
      <c r="E101" s="172" t="s">
        <v>8</v>
      </c>
      <c r="F101" s="173" t="s">
        <v>2</v>
      </c>
      <c r="G101" s="174"/>
    </row>
    <row r="102" spans="1:7" ht="15" customHeight="1">
      <c r="A102" s="175" t="s">
        <v>69</v>
      </c>
      <c r="B102" s="176"/>
      <c r="C102" s="177"/>
      <c r="D102" s="178">
        <v>116</v>
      </c>
      <c r="E102" s="178">
        <v>106</v>
      </c>
      <c r="F102" s="179">
        <f aca="true" t="shared" si="4" ref="F102:F111">SUM(D102:E102)</f>
        <v>222</v>
      </c>
      <c r="G102" s="180"/>
    </row>
    <row r="103" spans="1:7" ht="15" customHeight="1">
      <c r="A103" s="184" t="s">
        <v>170</v>
      </c>
      <c r="B103" s="185"/>
      <c r="C103" s="186"/>
      <c r="D103" s="178">
        <v>347</v>
      </c>
      <c r="E103" s="178">
        <v>386</v>
      </c>
      <c r="F103" s="179">
        <f t="shared" si="4"/>
        <v>733</v>
      </c>
      <c r="G103" s="180"/>
    </row>
    <row r="104" spans="1:7" ht="15" customHeight="1">
      <c r="A104" s="184" t="s">
        <v>70</v>
      </c>
      <c r="B104" s="185"/>
      <c r="C104" s="186"/>
      <c r="D104" s="178">
        <v>1608</v>
      </c>
      <c r="E104" s="178">
        <v>1811</v>
      </c>
      <c r="F104" s="179">
        <f t="shared" si="4"/>
        <v>3419</v>
      </c>
      <c r="G104" s="180"/>
    </row>
    <row r="105" spans="1:7" ht="15" customHeight="1">
      <c r="A105" s="181" t="s">
        <v>71</v>
      </c>
      <c r="B105" s="182"/>
      <c r="C105" s="183"/>
      <c r="D105" s="178">
        <v>621</v>
      </c>
      <c r="E105" s="178">
        <v>775</v>
      </c>
      <c r="F105" s="179">
        <f t="shared" si="4"/>
        <v>1396</v>
      </c>
      <c r="G105" s="180"/>
    </row>
    <row r="106" spans="1:7" ht="15" customHeight="1">
      <c r="A106" s="184" t="s">
        <v>72</v>
      </c>
      <c r="B106" s="185"/>
      <c r="C106" s="186"/>
      <c r="D106" s="178">
        <v>453</v>
      </c>
      <c r="E106" s="178">
        <v>453</v>
      </c>
      <c r="F106" s="179">
        <f t="shared" si="4"/>
        <v>906</v>
      </c>
      <c r="G106" s="180"/>
    </row>
    <row r="107" spans="1:7" ht="12.75">
      <c r="A107" s="184" t="s">
        <v>73</v>
      </c>
      <c r="B107" s="185"/>
      <c r="C107" s="186"/>
      <c r="D107" s="178">
        <v>330</v>
      </c>
      <c r="E107" s="178">
        <v>352</v>
      </c>
      <c r="F107" s="179">
        <f t="shared" si="4"/>
        <v>682</v>
      </c>
      <c r="G107" s="180"/>
    </row>
    <row r="108" spans="1:7" ht="15" customHeight="1">
      <c r="A108" s="184" t="s">
        <v>74</v>
      </c>
      <c r="B108" s="185"/>
      <c r="C108" s="186"/>
      <c r="D108" s="178">
        <v>594</v>
      </c>
      <c r="E108" s="178">
        <v>690</v>
      </c>
      <c r="F108" s="179">
        <f t="shared" si="4"/>
        <v>1284</v>
      </c>
      <c r="G108" s="180"/>
    </row>
    <row r="109" spans="1:7" ht="12.75">
      <c r="A109" s="187" t="s">
        <v>75</v>
      </c>
      <c r="B109" s="182"/>
      <c r="C109" s="183"/>
      <c r="D109" s="178">
        <v>1093</v>
      </c>
      <c r="E109" s="178">
        <v>1214</v>
      </c>
      <c r="F109" s="179">
        <f t="shared" si="4"/>
        <v>2307</v>
      </c>
      <c r="G109" s="180"/>
    </row>
    <row r="110" spans="1:7" ht="12.75">
      <c r="A110" s="188" t="s">
        <v>76</v>
      </c>
      <c r="B110" s="189"/>
      <c r="C110" s="190"/>
      <c r="D110" s="178">
        <v>189</v>
      </c>
      <c r="E110" s="178">
        <v>205</v>
      </c>
      <c r="F110" s="179">
        <f t="shared" si="4"/>
        <v>394</v>
      </c>
      <c r="G110" s="180"/>
    </row>
    <row r="111" spans="1:7" ht="12.75">
      <c r="A111" s="191" t="s">
        <v>135</v>
      </c>
      <c r="B111" s="192"/>
      <c r="C111" s="193"/>
      <c r="D111" s="194">
        <f>SUM(D102:D110)</f>
        <v>5351</v>
      </c>
      <c r="E111" s="195">
        <f>SUM(E102:E110)</f>
        <v>5992</v>
      </c>
      <c r="F111" s="196">
        <f t="shared" si="4"/>
        <v>11343</v>
      </c>
      <c r="G111" s="197"/>
    </row>
    <row r="112" spans="1:7" s="14" customFormat="1" ht="13.5" thickBot="1">
      <c r="A112" s="198"/>
      <c r="B112" s="77"/>
      <c r="C112" s="77"/>
      <c r="D112" s="79"/>
      <c r="E112" s="79"/>
      <c r="F112" s="79"/>
      <c r="G112" s="80"/>
    </row>
    <row r="113" spans="1:7" ht="12.75">
      <c r="A113" s="23" t="s">
        <v>169</v>
      </c>
      <c r="B113" s="24"/>
      <c r="C113" s="24"/>
      <c r="D113" s="24"/>
      <c r="E113" s="24"/>
      <c r="F113" s="24"/>
      <c r="G113" s="26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  <row r="122" spans="1:7" ht="12.75">
      <c r="A122" s="27"/>
      <c r="B122" s="22"/>
      <c r="C122" s="22"/>
      <c r="D122" s="22"/>
      <c r="E122" s="22"/>
      <c r="F122" s="22"/>
      <c r="G122" s="22"/>
    </row>
    <row r="123" spans="1:7" ht="12.75">
      <c r="A123" s="27"/>
      <c r="B123" s="22"/>
      <c r="C123" s="22"/>
      <c r="D123" s="22"/>
      <c r="E123" s="22"/>
      <c r="F123" s="22"/>
      <c r="G123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66" max="6" man="1"/>
    <brk id="13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2011-10-12T19:54:43Z</cp:lastPrinted>
  <dcterms:created xsi:type="dcterms:W3CDTF">1980-01-04T00:16:32Z</dcterms:created>
  <dcterms:modified xsi:type="dcterms:W3CDTF">2012-01-26T12:57:28Z</dcterms:modified>
  <cp:category/>
  <cp:version/>
  <cp:contentType/>
  <cp:contentStatus/>
</cp:coreProperties>
</file>