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  <sheet name="ES (SEA ARR-OR)" sheetId="24" r:id="rId8"/>
    <sheet name="ES (DEM)" sheetId="23" r:id="rId9"/>
  </sheets>
  <calcPr calcId="152511" iterateDelta="1E-4"/>
</workbook>
</file>

<file path=xl/calcChain.xml><?xml version="1.0" encoding="utf-8"?>
<calcChain xmlns="http://schemas.openxmlformats.org/spreadsheetml/2006/main">
  <c r="N10" i="24" l="1"/>
  <c r="O10" i="24" s="1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B3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E31" i="23" l="1"/>
  <c r="C30" i="23"/>
  <c r="D30" i="23"/>
  <c r="B30" i="23"/>
  <c r="I31" i="23" l="1"/>
  <c r="H31" i="23"/>
  <c r="G31" i="23"/>
  <c r="I29" i="23"/>
  <c r="H29" i="23"/>
  <c r="G29" i="23"/>
  <c r="E29" i="23"/>
  <c r="I28" i="23"/>
  <c r="H28" i="23"/>
  <c r="G28" i="23"/>
  <c r="E28" i="23"/>
  <c r="I27" i="23"/>
  <c r="H27" i="23"/>
  <c r="G27" i="23"/>
  <c r="E27" i="23"/>
  <c r="I26" i="23"/>
  <c r="H26" i="23"/>
  <c r="G26" i="23"/>
  <c r="E26" i="23"/>
  <c r="I25" i="23"/>
  <c r="H25" i="23"/>
  <c r="G25" i="23"/>
  <c r="E25" i="23"/>
  <c r="I24" i="23"/>
  <c r="H24" i="23"/>
  <c r="G24" i="23"/>
  <c r="E24" i="23"/>
  <c r="I23" i="23"/>
  <c r="H23" i="23"/>
  <c r="G23" i="23"/>
  <c r="E23" i="23"/>
  <c r="I22" i="23"/>
  <c r="H22" i="23"/>
  <c r="G22" i="23"/>
  <c r="E22" i="23"/>
  <c r="I21" i="23"/>
  <c r="H21" i="23"/>
  <c r="G21" i="23"/>
  <c r="E21" i="23"/>
  <c r="I20" i="23"/>
  <c r="H20" i="23"/>
  <c r="G20" i="23"/>
  <c r="E20" i="23"/>
  <c r="I19" i="23"/>
  <c r="H19" i="23"/>
  <c r="G19" i="23"/>
  <c r="E19" i="23"/>
  <c r="I18" i="23"/>
  <c r="H18" i="23"/>
  <c r="G18" i="23"/>
  <c r="E18" i="23"/>
  <c r="I17" i="23"/>
  <c r="H17" i="23"/>
  <c r="G17" i="23"/>
  <c r="E17" i="23"/>
  <c r="I16" i="23"/>
  <c r="H16" i="23"/>
  <c r="G16" i="23"/>
  <c r="E16" i="23"/>
  <c r="I15" i="23"/>
  <c r="H15" i="23"/>
  <c r="G15" i="23"/>
  <c r="E15" i="23"/>
  <c r="I14" i="23"/>
  <c r="H14" i="23"/>
  <c r="G14" i="23"/>
  <c r="E14" i="23"/>
  <c r="I13" i="23"/>
  <c r="H13" i="23"/>
  <c r="G13" i="23"/>
  <c r="E13" i="23"/>
  <c r="I12" i="23"/>
  <c r="H12" i="23"/>
  <c r="G12" i="23"/>
  <c r="E12" i="23"/>
  <c r="I11" i="23"/>
  <c r="H11" i="23"/>
  <c r="G11" i="23"/>
  <c r="E11" i="23"/>
  <c r="I10" i="23"/>
  <c r="H10" i="23"/>
  <c r="G10" i="23"/>
  <c r="E10" i="23"/>
  <c r="H30" i="23" l="1"/>
  <c r="G30" i="23"/>
  <c r="I30" i="23"/>
  <c r="E30" i="23"/>
  <c r="Q13" i="20" l="1"/>
  <c r="Q12" i="20"/>
  <c r="Q11" i="20"/>
  <c r="Q10" i="20"/>
  <c r="C31" i="21"/>
  <c r="Y9" i="17"/>
  <c r="Y10" i="17"/>
  <c r="Y11" i="17"/>
  <c r="Y12" i="17"/>
  <c r="D31" i="10"/>
  <c r="E31" i="10"/>
  <c r="F31" i="10"/>
  <c r="C31" i="10"/>
  <c r="L32" i="10"/>
  <c r="K32" i="10"/>
  <c r="J32" i="10"/>
  <c r="I32" i="10"/>
  <c r="G32" i="10"/>
  <c r="L30" i="10"/>
  <c r="K30" i="10"/>
  <c r="J30" i="10"/>
  <c r="I30" i="10"/>
  <c r="G30" i="10"/>
  <c r="L29" i="10"/>
  <c r="K29" i="10"/>
  <c r="J29" i="10"/>
  <c r="I29" i="10"/>
  <c r="G29" i="10"/>
  <c r="L28" i="10"/>
  <c r="K28" i="10"/>
  <c r="J28" i="10"/>
  <c r="I28" i="10"/>
  <c r="G28" i="10"/>
  <c r="L27" i="10"/>
  <c r="K27" i="10"/>
  <c r="J27" i="10"/>
  <c r="I27" i="10"/>
  <c r="G27" i="10"/>
  <c r="L26" i="10"/>
  <c r="K26" i="10"/>
  <c r="J26" i="10"/>
  <c r="I26" i="10"/>
  <c r="G26" i="10"/>
  <c r="L25" i="10"/>
  <c r="K25" i="10"/>
  <c r="J25" i="10"/>
  <c r="I25" i="10"/>
  <c r="G25" i="10"/>
  <c r="L24" i="10"/>
  <c r="K24" i="10"/>
  <c r="J24" i="10"/>
  <c r="I24" i="10"/>
  <c r="G24" i="10"/>
  <c r="L23" i="10"/>
  <c r="K23" i="10"/>
  <c r="J23" i="10"/>
  <c r="I23" i="10"/>
  <c r="G23" i="10"/>
  <c r="L22" i="10"/>
  <c r="K22" i="10"/>
  <c r="J22" i="10"/>
  <c r="I22" i="10"/>
  <c r="G22" i="10"/>
  <c r="L21" i="10"/>
  <c r="K21" i="10"/>
  <c r="J21" i="10"/>
  <c r="I21" i="10"/>
  <c r="G21" i="10"/>
  <c r="L20" i="10"/>
  <c r="K20" i="10"/>
  <c r="J20" i="10"/>
  <c r="I20" i="10"/>
  <c r="G20" i="10"/>
  <c r="L19" i="10"/>
  <c r="K19" i="10"/>
  <c r="J19" i="10"/>
  <c r="I19" i="10"/>
  <c r="G19" i="10"/>
  <c r="L18" i="10"/>
  <c r="K18" i="10"/>
  <c r="J18" i="10"/>
  <c r="I18" i="10"/>
  <c r="G18" i="10"/>
  <c r="L17" i="10"/>
  <c r="K17" i="10"/>
  <c r="J17" i="10"/>
  <c r="I17" i="10"/>
  <c r="G17" i="10"/>
  <c r="L16" i="10"/>
  <c r="K16" i="10"/>
  <c r="J16" i="10"/>
  <c r="I16" i="10"/>
  <c r="G16" i="10"/>
  <c r="L15" i="10"/>
  <c r="K15" i="10"/>
  <c r="J15" i="10"/>
  <c r="I15" i="10"/>
  <c r="G15" i="10"/>
  <c r="L14" i="10"/>
  <c r="K14" i="10"/>
  <c r="J14" i="10"/>
  <c r="I14" i="10"/>
  <c r="G14" i="10"/>
  <c r="L13" i="10"/>
  <c r="K13" i="10"/>
  <c r="J13" i="10"/>
  <c r="I13" i="10"/>
  <c r="G13" i="10"/>
  <c r="L12" i="10"/>
  <c r="K12" i="10"/>
  <c r="J12" i="10"/>
  <c r="I12" i="10"/>
  <c r="G12" i="10"/>
  <c r="L11" i="10"/>
  <c r="K11" i="10"/>
  <c r="J11" i="10"/>
  <c r="I11" i="10"/>
  <c r="G11" i="10"/>
  <c r="J31" i="10" l="1"/>
  <c r="I31" i="10"/>
  <c r="L31" i="10"/>
  <c r="K31" i="10"/>
  <c r="G31" i="10"/>
  <c r="O9" i="8" l="1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P30" i="8" l="1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9" i="8"/>
  <c r="Y133" i="17" l="1"/>
  <c r="X133" i="17"/>
  <c r="X130" i="17"/>
  <c r="X131" i="17"/>
  <c r="X132" i="17"/>
  <c r="X129" i="17"/>
  <c r="X125" i="17"/>
  <c r="X126" i="17"/>
  <c r="X127" i="17"/>
  <c r="X124" i="17"/>
  <c r="X75" i="17"/>
  <c r="X76" i="17"/>
  <c r="X77" i="17"/>
  <c r="P57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36" i="8"/>
  <c r="M56" i="8"/>
  <c r="N56" i="8"/>
  <c r="P58" i="21" l="1"/>
  <c r="P38" i="21"/>
  <c r="P39" i="21"/>
  <c r="P40" i="21"/>
  <c r="P41" i="21"/>
  <c r="P42" i="21"/>
  <c r="P43" i="21"/>
  <c r="P44" i="21"/>
  <c r="P45" i="21"/>
  <c r="P46" i="21"/>
  <c r="P47" i="21"/>
  <c r="P48" i="21"/>
  <c r="P49" i="21"/>
  <c r="P37" i="21"/>
  <c r="P50" i="21" l="1"/>
  <c r="P51" i="21"/>
  <c r="P52" i="21"/>
  <c r="P53" i="21"/>
  <c r="P54" i="21"/>
  <c r="P55" i="21"/>
  <c r="P56" i="21"/>
  <c r="P57" i="21"/>
  <c r="L56" i="8"/>
  <c r="D133" i="17"/>
  <c r="E133" i="17"/>
  <c r="F133" i="17"/>
  <c r="G133" i="17"/>
  <c r="H133" i="17"/>
  <c r="I133" i="17"/>
  <c r="L133" i="17"/>
  <c r="J133" i="17"/>
  <c r="K133" i="17"/>
  <c r="M133" i="17"/>
  <c r="N133" i="17"/>
  <c r="O133" i="17"/>
  <c r="P133" i="17"/>
  <c r="Q133" i="17"/>
  <c r="S133" i="17"/>
  <c r="R133" i="17"/>
  <c r="T133" i="17"/>
  <c r="U133" i="17"/>
  <c r="V133" i="17"/>
  <c r="W133" i="17"/>
  <c r="K142" i="20" l="1"/>
  <c r="H135" i="20"/>
  <c r="N135" i="20"/>
  <c r="K135" i="20"/>
  <c r="I135" i="20"/>
  <c r="F135" i="20"/>
  <c r="L135" i="20"/>
  <c r="O135" i="20"/>
  <c r="G135" i="20"/>
  <c r="P135" i="20"/>
  <c r="D135" i="20"/>
  <c r="M135" i="20"/>
  <c r="E135" i="20"/>
  <c r="J135" i="20"/>
  <c r="Q76" i="20"/>
  <c r="Q77" i="20"/>
  <c r="Q78" i="20"/>
  <c r="Q79" i="20"/>
  <c r="Q81" i="20"/>
  <c r="Q82" i="20"/>
  <c r="Q83" i="20"/>
  <c r="Q84" i="20"/>
  <c r="Q86" i="20"/>
  <c r="Q87" i="20"/>
  <c r="Q88" i="20"/>
  <c r="Q89" i="20"/>
  <c r="Q91" i="20"/>
  <c r="Q92" i="20"/>
  <c r="Q93" i="20"/>
  <c r="Q94" i="20"/>
  <c r="Q96" i="20"/>
  <c r="Q97" i="20"/>
  <c r="Q98" i="20"/>
  <c r="Q99" i="20"/>
  <c r="Q101" i="20"/>
  <c r="Q102" i="20"/>
  <c r="Q103" i="20"/>
  <c r="Q104" i="20"/>
  <c r="Q106" i="20"/>
  <c r="Q107" i="20"/>
  <c r="Q108" i="20"/>
  <c r="Q109" i="20"/>
  <c r="Q111" i="20"/>
  <c r="Q112" i="20"/>
  <c r="Q113" i="20"/>
  <c r="Q114" i="20"/>
  <c r="Q116" i="20"/>
  <c r="Q117" i="20"/>
  <c r="Q118" i="20"/>
  <c r="Q119" i="20"/>
  <c r="C84" i="21"/>
  <c r="D84" i="21"/>
  <c r="E84" i="21"/>
  <c r="F84" i="21"/>
  <c r="G84" i="21"/>
  <c r="H84" i="21"/>
  <c r="I84" i="21"/>
  <c r="J84" i="21"/>
  <c r="K84" i="21"/>
  <c r="L84" i="21"/>
  <c r="M84" i="21"/>
  <c r="N84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C58" i="21"/>
  <c r="O58" i="21" s="1"/>
  <c r="D58" i="21"/>
  <c r="E58" i="21"/>
  <c r="F58" i="21"/>
  <c r="G58" i="21"/>
  <c r="H58" i="21"/>
  <c r="I58" i="21"/>
  <c r="J58" i="21"/>
  <c r="K58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6" i="21"/>
  <c r="O55" i="21"/>
  <c r="O54" i="21"/>
  <c r="O53" i="21"/>
  <c r="O52" i="21"/>
  <c r="O51" i="21"/>
  <c r="O50" i="21"/>
  <c r="Q135" i="20" l="1"/>
  <c r="O57" i="21"/>
  <c r="G86" i="10" l="1"/>
  <c r="D199" i="17" l="1"/>
  <c r="E199" i="17"/>
  <c r="F199" i="17"/>
  <c r="G199" i="17"/>
  <c r="H199" i="17"/>
  <c r="I199" i="17"/>
  <c r="J199" i="17"/>
  <c r="K199" i="17"/>
  <c r="L199" i="17"/>
  <c r="M199" i="17"/>
  <c r="N199" i="17"/>
  <c r="O199" i="17"/>
  <c r="P199" i="17"/>
  <c r="Q199" i="17"/>
  <c r="R199" i="17"/>
  <c r="S199" i="17"/>
  <c r="T199" i="17"/>
  <c r="U199" i="17"/>
  <c r="V199" i="17"/>
  <c r="W199" i="17"/>
  <c r="X198" i="17"/>
  <c r="X197" i="17"/>
  <c r="X196" i="17"/>
  <c r="X195" i="17"/>
  <c r="X193" i="17"/>
  <c r="X192" i="17"/>
  <c r="X191" i="17"/>
  <c r="X190" i="17"/>
  <c r="X188" i="17"/>
  <c r="X187" i="17"/>
  <c r="X186" i="17"/>
  <c r="X185" i="17"/>
  <c r="X183" i="17"/>
  <c r="X182" i="17"/>
  <c r="X181" i="17"/>
  <c r="X180" i="17"/>
  <c r="X178" i="17"/>
  <c r="X177" i="17"/>
  <c r="X176" i="17"/>
  <c r="X175" i="17"/>
  <c r="X173" i="17"/>
  <c r="X172" i="17"/>
  <c r="X171" i="17"/>
  <c r="X170" i="17"/>
  <c r="X168" i="17"/>
  <c r="X167" i="17"/>
  <c r="X166" i="17"/>
  <c r="X165" i="17"/>
  <c r="X163" i="17"/>
  <c r="X162" i="17"/>
  <c r="X161" i="17"/>
  <c r="X160" i="17"/>
  <c r="X158" i="17"/>
  <c r="X157" i="17"/>
  <c r="X156" i="17"/>
  <c r="X155" i="17"/>
  <c r="X153" i="17"/>
  <c r="X152" i="17"/>
  <c r="X151" i="17"/>
  <c r="X150" i="17"/>
  <c r="X148" i="17"/>
  <c r="X147" i="17"/>
  <c r="X146" i="17"/>
  <c r="X145" i="17"/>
  <c r="X143" i="17"/>
  <c r="X142" i="17"/>
  <c r="X141" i="17"/>
  <c r="X140" i="17"/>
  <c r="X74" i="17"/>
  <c r="X79" i="17"/>
  <c r="X80" i="17"/>
  <c r="X81" i="17"/>
  <c r="X82" i="17"/>
  <c r="X84" i="17"/>
  <c r="X85" i="17"/>
  <c r="X86" i="17"/>
  <c r="X87" i="17"/>
  <c r="X89" i="17"/>
  <c r="X90" i="17"/>
  <c r="X91" i="17"/>
  <c r="X92" i="17"/>
  <c r="X94" i="17"/>
  <c r="X95" i="17"/>
  <c r="X96" i="17"/>
  <c r="X97" i="17"/>
  <c r="X99" i="17"/>
  <c r="X100" i="17"/>
  <c r="X101" i="17"/>
  <c r="X102" i="17"/>
  <c r="X104" i="17"/>
  <c r="X105" i="17"/>
  <c r="X106" i="17"/>
  <c r="X107" i="17"/>
  <c r="X109" i="17"/>
  <c r="X110" i="17"/>
  <c r="X111" i="17"/>
  <c r="X112" i="17"/>
  <c r="X114" i="17"/>
  <c r="X115" i="17"/>
  <c r="X116" i="17"/>
  <c r="X117" i="17"/>
  <c r="X199" i="17" l="1"/>
  <c r="Y199" i="17" s="1"/>
  <c r="D56" i="8"/>
  <c r="E56" i="8"/>
  <c r="F56" i="8"/>
  <c r="G56" i="8"/>
  <c r="H56" i="8"/>
  <c r="I56" i="8"/>
  <c r="J56" i="8"/>
  <c r="K56" i="8"/>
  <c r="C56" i="8"/>
  <c r="F87" i="10" l="1"/>
  <c r="L87" i="10" s="1"/>
  <c r="E87" i="10"/>
  <c r="K87" i="10" s="1"/>
  <c r="D87" i="10"/>
  <c r="J87" i="10" s="1"/>
  <c r="C87" i="10"/>
  <c r="L60" i="10"/>
  <c r="K60" i="10"/>
  <c r="J60" i="10"/>
  <c r="I60" i="10"/>
  <c r="G60" i="10"/>
  <c r="F59" i="10"/>
  <c r="E59" i="10"/>
  <c r="D59" i="10"/>
  <c r="C59" i="10"/>
  <c r="L58" i="10"/>
  <c r="K58" i="10"/>
  <c r="J58" i="10"/>
  <c r="I58" i="10"/>
  <c r="G58" i="10"/>
  <c r="L57" i="10"/>
  <c r="K57" i="10"/>
  <c r="J57" i="10"/>
  <c r="I57" i="10"/>
  <c r="G57" i="10"/>
  <c r="L56" i="10"/>
  <c r="K56" i="10"/>
  <c r="J56" i="10"/>
  <c r="I56" i="10"/>
  <c r="G56" i="10"/>
  <c r="L55" i="10"/>
  <c r="K55" i="10"/>
  <c r="J55" i="10"/>
  <c r="I55" i="10"/>
  <c r="G55" i="10"/>
  <c r="L54" i="10"/>
  <c r="K54" i="10"/>
  <c r="J54" i="10"/>
  <c r="I54" i="10"/>
  <c r="G54" i="10"/>
  <c r="L53" i="10"/>
  <c r="K53" i="10"/>
  <c r="J53" i="10"/>
  <c r="I53" i="10"/>
  <c r="G53" i="10"/>
  <c r="L52" i="10"/>
  <c r="K52" i="10"/>
  <c r="J52" i="10"/>
  <c r="I52" i="10"/>
  <c r="G52" i="10"/>
  <c r="L51" i="10"/>
  <c r="K51" i="10"/>
  <c r="J51" i="10"/>
  <c r="I51" i="10"/>
  <c r="G51" i="10"/>
  <c r="L50" i="10"/>
  <c r="K50" i="10"/>
  <c r="J50" i="10"/>
  <c r="I50" i="10"/>
  <c r="G50" i="10"/>
  <c r="L49" i="10"/>
  <c r="K49" i="10"/>
  <c r="J49" i="10"/>
  <c r="I49" i="10"/>
  <c r="G49" i="10"/>
  <c r="L48" i="10"/>
  <c r="K48" i="10"/>
  <c r="J48" i="10"/>
  <c r="I48" i="10"/>
  <c r="G48" i="10"/>
  <c r="L47" i="10"/>
  <c r="K47" i="10"/>
  <c r="J47" i="10"/>
  <c r="I47" i="10"/>
  <c r="G47" i="10"/>
  <c r="L46" i="10"/>
  <c r="K46" i="10"/>
  <c r="J46" i="10"/>
  <c r="I46" i="10"/>
  <c r="G46" i="10"/>
  <c r="L45" i="10"/>
  <c r="K45" i="10"/>
  <c r="J45" i="10"/>
  <c r="I45" i="10"/>
  <c r="G45" i="10"/>
  <c r="L44" i="10"/>
  <c r="K44" i="10"/>
  <c r="J44" i="10"/>
  <c r="I44" i="10"/>
  <c r="G44" i="10"/>
  <c r="L43" i="10"/>
  <c r="K43" i="10"/>
  <c r="J43" i="10"/>
  <c r="I43" i="10"/>
  <c r="G43" i="10"/>
  <c r="L42" i="10"/>
  <c r="K42" i="10"/>
  <c r="J42" i="10"/>
  <c r="I42" i="10"/>
  <c r="G42" i="10"/>
  <c r="L41" i="10"/>
  <c r="K41" i="10"/>
  <c r="J41" i="10"/>
  <c r="I41" i="10"/>
  <c r="G41" i="10"/>
  <c r="L40" i="10"/>
  <c r="K40" i="10"/>
  <c r="J40" i="10"/>
  <c r="I40" i="10"/>
  <c r="G40" i="10"/>
  <c r="L39" i="10"/>
  <c r="K39" i="10"/>
  <c r="J39" i="10"/>
  <c r="I39" i="10"/>
  <c r="G39" i="10"/>
  <c r="N83" i="8"/>
  <c r="M83" i="8"/>
  <c r="L83" i="8"/>
  <c r="K83" i="8"/>
  <c r="J83" i="8"/>
  <c r="I83" i="8"/>
  <c r="H83" i="8"/>
  <c r="G83" i="8"/>
  <c r="F83" i="8"/>
  <c r="E83" i="8"/>
  <c r="D83" i="8"/>
  <c r="C83" i="8"/>
  <c r="O57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K59" i="10" l="1"/>
  <c r="L59" i="10"/>
  <c r="J59" i="10"/>
  <c r="G87" i="10"/>
  <c r="I59" i="10"/>
  <c r="I87" i="10"/>
  <c r="G59" i="10"/>
  <c r="O56" i="8"/>
  <c r="V14" i="6"/>
  <c r="X122" i="17" l="1"/>
  <c r="X120" i="17"/>
  <c r="X119" i="17"/>
  <c r="X121" i="17"/>
</calcChain>
</file>

<file path=xl/sharedStrings.xml><?xml version="1.0" encoding="utf-8"?>
<sst xmlns="http://schemas.openxmlformats.org/spreadsheetml/2006/main" count="888" uniqueCount="156">
  <si>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</si>
  <si>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</si>
  <si>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</si>
  <si>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</si>
  <si>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</si>
  <si>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</si>
  <si>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</si>
  <si>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</si>
  <si>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</si>
  <si>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</si>
  <si>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</si>
  <si>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</si>
  <si>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</si>
  <si>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</si>
  <si>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</si>
  <si>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</si>
  <si>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</si>
  <si>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</si>
  <si>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</si>
  <si>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</si>
  <si>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</si>
  <si>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</si>
  <si>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</si>
  <si>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</si>
  <si>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</si>
  <si>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</si>
  <si>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</si>
  <si>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</si>
  <si>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</si>
  <si>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</si>
  <si>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</si>
  <si>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</si>
  <si>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</si>
  <si>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</si>
  <si>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</si>
  <si>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</si>
  <si>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</si>
  <si>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</si>
  <si>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</si>
  <si>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</si>
  <si>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</si>
  <si>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</si>
  <si>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</si>
  <si>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</si>
  <si>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</si>
  <si>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</si>
  <si>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</si>
  <si>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</si>
  <si>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</si>
  <si>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</si>
  <si>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Other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</si>
  <si>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</si>
  <si>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</si>
  <si>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</si>
  <si>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</si>
  <si>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</si>
  <si>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</si>
  <si>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</si>
  <si>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</si>
  <si>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</si>
  <si>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</si>
  <si>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</si>
  <si>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</si>
  <si>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</si>
  <si>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</si>
  <si>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</si>
  <si>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</si>
  <si>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</si>
  <si>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</si>
  <si>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</si>
  <si>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</si>
  <si>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</si>
  <si>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</si>
  <si>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Source: Italian Ministry of Interior</t>
  </si>
  <si>
    <t>Syrian Ar. Rep.</t>
  </si>
  <si>
    <t>Accompanied Minors</t>
  </si>
  <si>
    <t>Unaccompanied Minors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</si>
  <si>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</si>
  <si>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</si>
  <si>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</si>
  <si>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</si>
  <si>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</si>
  <si>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</si>
  <si>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</si>
  <si>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</si>
  <si>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</si>
  <si>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</si>
  <si>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</si>
  <si>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</si>
  <si>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</si>
  <si>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</si>
  <si>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of Content</t>
  </si>
  <si>
    <t>Palest. Occ. Terr.</t>
  </si>
  <si>
    <t>Syrian Arab Rep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</si>
  <si>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</si>
  <si>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</si>
  <si>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</si>
  <si>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</si>
  <si>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</si>
  <si>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</si>
  <si>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</si>
  <si>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</si>
  <si>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</si>
  <si>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</si>
  <si>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</si>
  <si>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</si>
  <si>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</si>
  <si>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</si>
  <si>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</si>
  <si>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</si>
  <si>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</si>
  <si>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</si>
  <si>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</si>
  <si>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</si>
  <si>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</si>
  <si>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</si>
  <si>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</si>
  <si>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</si>
  <si>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</si>
  <si>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</si>
  <si>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Table 1. Sea arrivals to Italy per region of arrival, monthly data, Jan 2014 - Dec 2015</t>
  </si>
  <si>
    <t>Demographic breakdown of sea arrivals in Italy per country of origin, Jan-Dec 2015</t>
  </si>
  <si>
    <t>31.12.2015</t>
  </si>
  <si>
    <t>Sea arrivals to Italy per region of arrival, monthly data, Jan 2014 - Dec 2015</t>
  </si>
  <si>
    <t>Algeria</t>
  </si>
  <si>
    <t>Liberia</t>
  </si>
  <si>
    <t>31.01.2016</t>
  </si>
  <si>
    <t>Demographic breakdown of sea arrivals in Italy per country of origin, Jan-Dec 2016</t>
  </si>
  <si>
    <t>Congo</t>
  </si>
  <si>
    <t>Kenya</t>
  </si>
  <si>
    <t>Origin of arrivals to Malta, Monthly data, 2015</t>
  </si>
  <si>
    <t>Origin of arrivals to Malta, Monthly data, 2016</t>
  </si>
  <si>
    <t>Demographic breakdown of sea arrivals in Malta per country of origin, Jan 2016</t>
  </si>
  <si>
    <t>Table 6. Demographic breakdown of sea arrivals in Malta, per country of origin, 2014, 2015 and Jan 2016</t>
  </si>
  <si>
    <t>Demographic breakdown of sea arrivals in Malta per country of origin, Jan-Dec 2015</t>
  </si>
  <si>
    <t>Mauritania</t>
  </si>
  <si>
    <t>Demographic breakdown of sea arrivals to Spain (also including Canary Islands)</t>
  </si>
  <si>
    <t>Uganda</t>
  </si>
  <si>
    <t>Congo-Brazzaville</t>
  </si>
  <si>
    <t>Libya</t>
  </si>
  <si>
    <t>Malawi</t>
  </si>
  <si>
    <t>* Demographics of sea arrivals to Spain also include 45 people arrived to the Canary island this year)</t>
  </si>
  <si>
    <t>Demographic breakdown of sea arrivals to Spain - Jan 2016</t>
  </si>
  <si>
    <t>Origin of sea arrivals to the Mediterranean Coasts of Spain</t>
  </si>
  <si>
    <t>*Data on sea arrivals refers to the number of arrivals in mainland Spain and Balearic islands.</t>
  </si>
  <si>
    <t>Origin of sea arrivals to the Mediterranean Coasts of Spain, Monthly data, 2016</t>
  </si>
  <si>
    <t>Burundi</t>
  </si>
  <si>
    <t>Table 7. ES (SEA ARR-OR) Origin of sea arrivals to the Mediterrean coasts of Spain, Monthly data, Jan 2016</t>
  </si>
  <si>
    <t>Table 8. ES (DEM) Demographic breakdown of sea arrivals in Spain per country of origin, yearly data, Jan 2016</t>
  </si>
  <si>
    <t>This workbook contains 8 tables showing the latest trends in sea arrivals to Italy, Malta and Spain.</t>
  </si>
  <si>
    <t>Table 1. IT (SEA ARR-REG) - Sea arrivals to Italy per region of arrival, monthly data, Jan 2014 -  Jan 2016</t>
  </si>
  <si>
    <t>Table 2. IT (SEA ARR-OR) - Origin of sea arrivals in Italy, Monthly data, Jan 2014 - Jan 2016</t>
  </si>
  <si>
    <t>Table 3. IT (DEM-Y) - Demographic breakdown of sea arrivals in Italy per country of origin, yearly data, 2014 - Jan 2016</t>
  </si>
  <si>
    <t>Table 4. IT (DEM-M) - Demographic breakdown of sea arrivals in Italy per country of origin, monthly data, Jan 2014 - Jan 2016</t>
  </si>
  <si>
    <t>Table 5. MA (SEA ARR-OR) - Origin of sea arrivals in Malta, Monthly data, 2014 - Jan 2016</t>
  </si>
  <si>
    <t>Table 6. MA (DEM-M) - Demographic breakdown of sea arrivals in Malta per country of origin, yearly data, 2014 - Jan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</si>
</sst>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80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" fontId="7" fillId="4" borderId="21" xfId="4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  <xf numFmtId="166" fontId="0" fillId="0" borderId="0" xfId="0" applyNumberFormat="1" applyBorder="1"/>
    <xf numFmtId="0" fontId="8" fillId="7" borderId="0" xfId="0" applyFont="1" applyFill="1" applyAlignment="1">
      <alignment horizontal="left" vertical="top" wrapText="1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43" fontId="16" fillId="4" borderId="29" xfId="1" applyNumberFormat="1" applyFont="1" applyFill="1" applyBorder="1"/>
    <xf numFmtId="43" fontId="16" fillId="4" borderId="23" xfId="1" applyNumberFormat="1" applyFont="1" applyFill="1" applyBorder="1"/>
    <xf numFmtId="43" fontId="16" fillId="4" borderId="14" xfId="1" applyNumberFormat="1" applyFont="1" applyFill="1" applyBorder="1"/>
    <xf numFmtId="43" fontId="16" fillId="4" borderId="18" xfId="1" applyNumberFormat="1" applyFont="1" applyFill="1" applyBorder="1"/>
    <xf numFmtId="17" fontId="16" fillId="0" borderId="34" xfId="0" applyNumberFormat="1" applyFont="1" applyFill="1" applyBorder="1" applyAlignment="1">
      <alignment horizontal="center"/>
    </xf>
    <xf numFmtId="166" fontId="16" fillId="0" borderId="53" xfId="1" applyNumberFormat="1" applyFont="1" applyFill="1" applyBorder="1"/>
    <xf numFmtId="166" fontId="16" fillId="0" borderId="54" xfId="1" applyNumberFormat="1" applyFont="1" applyFill="1" applyBorder="1"/>
    <xf numFmtId="166" fontId="16" fillId="0" borderId="14" xfId="1" applyNumberFormat="1" applyFont="1" applyFill="1" applyBorder="1"/>
    <xf numFmtId="166" fontId="7" fillId="4" borderId="18" xfId="1" applyNumberFormat="1" applyFont="1" applyFill="1" applyBorder="1" applyAlignment="1">
      <alignment horizontal="right"/>
    </xf>
    <xf numFmtId="164" fontId="7" fillId="0" borderId="8" xfId="6" applyNumberFormat="1" applyFont="1" applyFill="1" applyBorder="1" applyAlignment="1">
      <alignment horizontal="right"/>
    </xf>
    <xf numFmtId="166" fontId="16" fillId="0" borderId="13" xfId="1" applyNumberFormat="1" applyFont="1" applyFill="1" applyBorder="1"/>
    <xf numFmtId="166" fontId="16" fillId="6" borderId="8" xfId="1" applyNumberFormat="1" applyFont="1" applyFill="1" applyBorder="1"/>
    <xf numFmtId="166" fontId="16" fillId="6" borderId="13" xfId="1" applyNumberFormat="1" applyFont="1" applyFill="1" applyBorder="1"/>
    <xf numFmtId="43" fontId="7" fillId="0" borderId="7" xfId="1" applyFont="1" applyFill="1" applyBorder="1"/>
    <xf numFmtId="0" fontId="19" fillId="0" borderId="38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166" fontId="19" fillId="3" borderId="24" xfId="1" applyNumberFormat="1" applyFont="1" applyFill="1" applyBorder="1"/>
    <xf numFmtId="166" fontId="19" fillId="3" borderId="31" xfId="1" applyNumberFormat="1" applyFont="1" applyFill="1" applyBorder="1"/>
    <xf numFmtId="165" fontId="2" fillId="2" borderId="19" xfId="4" applyNumberFormat="1" applyFont="1" applyFill="1" applyBorder="1" applyAlignment="1">
      <alignment horizontal="left" vertical="center"/>
    </xf>
    <xf numFmtId="165" fontId="11" fillId="3" borderId="20" xfId="4" applyNumberFormat="1" applyFont="1" applyFill="1" applyBorder="1"/>
    <xf numFmtId="165" fontId="12" fillId="2" borderId="13" xfId="4" applyNumberFormat="1" applyFont="1" applyFill="1" applyBorder="1"/>
    <xf numFmtId="165" fontId="6" fillId="3" borderId="0" xfId="4" applyNumberFormat="1" applyFont="1" applyFill="1" applyBorder="1"/>
    <xf numFmtId="165" fontId="4" fillId="2" borderId="13" xfId="4" applyNumberFormat="1" applyFont="1" applyFill="1" applyBorder="1"/>
    <xf numFmtId="165" fontId="5" fillId="2" borderId="13" xfId="4" applyNumberFormat="1" applyFont="1" applyFill="1" applyBorder="1"/>
    <xf numFmtId="165" fontId="7" fillId="2" borderId="22" xfId="4" applyNumberFormat="1" applyFont="1" applyFill="1" applyBorder="1" applyAlignment="1">
      <alignment horizontal="center"/>
    </xf>
    <xf numFmtId="165" fontId="7" fillId="4" borderId="22" xfId="4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wrapText="1"/>
    </xf>
    <xf numFmtId="165" fontId="7" fillId="2" borderId="33" xfId="4" applyNumberFormat="1" applyFont="1" applyFill="1" applyBorder="1" applyAlignment="1">
      <alignment wrapText="1"/>
    </xf>
    <xf numFmtId="165" fontId="7" fillId="2" borderId="34" xfId="4" applyNumberFormat="1" applyFont="1" applyFill="1" applyBorder="1" applyAlignment="1">
      <alignment wrapText="1"/>
    </xf>
    <xf numFmtId="0" fontId="23" fillId="0" borderId="0" xfId="0" applyFont="1"/>
    <xf numFmtId="43" fontId="7" fillId="0" borderId="8" xfId="1" applyFont="1" applyBorder="1"/>
    <xf numFmtId="43" fontId="7" fillId="0" borderId="8" xfId="1" applyFont="1" applyFill="1" applyBorder="1" applyAlignment="1">
      <alignment horizontal="left"/>
    </xf>
    <xf numFmtId="43" fontId="7" fillId="0" borderId="8" xfId="1" applyFont="1" applyFill="1" applyBorder="1"/>
    <xf numFmtId="166" fontId="7" fillId="0" borderId="53" xfId="1" applyNumberFormat="1" applyFont="1" applyBorder="1"/>
    <xf numFmtId="166" fontId="7" fillId="0" borderId="13" xfId="1" applyNumberFormat="1" applyFont="1" applyFill="1" applyBorder="1" applyAlignment="1"/>
    <xf numFmtId="166" fontId="7" fillId="0" borderId="19" xfId="1" applyNumberFormat="1" applyFont="1" applyFill="1" applyBorder="1" applyAlignment="1"/>
    <xf numFmtId="166" fontId="7" fillId="0" borderId="8" xfId="1" applyNumberFormat="1" applyFont="1" applyBorder="1"/>
    <xf numFmtId="166" fontId="7" fillId="0" borderId="8" xfId="1" applyNumberFormat="1" applyFont="1" applyFill="1" applyBorder="1" applyAlignment="1">
      <alignment horizontal="left"/>
    </xf>
    <xf numFmtId="166" fontId="7" fillId="0" borderId="13" xfId="1" applyNumberFormat="1" applyFont="1" applyBorder="1"/>
    <xf numFmtId="166" fontId="7" fillId="0" borderId="8" xfId="1" applyNumberFormat="1" applyFont="1" applyBorder="1" applyAlignment="1">
      <alignment wrapText="1"/>
    </xf>
    <xf numFmtId="0" fontId="7" fillId="2" borderId="5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43" fontId="7" fillId="0" borderId="53" xfId="1" applyFont="1" applyBorder="1" applyAlignment="1">
      <alignment horizontal="left"/>
    </xf>
    <xf numFmtId="164" fontId="7" fillId="4" borderId="22" xfId="0" applyNumberFormat="1" applyFont="1" applyFill="1" applyBorder="1" applyAlignment="1">
      <alignment horizontal="center"/>
    </xf>
    <xf numFmtId="166" fontId="16" fillId="4" borderId="14" xfId="0" applyNumberFormat="1" applyFont="1" applyFill="1" applyBorder="1" applyAlignment="1">
      <alignment horizontal="center"/>
    </xf>
    <xf numFmtId="43" fontId="7" fillId="4" borderId="16" xfId="1" applyFont="1" applyFill="1" applyBorder="1"/>
    <xf numFmtId="166" fontId="16" fillId="4" borderId="23" xfId="0" applyNumberFormat="1" applyFont="1" applyFill="1" applyBorder="1" applyAlignment="1">
      <alignment horizontal="center"/>
    </xf>
    <xf numFmtId="0" fontId="24" fillId="3" borderId="0" xfId="0" applyFont="1" applyFill="1"/>
    <xf numFmtId="0" fontId="23" fillId="3" borderId="0" xfId="0" applyFont="1" applyFill="1"/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1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9734592"/>
        <c:axId val="530009448"/>
      </c:lineChart>
      <c:catAx>
        <c:axId val="519734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0009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00094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97345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8923128"/>
        <c:axId val="588923520"/>
      </c:lineChart>
      <c:catAx>
        <c:axId val="588923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892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889235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89231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8924304"/>
        <c:axId val="527870096"/>
      </c:lineChart>
      <c:catAx>
        <c:axId val="588924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787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700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8924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870880"/>
        <c:axId val="527871272"/>
      </c:lineChart>
      <c:catAx>
        <c:axId val="527870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787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7871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27870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059328"/>
        <c:axId val="388059720"/>
      </c:lineChart>
      <c:catAx>
        <c:axId val="38805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05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0597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0593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060504"/>
        <c:axId val="388060896"/>
      </c:lineChart>
      <c:catAx>
        <c:axId val="388060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06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060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060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578864"/>
        <c:axId val="598579256"/>
      </c:lineChart>
      <c:catAx>
        <c:axId val="59857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9857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98579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98578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8580040"/>
        <c:axId val="516381472"/>
      </c:lineChart>
      <c:catAx>
        <c:axId val="598580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38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3814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98580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382256"/>
        <c:axId val="516382648"/>
      </c:lineChart>
      <c:catAx>
        <c:axId val="51638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382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3826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382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035408"/>
        <c:axId val="389035800"/>
      </c:lineChart>
      <c:catAx>
        <c:axId val="38903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035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03580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035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036584"/>
        <c:axId val="389036976"/>
      </c:lineChart>
      <c:catAx>
        <c:axId val="389036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03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0369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0365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30040"/>
        <c:axId val="387030432"/>
      </c:lineChart>
      <c:catAx>
        <c:axId val="387030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030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30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7030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543312"/>
        <c:axId val="389543704"/>
      </c:lineChart>
      <c:catAx>
        <c:axId val="389543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543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5437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543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544488"/>
        <c:axId val="389544880"/>
      </c:lineChart>
      <c:catAx>
        <c:axId val="389544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54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544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544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327776"/>
        <c:axId val="388328168"/>
      </c:lineChart>
      <c:catAx>
        <c:axId val="38832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32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3281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327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328952"/>
        <c:axId val="516145560"/>
      </c:lineChart>
      <c:catAx>
        <c:axId val="388328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145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1455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3289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146344"/>
        <c:axId val="516146736"/>
      </c:lineChart>
      <c:catAx>
        <c:axId val="516146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14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146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146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511736"/>
        <c:axId val="390512128"/>
      </c:lineChart>
      <c:catAx>
        <c:axId val="390511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51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512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511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512912"/>
        <c:axId val="390513304"/>
      </c:lineChart>
      <c:catAx>
        <c:axId val="390512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51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513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90512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384768"/>
        <c:axId val="239385160"/>
      </c:lineChart>
      <c:catAx>
        <c:axId val="239384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385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93851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384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385944"/>
        <c:axId val="516232208"/>
      </c:lineChart>
      <c:catAx>
        <c:axId val="239385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23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2322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3859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6232992"/>
        <c:axId val="516233384"/>
      </c:lineChart>
      <c:catAx>
        <c:axId val="516232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23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6233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16232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35224"/>
        <c:axId val="388235616"/>
      </c:lineChart>
      <c:catAx>
        <c:axId val="388235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23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356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235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36400"/>
        <c:axId val="388236792"/>
      </c:lineChart>
      <c:catAx>
        <c:axId val="388236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236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367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8236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460840"/>
        <c:axId val="389461232"/>
      </c:lineChart>
      <c:catAx>
        <c:axId val="389460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46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461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4608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462016"/>
        <c:axId val="386618672"/>
      </c:lineChart>
      <c:catAx>
        <c:axId val="38946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61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6186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462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619456"/>
        <c:axId val="386619848"/>
      </c:lineChart>
      <c:catAx>
        <c:axId val="386619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619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6198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66194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330992"/>
        <c:axId val="389331384"/>
      </c:lineChart>
      <c:catAx>
        <c:axId val="38933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33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331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330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9332168"/>
        <c:axId val="389332560"/>
      </c:lineChart>
      <c:catAx>
        <c:axId val="389332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33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93325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89332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927240"/>
        <c:axId val="125927632"/>
      </c:lineChart>
      <c:catAx>
        <c:axId val="125927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2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259276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927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7" Type="http://schemas.openxmlformats.org/officeDocument/2006/relationships/image" Target="../media/image1.png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image" Target="../media/image1.png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24</xdr:col>
      <xdr:colOff>184669</xdr:colOff>
      <xdr:row>0</xdr:row>
      <xdr:rowOff>58317</xdr:rowOff>
    </xdr:from>
    <xdr:to>
      <xdr:col>25</xdr:col>
      <xdr:colOff>627348</xdr:colOff>
      <xdr:row>1</xdr:row>
      <xdr:rowOff>166694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88393" y="58317"/>
          <a:ext cx="1132756" cy="312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104775</xdr:colOff>
      <xdr:row>0</xdr:row>
      <xdr:rowOff>95250</xdr:rowOff>
    </xdr:from>
    <xdr:to>
      <xdr:col>16</xdr:col>
      <xdr:colOff>18331</xdr:colOff>
      <xdr:row>2</xdr:row>
      <xdr:rowOff>17209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95250"/>
          <a:ext cx="1132756" cy="3124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47625</xdr:colOff>
      <xdr:row>1</xdr:row>
      <xdr:rowOff>123825</xdr:rowOff>
    </xdr:from>
    <xdr:to>
      <xdr:col>11</xdr:col>
      <xdr:colOff>570781</xdr:colOff>
      <xdr:row>3</xdr:row>
      <xdr:rowOff>55309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675" y="323850"/>
          <a:ext cx="1132756" cy="3124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23</xdr:col>
      <xdr:colOff>535782</xdr:colOff>
      <xdr:row>0</xdr:row>
      <xdr:rowOff>133946</xdr:rowOff>
    </xdr:from>
    <xdr:to>
      <xdr:col>24</xdr:col>
      <xdr:colOff>894631</xdr:colOff>
      <xdr:row>2</xdr:row>
      <xdr:rowOff>59477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34102" y="133946"/>
          <a:ext cx="1132756" cy="3124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57150</xdr:colOff>
      <xdr:row>0</xdr:row>
      <xdr:rowOff>85725</xdr:rowOff>
    </xdr:from>
    <xdr:to>
      <xdr:col>15</xdr:col>
      <xdr:colOff>580306</xdr:colOff>
      <xdr:row>2</xdr:row>
      <xdr:rowOff>7684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2550" y="85725"/>
          <a:ext cx="1132756" cy="3124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802105</xdr:colOff>
      <xdr:row>0</xdr:row>
      <xdr:rowOff>100263</xdr:rowOff>
    </xdr:from>
    <xdr:to>
      <xdr:col>16</xdr:col>
      <xdr:colOff>882098</xdr:colOff>
      <xdr:row>2</xdr:row>
      <xdr:rowOff>21721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46342" y="100263"/>
          <a:ext cx="1132756" cy="3124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14</xdr:col>
      <xdr:colOff>523156</xdr:colOff>
      <xdr:row>1</xdr:row>
      <xdr:rowOff>112459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0"/>
          <a:ext cx="1132756" cy="3124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104775</xdr:colOff>
      <xdr:row>0</xdr:row>
      <xdr:rowOff>76200</xdr:rowOff>
    </xdr:from>
    <xdr:to>
      <xdr:col>9</xdr:col>
      <xdr:colOff>18331</xdr:colOff>
      <xdr:row>1</xdr:row>
      <xdr:rowOff>188659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76200"/>
          <a:ext cx="1132756" cy="312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8"/>
  <sheetViews>
    <sheetView tabSelected="1" workbookViewId="0">
      <selection activeCell="N22" sqref="N22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242" t="s">
        <v>149</v>
      </c>
      <c r="B3" s="242"/>
      <c r="C3" s="242"/>
      <c r="D3" s="242"/>
      <c r="E3" s="242"/>
      <c r="F3" s="242"/>
      <c r="G3" s="242"/>
      <c r="H3" s="242"/>
      <c r="I3" s="242"/>
    </row>
    <row r="4" spans="1:9" x14ac:dyDescent="0.25">
      <c r="A4" s="169" t="s">
        <v>86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243" t="s">
        <v>87</v>
      </c>
      <c r="B5" s="243"/>
      <c r="C5" s="243"/>
      <c r="D5" s="243"/>
      <c r="E5" s="243"/>
      <c r="F5" s="243"/>
      <c r="G5" s="243"/>
      <c r="H5" s="243"/>
      <c r="I5" s="243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0" t="s">
        <v>91</v>
      </c>
      <c r="B7" s="143"/>
      <c r="C7" s="143"/>
      <c r="D7" s="143"/>
      <c r="E7" s="143"/>
      <c r="F7" s="143"/>
      <c r="G7" s="143"/>
      <c r="H7" s="143"/>
      <c r="I7" s="143"/>
    </row>
    <row r="8" spans="1:9" s="168" customFormat="1" ht="12.75" customHeight="1" x14ac:dyDescent="0.25">
      <c r="A8" s="167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150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151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152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153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154</v>
      </c>
      <c r="B13" s="171"/>
      <c r="C13" s="171"/>
      <c r="D13" s="171"/>
      <c r="E13" s="171"/>
      <c r="F13" s="171"/>
      <c r="G13" s="171"/>
      <c r="H13" s="171"/>
      <c r="I13" s="171"/>
    </row>
    <row r="14" spans="1:9" x14ac:dyDescent="0.25">
      <c r="A14" s="140" t="s">
        <v>155</v>
      </c>
      <c r="B14" s="171"/>
      <c r="C14" s="171"/>
      <c r="D14" s="171"/>
      <c r="E14" s="171"/>
      <c r="F14" s="171"/>
      <c r="G14" s="171"/>
      <c r="H14" s="171"/>
      <c r="I14" s="171"/>
    </row>
    <row r="15" spans="1:9" s="18" customFormat="1" x14ac:dyDescent="0.25">
      <c r="A15" s="140" t="s">
        <v>147</v>
      </c>
      <c r="B15" s="189"/>
      <c r="C15" s="189"/>
      <c r="D15" s="189"/>
      <c r="E15" s="189"/>
      <c r="F15" s="189"/>
      <c r="G15" s="189"/>
      <c r="H15" s="189"/>
      <c r="I15" s="189"/>
    </row>
    <row r="16" spans="1:9" s="18" customFormat="1" x14ac:dyDescent="0.25">
      <c r="A16" s="140" t="s">
        <v>148</v>
      </c>
      <c r="B16" s="189"/>
      <c r="C16" s="189"/>
      <c r="D16" s="189"/>
      <c r="E16" s="189"/>
      <c r="F16" s="189"/>
      <c r="G16" s="189"/>
      <c r="H16" s="189"/>
      <c r="I16" s="189"/>
    </row>
    <row r="17" spans="1:9" s="18" customFormat="1" x14ac:dyDescent="0.25">
      <c r="A17" s="140"/>
      <c r="B17" s="171"/>
      <c r="C17" s="171"/>
      <c r="D17" s="171"/>
      <c r="E17" s="171"/>
      <c r="F17" s="171"/>
      <c r="G17" s="171"/>
      <c r="H17" s="171"/>
      <c r="I17" s="171"/>
    </row>
    <row r="18" spans="1:9" x14ac:dyDescent="0.25">
      <c r="A18" s="140" t="s">
        <v>101</v>
      </c>
      <c r="B18" s="138"/>
      <c r="C18" s="138"/>
      <c r="D18" s="138"/>
      <c r="E18" s="138"/>
      <c r="F18" s="138"/>
      <c r="G18" s="138"/>
      <c r="H18" s="138"/>
      <c r="I18" s="138"/>
    </row>
    <row r="19" spans="1:9" x14ac:dyDescent="0.25">
      <c r="A19" s="137"/>
      <c r="B19" s="137"/>
      <c r="C19" s="137"/>
      <c r="D19" s="137"/>
      <c r="E19" s="137"/>
      <c r="F19" s="137"/>
      <c r="G19" s="137"/>
      <c r="H19" s="137"/>
      <c r="I19" s="137"/>
    </row>
    <row r="20" spans="1:9" x14ac:dyDescent="0.25">
      <c r="A20" s="141" t="s">
        <v>88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42" t="s">
        <v>89</v>
      </c>
      <c r="B21" s="137"/>
      <c r="C21" s="137"/>
      <c r="D21" s="137"/>
      <c r="E21" s="137"/>
      <c r="F21" s="137"/>
      <c r="G21" s="137"/>
      <c r="H21" s="137"/>
      <c r="I21" s="137"/>
    </row>
    <row r="22" spans="1:9" s="18" customFormat="1" x14ac:dyDescent="0.25">
      <c r="A22" s="172" t="s">
        <v>102</v>
      </c>
      <c r="B22" s="137"/>
      <c r="C22" s="137"/>
      <c r="D22" s="137"/>
      <c r="E22" s="137"/>
      <c r="F22" s="137"/>
      <c r="G22" s="137"/>
      <c r="H22" s="137"/>
      <c r="I22" s="137"/>
    </row>
    <row r="23" spans="1:9" x14ac:dyDescent="0.25">
      <c r="A23" s="172" t="s">
        <v>103</v>
      </c>
      <c r="B23" s="139"/>
      <c r="C23" s="139"/>
      <c r="D23" s="137"/>
      <c r="E23" s="137"/>
      <c r="F23" s="137"/>
      <c r="G23" s="137"/>
      <c r="H23" s="137"/>
      <c r="I23" s="137"/>
    </row>
    <row r="24" spans="1:9" x14ac:dyDescent="0.25">
      <c r="A24" s="141" t="s">
        <v>90</v>
      </c>
      <c r="B24" s="137"/>
      <c r="C24" s="137"/>
      <c r="D24" s="137"/>
      <c r="E24" s="137"/>
      <c r="F24" s="137"/>
      <c r="G24" s="137"/>
      <c r="H24" s="137"/>
      <c r="I24" s="137"/>
    </row>
    <row r="28" spans="1:9" x14ac:dyDescent="0.25">
      <c r="F28" s="94"/>
    </row>
  </sheetData>
  <mergeCells count="2">
    <mergeCell ref="A3:I3"/>
    <mergeCell ref="A5:I5"/>
  </mergeCells>
  <hyperlinks>
    <hyperlink ref="A18" r:id="rId1"/>
    <hyperlink ref="A12" location="'IT(DEM - M)'!A1" display="Table 4. IT (DEM-M) - Demographic breakdown of sea arrivals in Italy per country of origin, monthly data, 2014 and Jan-Oct 2015"/>
    <hyperlink ref="A11" location="'IT(DEM - Y)'!A1" display="Table 3. IT (DEM-Y) - Demographic breakdown of sea arrivals in Italy per country of origin, yearly data, 2014 and Jan-Oct 2015"/>
    <hyperlink ref="A10" location="'IT (SEA ARR-OR)'!A1" display="Table 2. IT (SEA ARR-OR) - Origin of sea arrivals in Italy, Monthly data, 2014 and Jan-Oct 2015"/>
    <hyperlink ref="A9" location="'IT (SEA ARR-REG)'!A1" display="Table 1. IT (SEA ARR-REG) - Sea arrivals to Italy per region of arrival, monthly data, Jan 2014 - Oct 2015"/>
    <hyperlink ref="A14" location="'IT(DEM - Y)'!A1" display="Table 6. MA (DEM-M) - Demographic breakdown of sea arrivals in Malta per country of origin, yearly data 2014 and Jan-Oct 2015"/>
    <hyperlink ref="A13" location="'IT (SEA ARR-OR)'!A1" display="Table 5. MA (SEA ARR-OR) - Origin of sea arrivals in Malta, Monthly data, 2014 and Jan-Oct 2015"/>
    <hyperlink ref="A15" location="'ES (SEA ARR-OR)'!A1" display="Table 7. ES (SEA ARR-OR) Origin of sea arrivals to the Mediterrean coasts of Spain, Monthly data, Jan 2016"/>
    <hyperlink ref="A16" location="'ES (DEM)'!A1" display="Table 8. ES (DEM) Demographic breakdown of sea arrivals in Spain per country of origin, yearly data, Jan 2016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zoomScale="98" zoomScaleNormal="98" workbookViewId="0">
      <selection activeCell="Z3" sqref="Z3"/>
    </sheetView>
  </sheetViews>
  <sheetFormatPr defaultRowHeight="15" x14ac:dyDescent="0.25"/>
  <cols>
    <col min="1" max="1" width="2.5703125" style="18" customWidth="1"/>
    <col min="2" max="2" width="13.42578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  <col min="24" max="26" width="10.28515625" style="18" customWidth="1"/>
  </cols>
  <sheetData>
    <row r="1" spans="1:32" s="18" customFormat="1" ht="15.75" x14ac:dyDescent="0.25">
      <c r="A1" s="111"/>
      <c r="B1" s="10" t="s">
        <v>120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</row>
    <row r="2" spans="1:32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32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32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32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21"/>
      <c r="AB5" s="21"/>
      <c r="AC5" s="21"/>
      <c r="AD5" s="21"/>
      <c r="AE5" s="21"/>
    </row>
    <row r="6" spans="1:32" ht="15.75" thickBot="1" x14ac:dyDescent="0.3">
      <c r="A6" s="21"/>
      <c r="B6" s="244" t="s">
        <v>123</v>
      </c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6"/>
      <c r="AB6" s="21"/>
      <c r="AC6" s="21"/>
      <c r="AD6" s="21"/>
      <c r="AE6" s="21"/>
    </row>
    <row r="7" spans="1:32" s="18" customFormat="1" x14ac:dyDescent="0.25">
      <c r="A7" s="21"/>
      <c r="B7" s="147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5">
        <v>42248</v>
      </c>
      <c r="X7" s="145">
        <v>42278</v>
      </c>
      <c r="Y7" s="145">
        <v>42309</v>
      </c>
      <c r="Z7" s="196">
        <v>42339</v>
      </c>
      <c r="AA7" s="196">
        <v>42370</v>
      </c>
      <c r="AB7" s="21"/>
      <c r="AC7" s="21"/>
      <c r="AD7" s="21"/>
      <c r="AE7" s="21"/>
      <c r="AF7" s="21"/>
    </row>
    <row r="8" spans="1:32" x14ac:dyDescent="0.25">
      <c r="A8" s="21"/>
      <c r="B8" s="77" t="s">
        <v>24</v>
      </c>
      <c r="C8" s="148">
        <v>24</v>
      </c>
      <c r="D8" s="148">
        <v>0</v>
      </c>
      <c r="E8" s="148">
        <v>146</v>
      </c>
      <c r="F8" s="148">
        <v>380</v>
      </c>
      <c r="G8" s="148">
        <v>193</v>
      </c>
      <c r="H8" s="148">
        <v>1022</v>
      </c>
      <c r="I8" s="148">
        <v>3081</v>
      </c>
      <c r="J8" s="148">
        <v>6408</v>
      </c>
      <c r="K8" s="148">
        <v>6320</v>
      </c>
      <c r="L8" s="148">
        <v>4160</v>
      </c>
      <c r="M8" s="148">
        <v>388</v>
      </c>
      <c r="N8" s="148">
        <v>551</v>
      </c>
      <c r="O8" s="148">
        <v>1425</v>
      </c>
      <c r="P8" s="148">
        <v>0</v>
      </c>
      <c r="Q8" s="148">
        <v>20</v>
      </c>
      <c r="R8" s="148">
        <v>1810</v>
      </c>
      <c r="S8" s="148">
        <v>2819</v>
      </c>
      <c r="T8" s="148">
        <v>5473</v>
      </c>
      <c r="U8" s="148">
        <v>4951</v>
      </c>
      <c r="V8" s="149">
        <v>4875</v>
      </c>
      <c r="W8" s="149">
        <v>4210</v>
      </c>
      <c r="X8" s="197">
        <v>2362</v>
      </c>
      <c r="Y8" s="197">
        <v>0</v>
      </c>
      <c r="Z8" s="198">
        <v>1492</v>
      </c>
      <c r="AA8" s="198">
        <v>0</v>
      </c>
      <c r="AB8" s="21"/>
      <c r="AC8" s="21"/>
      <c r="AD8" s="21"/>
      <c r="AE8" s="21"/>
      <c r="AF8" s="21"/>
    </row>
    <row r="9" spans="1:32" x14ac:dyDescent="0.25">
      <c r="A9" s="21"/>
      <c r="B9" s="77" t="s">
        <v>25</v>
      </c>
      <c r="C9" s="150">
        <v>12</v>
      </c>
      <c r="D9" s="150">
        <v>68</v>
      </c>
      <c r="E9" s="150">
        <v>0</v>
      </c>
      <c r="F9" s="148">
        <v>27</v>
      </c>
      <c r="G9" s="148">
        <v>431</v>
      </c>
      <c r="H9" s="148">
        <v>5446</v>
      </c>
      <c r="I9" s="148">
        <v>3030</v>
      </c>
      <c r="J9" s="148">
        <v>3620</v>
      </c>
      <c r="K9" s="148">
        <v>2684</v>
      </c>
      <c r="L9" s="148">
        <v>241</v>
      </c>
      <c r="M9" s="148">
        <v>1103</v>
      </c>
      <c r="N9" s="148">
        <v>903</v>
      </c>
      <c r="O9" s="150">
        <v>43</v>
      </c>
      <c r="P9" s="150">
        <v>56</v>
      </c>
      <c r="Q9" s="150">
        <v>37</v>
      </c>
      <c r="R9" s="148">
        <v>1028</v>
      </c>
      <c r="S9" s="148">
        <v>1590</v>
      </c>
      <c r="T9" s="148">
        <v>1412</v>
      </c>
      <c r="U9" s="148">
        <v>2719</v>
      </c>
      <c r="V9" s="149">
        <v>1878</v>
      </c>
      <c r="W9" s="149">
        <v>727</v>
      </c>
      <c r="X9" s="149">
        <v>1092</v>
      </c>
      <c r="Y9" s="149">
        <v>5</v>
      </c>
      <c r="Z9" s="199">
        <v>603</v>
      </c>
      <c r="AA9" s="199">
        <v>452</v>
      </c>
      <c r="AB9" s="21"/>
      <c r="AC9" s="21"/>
      <c r="AD9" s="21"/>
      <c r="AE9" s="21"/>
      <c r="AF9" s="21"/>
    </row>
    <row r="10" spans="1:32" x14ac:dyDescent="0.25">
      <c r="A10" s="21"/>
      <c r="B10" s="77" t="s">
        <v>26</v>
      </c>
      <c r="C10" s="148">
        <v>2135</v>
      </c>
      <c r="D10" s="148">
        <v>3267</v>
      </c>
      <c r="E10" s="148">
        <v>5309</v>
      </c>
      <c r="F10" s="148">
        <v>15272</v>
      </c>
      <c r="G10" s="148">
        <v>13975</v>
      </c>
      <c r="H10" s="148">
        <v>16154</v>
      </c>
      <c r="I10" s="148">
        <v>14646</v>
      </c>
      <c r="J10" s="148">
        <v>11215</v>
      </c>
      <c r="K10" s="148">
        <v>14350</v>
      </c>
      <c r="L10" s="148">
        <v>10839</v>
      </c>
      <c r="M10" s="148">
        <v>7799</v>
      </c>
      <c r="N10" s="148">
        <v>5278</v>
      </c>
      <c r="O10" s="148">
        <v>2060</v>
      </c>
      <c r="P10" s="148">
        <v>3973</v>
      </c>
      <c r="Q10" s="148">
        <v>2226</v>
      </c>
      <c r="R10" s="148">
        <v>12602</v>
      </c>
      <c r="S10" s="148">
        <v>13992</v>
      </c>
      <c r="T10" s="148">
        <v>15110</v>
      </c>
      <c r="U10" s="148">
        <v>15102</v>
      </c>
      <c r="V10" s="149">
        <v>14440</v>
      </c>
      <c r="W10" s="149">
        <v>10184</v>
      </c>
      <c r="X10" s="149">
        <v>4735</v>
      </c>
      <c r="Y10" s="149">
        <v>3160</v>
      </c>
      <c r="Z10" s="199">
        <v>7125</v>
      </c>
      <c r="AA10" s="199">
        <v>4707</v>
      </c>
      <c r="AB10" s="21"/>
      <c r="AC10" s="21"/>
      <c r="AD10" s="21"/>
      <c r="AE10" s="21"/>
      <c r="AF10" s="21"/>
    </row>
    <row r="11" spans="1:32" x14ac:dyDescent="0.25">
      <c r="A11" s="21"/>
      <c r="B11" s="77" t="s">
        <v>27</v>
      </c>
      <c r="C11" s="148">
        <v>0</v>
      </c>
      <c r="D11" s="148">
        <v>0</v>
      </c>
      <c r="E11" s="148">
        <v>4</v>
      </c>
      <c r="F11" s="148">
        <v>0</v>
      </c>
      <c r="G11" s="148">
        <v>0</v>
      </c>
      <c r="H11" s="148">
        <v>19</v>
      </c>
      <c r="I11" s="148">
        <v>0</v>
      </c>
      <c r="J11" s="148">
        <v>88</v>
      </c>
      <c r="K11" s="148">
        <v>11</v>
      </c>
      <c r="L11" s="148">
        <v>37</v>
      </c>
      <c r="M11" s="148">
        <v>5</v>
      </c>
      <c r="N11" s="148">
        <v>0</v>
      </c>
      <c r="O11" s="148">
        <v>0</v>
      </c>
      <c r="P11" s="148">
        <v>0</v>
      </c>
      <c r="Q11" s="148">
        <v>0</v>
      </c>
      <c r="R11" s="148">
        <v>82</v>
      </c>
      <c r="S11" s="148">
        <v>1120</v>
      </c>
      <c r="T11" s="148">
        <v>421</v>
      </c>
      <c r="U11" s="148">
        <v>414</v>
      </c>
      <c r="V11" s="149">
        <v>1416</v>
      </c>
      <c r="W11" s="149">
        <v>801</v>
      </c>
      <c r="X11" s="149">
        <v>727</v>
      </c>
      <c r="Y11" s="149">
        <v>53</v>
      </c>
      <c r="Z11" s="199">
        <v>417</v>
      </c>
      <c r="AA11" s="199">
        <v>114</v>
      </c>
      <c r="AB11" s="21"/>
      <c r="AC11" s="21"/>
      <c r="AD11" s="21"/>
      <c r="AE11" s="21"/>
      <c r="AF11" s="21"/>
    </row>
    <row r="12" spans="1:32" x14ac:dyDescent="0.25">
      <c r="A12" s="21"/>
      <c r="B12" s="77" t="s">
        <v>28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  <c r="H12" s="148">
        <v>0</v>
      </c>
      <c r="I12" s="148">
        <v>3168</v>
      </c>
      <c r="J12" s="148">
        <v>3441</v>
      </c>
      <c r="K12" s="148">
        <v>2742</v>
      </c>
      <c r="L12" s="148">
        <v>0</v>
      </c>
      <c r="M12" s="148">
        <v>0</v>
      </c>
      <c r="N12" s="148">
        <v>0</v>
      </c>
      <c r="O12" s="148">
        <v>0</v>
      </c>
      <c r="P12" s="148">
        <v>325</v>
      </c>
      <c r="Q12" s="148">
        <v>0</v>
      </c>
      <c r="R12" s="148">
        <v>541</v>
      </c>
      <c r="S12" s="148">
        <v>1215</v>
      </c>
      <c r="T12" s="148">
        <v>475</v>
      </c>
      <c r="U12" s="148">
        <v>0</v>
      </c>
      <c r="V12" s="149">
        <v>0</v>
      </c>
      <c r="W12" s="149">
        <v>0</v>
      </c>
      <c r="X12" s="149">
        <v>0</v>
      </c>
      <c r="Y12" s="149">
        <v>0</v>
      </c>
      <c r="Z12" s="199">
        <v>0</v>
      </c>
      <c r="AA12" s="199">
        <v>0</v>
      </c>
      <c r="AB12" s="21"/>
      <c r="AC12" s="21"/>
      <c r="AD12" s="21"/>
      <c r="AE12" s="21"/>
      <c r="AF12" s="21"/>
    </row>
    <row r="13" spans="1:32" x14ac:dyDescent="0.25">
      <c r="A13" s="21"/>
      <c r="B13" s="77" t="s">
        <v>29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  <c r="H13" s="148">
        <v>0</v>
      </c>
      <c r="I13" s="148">
        <v>106</v>
      </c>
      <c r="J13" s="148">
        <v>2</v>
      </c>
      <c r="K13" s="148">
        <v>0</v>
      </c>
      <c r="L13" s="148">
        <v>0</v>
      </c>
      <c r="M13" s="148">
        <v>0</v>
      </c>
      <c r="N13" s="148">
        <v>0</v>
      </c>
      <c r="O13" s="148">
        <v>0</v>
      </c>
      <c r="P13" s="148">
        <v>0</v>
      </c>
      <c r="Q13" s="148">
        <v>0</v>
      </c>
      <c r="R13" s="148">
        <v>0</v>
      </c>
      <c r="S13" s="148">
        <v>499</v>
      </c>
      <c r="T13" s="148">
        <v>0</v>
      </c>
      <c r="U13" s="148">
        <v>0</v>
      </c>
      <c r="V13" s="149">
        <v>0</v>
      </c>
      <c r="W13" s="149">
        <v>0</v>
      </c>
      <c r="X13" s="149">
        <v>0</v>
      </c>
      <c r="Y13" s="149">
        <v>0</v>
      </c>
      <c r="Z13" s="199">
        <v>0</v>
      </c>
      <c r="AA13" s="199">
        <v>0</v>
      </c>
      <c r="AB13" s="21"/>
      <c r="AC13" s="21"/>
      <c r="AD13" s="21"/>
      <c r="AE13" s="21"/>
      <c r="AF13" s="21"/>
    </row>
    <row r="14" spans="1:32" ht="15.75" thickBot="1" x14ac:dyDescent="0.3">
      <c r="A14" s="21"/>
      <c r="B14" s="146" t="s">
        <v>1</v>
      </c>
      <c r="C14" s="151">
        <v>2171</v>
      </c>
      <c r="D14" s="151">
        <v>3335</v>
      </c>
      <c r="E14" s="151">
        <v>5459</v>
      </c>
      <c r="F14" s="151">
        <v>15679</v>
      </c>
      <c r="G14" s="151">
        <v>14599</v>
      </c>
      <c r="H14" s="151">
        <v>22641</v>
      </c>
      <c r="I14" s="151">
        <v>24031</v>
      </c>
      <c r="J14" s="151">
        <v>24774</v>
      </c>
      <c r="K14" s="151">
        <v>26107</v>
      </c>
      <c r="L14" s="151">
        <v>15277</v>
      </c>
      <c r="M14" s="151">
        <v>9295</v>
      </c>
      <c r="N14" s="151">
        <v>6732</v>
      </c>
      <c r="O14" s="151">
        <v>3528</v>
      </c>
      <c r="P14" s="151">
        <v>4354</v>
      </c>
      <c r="Q14" s="151">
        <v>2283</v>
      </c>
      <c r="R14" s="151">
        <v>16063</v>
      </c>
      <c r="S14" s="151">
        <v>21235</v>
      </c>
      <c r="T14" s="151">
        <v>22891</v>
      </c>
      <c r="U14" s="151">
        <v>23186</v>
      </c>
      <c r="V14" s="151">
        <f>SUM(V8:V13)</f>
        <v>22609</v>
      </c>
      <c r="W14" s="151">
        <v>15922</v>
      </c>
      <c r="X14" s="151">
        <v>8916</v>
      </c>
      <c r="Y14" s="151">
        <v>3218</v>
      </c>
      <c r="Z14" s="200">
        <v>9637</v>
      </c>
      <c r="AA14" s="200">
        <v>5273</v>
      </c>
      <c r="AB14" s="21"/>
      <c r="AC14" s="90"/>
      <c r="AD14" s="90"/>
      <c r="AE14" s="21"/>
      <c r="AF14" s="21"/>
    </row>
    <row r="15" spans="1:32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90"/>
      <c r="AC15" s="90"/>
      <c r="AD15" s="21"/>
      <c r="AE15" s="21"/>
    </row>
    <row r="16" spans="1:32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91"/>
      <c r="AC16" s="90"/>
      <c r="AD16" s="21"/>
      <c r="AE16" s="21"/>
    </row>
    <row r="17" spans="1:31" x14ac:dyDescent="0.25">
      <c r="A17" s="21"/>
      <c r="B17" s="20" t="s">
        <v>73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17"/>
      <c r="AB17" s="21"/>
      <c r="AC17" s="21"/>
      <c r="AD17" s="21"/>
      <c r="AE17" s="21"/>
    </row>
    <row r="18" spans="1:31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31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</row>
    <row r="23" spans="1:31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</row>
    <row r="24" spans="1:31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</row>
    <row r="25" spans="1:31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</row>
    <row r="26" spans="1:31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</row>
    <row r="27" spans="1:31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3"/>
      <c r="AB27" s="92"/>
      <c r="AC27" s="92"/>
      <c r="AD27" s="92"/>
      <c r="AE27" s="92"/>
    </row>
    <row r="28" spans="1:31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</row>
    <row r="29" spans="1:31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</row>
    <row r="30" spans="1:31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</row>
    <row r="31" spans="1:31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</row>
  </sheetData>
  <mergeCells count="1">
    <mergeCell ref="B6:AA6"/>
  </mergeCells>
  <conditionalFormatting sqref="B16:B17">
    <cfRule type="cellIs" dxfId="10" priority="1" stopIfTrue="1" operator="equal">
      <formula>"various"</formula>
    </cfRule>
  </conditionalFormatting>
  <dataValidations count="1">
    <dataValidation type="whole" operator="greaterThan" allowBlank="1" showInputMessage="1" showErrorMessage="1" sqref="AC14:AD14 AB15:AC16 V8:AA13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zoomScaleNormal="100" workbookViewId="0">
      <selection activeCell="V10" sqref="V10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99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5.75" thickBot="1" x14ac:dyDescent="0.3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x14ac:dyDescent="0.25">
      <c r="A6" s="21"/>
      <c r="B6" s="247" t="s">
        <v>30</v>
      </c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9"/>
      <c r="Q6" s="21"/>
      <c r="R6" s="21"/>
      <c r="S6" s="21"/>
      <c r="T6" s="21"/>
      <c r="U6" s="21"/>
      <c r="V6" s="21"/>
      <c r="W6" s="21"/>
      <c r="X6" s="21"/>
      <c r="Y6" s="21"/>
    </row>
    <row r="7" spans="1:25" s="18" customFormat="1" x14ac:dyDescent="0.25">
      <c r="A7" s="21"/>
      <c r="B7" s="154"/>
      <c r="C7" s="250" t="s">
        <v>8</v>
      </c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2"/>
      <c r="Q7" s="21"/>
      <c r="R7" s="21"/>
      <c r="S7" s="21"/>
      <c r="T7" s="21"/>
      <c r="U7" s="21"/>
      <c r="V7" s="21"/>
      <c r="W7" s="21"/>
      <c r="X7" s="21"/>
      <c r="Y7" s="21"/>
    </row>
    <row r="8" spans="1:25" s="18" customFormat="1" x14ac:dyDescent="0.25">
      <c r="A8" s="21"/>
      <c r="B8" s="155" t="s">
        <v>9</v>
      </c>
      <c r="C8" s="24" t="s">
        <v>10</v>
      </c>
      <c r="D8" s="24" t="s">
        <v>11</v>
      </c>
      <c r="E8" s="24" t="s">
        <v>12</v>
      </c>
      <c r="F8" s="24" t="s">
        <v>13</v>
      </c>
      <c r="G8" s="24" t="s">
        <v>14</v>
      </c>
      <c r="H8" s="24" t="s">
        <v>15</v>
      </c>
      <c r="I8" s="24" t="s">
        <v>16</v>
      </c>
      <c r="J8" s="24" t="s">
        <v>17</v>
      </c>
      <c r="K8" s="24" t="s">
        <v>18</v>
      </c>
      <c r="L8" s="24" t="s">
        <v>19</v>
      </c>
      <c r="M8" s="24" t="s">
        <v>20</v>
      </c>
      <c r="N8" s="25" t="s">
        <v>21</v>
      </c>
      <c r="O8" s="31" t="s">
        <v>22</v>
      </c>
      <c r="P8" s="26" t="s">
        <v>23</v>
      </c>
      <c r="Q8" s="21"/>
      <c r="R8" s="21"/>
      <c r="S8" s="21"/>
      <c r="T8" s="21"/>
      <c r="U8" s="21"/>
      <c r="V8" s="21"/>
      <c r="W8" s="21"/>
      <c r="X8" s="21"/>
      <c r="Y8" s="21"/>
    </row>
    <row r="9" spans="1:25" s="18" customFormat="1" x14ac:dyDescent="0.25">
      <c r="A9" s="21"/>
      <c r="B9" s="1" t="s">
        <v>32</v>
      </c>
      <c r="C9" s="33">
        <v>905</v>
      </c>
      <c r="D9" s="33"/>
      <c r="E9" s="33"/>
      <c r="F9" s="33"/>
      <c r="G9" s="33"/>
      <c r="H9" s="33"/>
      <c r="I9" s="27"/>
      <c r="J9" s="27"/>
      <c r="K9" s="28"/>
      <c r="L9" s="34"/>
      <c r="M9" s="34"/>
      <c r="N9" s="35"/>
      <c r="O9" s="36">
        <f t="shared" ref="O9:O30" si="0">SUM(C9:N9)</f>
        <v>905</v>
      </c>
      <c r="P9" s="37">
        <f>O9/31</f>
        <v>29.193548387096776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s="18" customFormat="1" x14ac:dyDescent="0.25">
      <c r="A10" s="21"/>
      <c r="B10" s="1" t="s">
        <v>36</v>
      </c>
      <c r="C10" s="33">
        <v>676</v>
      </c>
      <c r="D10" s="33"/>
      <c r="E10" s="33"/>
      <c r="F10" s="33"/>
      <c r="G10" s="33"/>
      <c r="H10" s="33"/>
      <c r="I10" s="27"/>
      <c r="J10" s="27"/>
      <c r="K10" s="28"/>
      <c r="L10" s="34"/>
      <c r="M10" s="34"/>
      <c r="N10" s="35"/>
      <c r="O10" s="36">
        <f t="shared" si="0"/>
        <v>676</v>
      </c>
      <c r="P10" s="37">
        <f t="shared" ref="P10:P29" si="1">O10/31</f>
        <v>21.806451612903224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s="18" customFormat="1" x14ac:dyDescent="0.25">
      <c r="A11" s="21"/>
      <c r="B11" s="1" t="s">
        <v>46</v>
      </c>
      <c r="C11" s="33">
        <v>504</v>
      </c>
      <c r="D11" s="33"/>
      <c r="E11" s="33"/>
      <c r="F11" s="33"/>
      <c r="G11" s="33"/>
      <c r="H11" s="33"/>
      <c r="I11" s="27"/>
      <c r="J11" s="27"/>
      <c r="K11" s="28"/>
      <c r="L11" s="34"/>
      <c r="M11" s="34"/>
      <c r="N11" s="35"/>
      <c r="O11" s="36">
        <f t="shared" si="0"/>
        <v>504</v>
      </c>
      <c r="P11" s="37">
        <f t="shared" si="1"/>
        <v>16.258064516129032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s="18" customFormat="1" x14ac:dyDescent="0.25">
      <c r="A12" s="21"/>
      <c r="B12" s="1" t="s">
        <v>39</v>
      </c>
      <c r="C12" s="33">
        <v>493</v>
      </c>
      <c r="D12" s="33"/>
      <c r="E12" s="33"/>
      <c r="F12" s="33"/>
      <c r="G12" s="33"/>
      <c r="H12" s="33"/>
      <c r="I12" s="27"/>
      <c r="J12" s="27"/>
      <c r="K12" s="28"/>
      <c r="L12" s="34"/>
      <c r="M12" s="34"/>
      <c r="N12" s="35"/>
      <c r="O12" s="36">
        <f t="shared" si="0"/>
        <v>493</v>
      </c>
      <c r="P12" s="37">
        <f t="shared" si="1"/>
        <v>15.903225806451612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s="18" customFormat="1" x14ac:dyDescent="0.25">
      <c r="A13" s="21"/>
      <c r="B13" s="120" t="s">
        <v>41</v>
      </c>
      <c r="C13" s="33">
        <v>483</v>
      </c>
      <c r="D13" s="33"/>
      <c r="E13" s="33"/>
      <c r="F13" s="33"/>
      <c r="G13" s="33"/>
      <c r="H13" s="33"/>
      <c r="I13" s="27"/>
      <c r="J13" s="27"/>
      <c r="K13" s="28"/>
      <c r="L13" s="34"/>
      <c r="M13" s="34"/>
      <c r="N13" s="35"/>
      <c r="O13" s="36">
        <f t="shared" si="0"/>
        <v>483</v>
      </c>
      <c r="P13" s="37">
        <f t="shared" si="1"/>
        <v>15.580645161290322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s="18" customFormat="1" x14ac:dyDescent="0.25">
      <c r="A14" s="21"/>
      <c r="B14" s="1" t="s">
        <v>38</v>
      </c>
      <c r="C14" s="33">
        <v>393</v>
      </c>
      <c r="D14" s="33"/>
      <c r="E14" s="33"/>
      <c r="F14" s="33"/>
      <c r="G14" s="33"/>
      <c r="H14" s="33"/>
      <c r="I14" s="27"/>
      <c r="J14" s="27"/>
      <c r="K14" s="28"/>
      <c r="L14" s="34"/>
      <c r="M14" s="34"/>
      <c r="N14" s="35"/>
      <c r="O14" s="36">
        <f t="shared" si="0"/>
        <v>393</v>
      </c>
      <c r="P14" s="37">
        <f t="shared" si="1"/>
        <v>12.67741935483871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s="18" customFormat="1" x14ac:dyDescent="0.25">
      <c r="A15" s="21"/>
      <c r="B15" s="1" t="s">
        <v>42</v>
      </c>
      <c r="C15" s="33">
        <v>332</v>
      </c>
      <c r="D15" s="33"/>
      <c r="E15" s="33"/>
      <c r="F15" s="33"/>
      <c r="G15" s="33"/>
      <c r="H15" s="33"/>
      <c r="I15" s="27"/>
      <c r="J15" s="27"/>
      <c r="K15" s="28"/>
      <c r="L15" s="34"/>
      <c r="M15" s="34"/>
      <c r="N15" s="35"/>
      <c r="O15" s="36">
        <f t="shared" si="0"/>
        <v>332</v>
      </c>
      <c r="P15" s="37">
        <f t="shared" si="1"/>
        <v>10.709677419354838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s="18" customFormat="1" x14ac:dyDescent="0.25">
      <c r="A16" s="21"/>
      <c r="B16" s="121" t="s">
        <v>33</v>
      </c>
      <c r="C16" s="33">
        <v>274</v>
      </c>
      <c r="D16" s="33"/>
      <c r="E16" s="33"/>
      <c r="F16" s="33"/>
      <c r="G16" s="33"/>
      <c r="H16" s="33"/>
      <c r="I16" s="27"/>
      <c r="J16" s="27"/>
      <c r="K16" s="28"/>
      <c r="L16" s="34"/>
      <c r="M16" s="34"/>
      <c r="N16" s="35"/>
      <c r="O16" s="36">
        <f t="shared" si="0"/>
        <v>274</v>
      </c>
      <c r="P16" s="37">
        <f t="shared" si="1"/>
        <v>8.8387096774193541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s="18" customFormat="1" x14ac:dyDescent="0.25">
      <c r="A17" s="21"/>
      <c r="B17" s="1" t="s">
        <v>34</v>
      </c>
      <c r="C17" s="33">
        <v>127</v>
      </c>
      <c r="D17" s="33"/>
      <c r="E17" s="33"/>
      <c r="F17" s="33"/>
      <c r="G17" s="33"/>
      <c r="H17" s="33"/>
      <c r="I17" s="27"/>
      <c r="J17" s="27"/>
      <c r="K17" s="28"/>
      <c r="L17" s="34"/>
      <c r="M17" s="34"/>
      <c r="N17" s="35"/>
      <c r="O17" s="36">
        <f t="shared" si="0"/>
        <v>127</v>
      </c>
      <c r="P17" s="37">
        <f t="shared" si="1"/>
        <v>4.096774193548387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s="18" customFormat="1" x14ac:dyDescent="0.25">
      <c r="A18" s="21"/>
      <c r="B18" s="1" t="s">
        <v>31</v>
      </c>
      <c r="C18" s="33">
        <v>123</v>
      </c>
      <c r="D18" s="33"/>
      <c r="E18" s="33"/>
      <c r="F18" s="33"/>
      <c r="G18" s="33"/>
      <c r="H18" s="33"/>
      <c r="I18" s="27"/>
      <c r="J18" s="27"/>
      <c r="K18" s="28"/>
      <c r="L18" s="34"/>
      <c r="M18" s="34"/>
      <c r="N18" s="35"/>
      <c r="O18" s="36">
        <f t="shared" si="0"/>
        <v>123</v>
      </c>
      <c r="P18" s="37">
        <f t="shared" si="1"/>
        <v>3.967741935483871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s="18" customFormat="1" x14ac:dyDescent="0.25">
      <c r="A19" s="21"/>
      <c r="B19" s="1" t="s">
        <v>43</v>
      </c>
      <c r="C19" s="33">
        <v>110</v>
      </c>
      <c r="D19" s="33"/>
      <c r="E19" s="33"/>
      <c r="F19" s="33"/>
      <c r="G19" s="33"/>
      <c r="H19" s="33"/>
      <c r="I19" s="27"/>
      <c r="J19" s="27"/>
      <c r="K19" s="28"/>
      <c r="L19" s="34"/>
      <c r="M19" s="34"/>
      <c r="N19" s="35"/>
      <c r="O19" s="36">
        <f t="shared" si="0"/>
        <v>110</v>
      </c>
      <c r="P19" s="37">
        <f t="shared" si="1"/>
        <v>3.5483870967741935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s="18" customFormat="1" x14ac:dyDescent="0.25">
      <c r="A20" s="21"/>
      <c r="B20" s="1" t="s">
        <v>124</v>
      </c>
      <c r="C20" s="33">
        <v>100</v>
      </c>
      <c r="D20" s="33"/>
      <c r="E20" s="33"/>
      <c r="F20" s="33"/>
      <c r="G20" s="33"/>
      <c r="H20" s="33"/>
      <c r="I20" s="27"/>
      <c r="J20" s="27"/>
      <c r="K20" s="28"/>
      <c r="L20" s="34"/>
      <c r="M20" s="34"/>
      <c r="N20" s="35"/>
      <c r="O20" s="36">
        <f t="shared" si="0"/>
        <v>100</v>
      </c>
      <c r="P20" s="37">
        <f t="shared" si="1"/>
        <v>3.225806451612903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s="18" customFormat="1" x14ac:dyDescent="0.25">
      <c r="A21" s="21"/>
      <c r="B21" s="1" t="s">
        <v>107</v>
      </c>
      <c r="C21" s="201">
        <v>96</v>
      </c>
      <c r="D21" s="33"/>
      <c r="E21" s="33"/>
      <c r="F21" s="33"/>
      <c r="G21" s="33"/>
      <c r="H21" s="33"/>
      <c r="I21" s="27"/>
      <c r="J21" s="27"/>
      <c r="K21" s="28"/>
      <c r="L21" s="34"/>
      <c r="M21" s="34"/>
      <c r="N21" s="35"/>
      <c r="O21" s="36">
        <f t="shared" si="0"/>
        <v>96</v>
      </c>
      <c r="P21" s="37">
        <f t="shared" si="1"/>
        <v>3.096774193548387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s="18" customFormat="1" x14ac:dyDescent="0.25">
      <c r="A22" s="21"/>
      <c r="B22" s="1" t="s">
        <v>40</v>
      </c>
      <c r="C22" s="33">
        <v>86</v>
      </c>
      <c r="D22" s="33"/>
      <c r="E22" s="33"/>
      <c r="F22" s="33"/>
      <c r="G22" s="33"/>
      <c r="H22" s="33"/>
      <c r="I22" s="27"/>
      <c r="J22" s="27"/>
      <c r="K22" s="28"/>
      <c r="L22" s="34"/>
      <c r="M22" s="34"/>
      <c r="N22" s="35"/>
      <c r="O22" s="36">
        <f t="shared" si="0"/>
        <v>86</v>
      </c>
      <c r="P22" s="37">
        <f t="shared" si="1"/>
        <v>2.774193548387097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s="18" customFormat="1" x14ac:dyDescent="0.25">
      <c r="A23" s="21"/>
      <c r="B23" s="1" t="s">
        <v>44</v>
      </c>
      <c r="C23" s="33">
        <v>60</v>
      </c>
      <c r="D23" s="33"/>
      <c r="E23" s="33"/>
      <c r="F23" s="33"/>
      <c r="G23" s="33"/>
      <c r="H23" s="33"/>
      <c r="I23" s="27"/>
      <c r="J23" s="27"/>
      <c r="K23" s="28"/>
      <c r="L23" s="34"/>
      <c r="M23" s="34"/>
      <c r="N23" s="35"/>
      <c r="O23" s="36">
        <f t="shared" si="0"/>
        <v>60</v>
      </c>
      <c r="P23" s="37">
        <f t="shared" si="1"/>
        <v>1.935483870967742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s="18" customFormat="1" x14ac:dyDescent="0.25">
      <c r="A24" s="21"/>
      <c r="B24" s="1" t="s">
        <v>108</v>
      </c>
      <c r="C24" s="33">
        <v>44</v>
      </c>
      <c r="D24" s="33"/>
      <c r="E24" s="33"/>
      <c r="F24" s="33"/>
      <c r="G24" s="33"/>
      <c r="H24" s="33"/>
      <c r="I24" s="27"/>
      <c r="J24" s="27"/>
      <c r="K24" s="28"/>
      <c r="L24" s="34"/>
      <c r="M24" s="34"/>
      <c r="N24" s="35"/>
      <c r="O24" s="36">
        <f t="shared" si="0"/>
        <v>44</v>
      </c>
      <c r="P24" s="37">
        <f t="shared" si="1"/>
        <v>1.4193548387096775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s="18" customFormat="1" x14ac:dyDescent="0.25">
      <c r="A25" s="21"/>
      <c r="B25" s="1" t="s">
        <v>49</v>
      </c>
      <c r="C25" s="201">
        <v>43</v>
      </c>
      <c r="D25" s="33"/>
      <c r="E25" s="33"/>
      <c r="F25" s="33"/>
      <c r="G25" s="33"/>
      <c r="H25" s="33"/>
      <c r="I25" s="27"/>
      <c r="J25" s="27"/>
      <c r="K25" s="28"/>
      <c r="L25" s="34"/>
      <c r="M25" s="34"/>
      <c r="N25" s="35"/>
      <c r="O25" s="36">
        <f t="shared" si="0"/>
        <v>43</v>
      </c>
      <c r="P25" s="37">
        <f t="shared" si="1"/>
        <v>1.3870967741935485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s="18" customFormat="1" x14ac:dyDescent="0.25">
      <c r="A26" s="21"/>
      <c r="B26" s="1" t="s">
        <v>106</v>
      </c>
      <c r="C26" s="33">
        <v>26</v>
      </c>
      <c r="D26" s="33"/>
      <c r="E26" s="33"/>
      <c r="F26" s="33"/>
      <c r="G26" s="33"/>
      <c r="H26" s="33"/>
      <c r="I26" s="27"/>
      <c r="J26" s="27"/>
      <c r="K26" s="28"/>
      <c r="L26" s="34"/>
      <c r="M26" s="34"/>
      <c r="N26" s="35"/>
      <c r="O26" s="36">
        <f t="shared" si="0"/>
        <v>26</v>
      </c>
      <c r="P26" s="37">
        <f t="shared" si="1"/>
        <v>0.83870967741935487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s="18" customFormat="1" x14ac:dyDescent="0.25">
      <c r="A27" s="21"/>
      <c r="B27" s="1" t="s">
        <v>104</v>
      </c>
      <c r="C27" s="33">
        <v>22</v>
      </c>
      <c r="D27" s="33"/>
      <c r="E27" s="33"/>
      <c r="F27" s="33"/>
      <c r="G27" s="33"/>
      <c r="H27" s="33"/>
      <c r="I27" s="27"/>
      <c r="J27" s="27"/>
      <c r="K27" s="28"/>
      <c r="L27" s="34"/>
      <c r="M27" s="34"/>
      <c r="N27" s="35"/>
      <c r="O27" s="36">
        <f t="shared" si="0"/>
        <v>22</v>
      </c>
      <c r="P27" s="37">
        <f t="shared" si="1"/>
        <v>0.70967741935483875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s="18" customFormat="1" x14ac:dyDescent="0.25">
      <c r="A28" s="21"/>
      <c r="B28" s="1" t="s">
        <v>125</v>
      </c>
      <c r="C28" s="33">
        <v>22</v>
      </c>
      <c r="D28" s="33"/>
      <c r="E28" s="33"/>
      <c r="F28" s="33"/>
      <c r="G28" s="33"/>
      <c r="H28" s="33"/>
      <c r="I28" s="27"/>
      <c r="J28" s="27"/>
      <c r="K28" s="28"/>
      <c r="L28" s="34"/>
      <c r="M28" s="34"/>
      <c r="N28" s="35"/>
      <c r="O28" s="36">
        <f t="shared" si="0"/>
        <v>22</v>
      </c>
      <c r="P28" s="37">
        <f t="shared" si="1"/>
        <v>0.70967741935483875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s="18" customFormat="1" x14ac:dyDescent="0.25">
      <c r="A29" s="21"/>
      <c r="B29" s="1" t="s">
        <v>50</v>
      </c>
      <c r="C29" s="33">
        <v>354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6">
        <f t="shared" si="0"/>
        <v>354</v>
      </c>
      <c r="P29" s="37">
        <f t="shared" si="1"/>
        <v>11.419354838709678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s="18" customFormat="1" ht="15.75" thickBot="1" x14ac:dyDescent="0.3">
      <c r="A30" s="21"/>
      <c r="B30" s="122" t="s">
        <v>1</v>
      </c>
      <c r="C30" s="40">
        <v>5273</v>
      </c>
      <c r="D30" s="40"/>
      <c r="E30" s="40"/>
      <c r="F30" s="40"/>
      <c r="G30" s="40"/>
      <c r="H30" s="41"/>
      <c r="I30" s="41"/>
      <c r="J30" s="41"/>
      <c r="K30" s="42"/>
      <c r="L30" s="43"/>
      <c r="M30" s="43"/>
      <c r="N30" s="44"/>
      <c r="O30" s="45">
        <f t="shared" si="0"/>
        <v>5273</v>
      </c>
      <c r="P30" s="46">
        <f>O30/31</f>
        <v>170.09677419354838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s="18" customFormat="1" x14ac:dyDescent="0.25">
      <c r="A31" s="21"/>
      <c r="B31" s="47"/>
      <c r="C31" s="48"/>
      <c r="D31" s="48"/>
      <c r="E31" s="48"/>
      <c r="F31" s="48"/>
      <c r="G31" s="48"/>
      <c r="H31" s="49"/>
      <c r="I31" s="49"/>
      <c r="J31" s="49"/>
      <c r="K31" s="50"/>
      <c r="L31" s="51"/>
      <c r="M31" s="51"/>
      <c r="N31" s="51"/>
      <c r="O31" s="52"/>
      <c r="P31" s="184"/>
      <c r="Q31" s="21"/>
      <c r="R31" s="21"/>
      <c r="S31" s="21"/>
      <c r="T31" s="21"/>
      <c r="U31" s="21"/>
      <c r="V31" s="21"/>
      <c r="W31" s="21"/>
      <c r="X31" s="21"/>
      <c r="Y31" s="21"/>
    </row>
    <row r="32" spans="1:25" s="18" customFormat="1" ht="15.75" thickBot="1" x14ac:dyDescent="0.3">
      <c r="A32" s="21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 x14ac:dyDescent="0.25">
      <c r="A33" s="21"/>
      <c r="B33" s="247" t="s">
        <v>30</v>
      </c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9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54"/>
      <c r="C34" s="250" t="s">
        <v>8</v>
      </c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2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5" t="s">
        <v>9</v>
      </c>
      <c r="C35" s="24" t="s">
        <v>10</v>
      </c>
      <c r="D35" s="24" t="s">
        <v>11</v>
      </c>
      <c r="E35" s="24" t="s">
        <v>12</v>
      </c>
      <c r="F35" s="24" t="s">
        <v>13</v>
      </c>
      <c r="G35" s="24" t="s">
        <v>14</v>
      </c>
      <c r="H35" s="24" t="s">
        <v>15</v>
      </c>
      <c r="I35" s="24" t="s">
        <v>16</v>
      </c>
      <c r="J35" s="24" t="s">
        <v>17</v>
      </c>
      <c r="K35" s="24" t="s">
        <v>18</v>
      </c>
      <c r="L35" s="24" t="s">
        <v>19</v>
      </c>
      <c r="M35" s="24" t="s">
        <v>20</v>
      </c>
      <c r="N35" s="25" t="s">
        <v>21</v>
      </c>
      <c r="O35" s="31" t="s">
        <v>22</v>
      </c>
      <c r="P35" s="26" t="s">
        <v>23</v>
      </c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" t="s">
        <v>31</v>
      </c>
      <c r="C36" s="33">
        <v>171</v>
      </c>
      <c r="D36" s="33">
        <v>646</v>
      </c>
      <c r="E36" s="33">
        <v>89</v>
      </c>
      <c r="F36" s="33">
        <v>4482</v>
      </c>
      <c r="G36" s="33">
        <v>5612</v>
      </c>
      <c r="H36" s="33">
        <v>7676</v>
      </c>
      <c r="I36" s="27">
        <v>6981</v>
      </c>
      <c r="J36" s="27">
        <v>5051</v>
      </c>
      <c r="K36" s="28">
        <v>4690</v>
      </c>
      <c r="L36" s="34">
        <v>2398</v>
      </c>
      <c r="M36" s="34">
        <v>86</v>
      </c>
      <c r="N36" s="35">
        <v>1280</v>
      </c>
      <c r="O36" s="36">
        <f t="shared" ref="O36:O57" si="2">SUM(C36:N36)</f>
        <v>39162</v>
      </c>
      <c r="P36" s="37">
        <f>O36/365</f>
        <v>107.2931506849315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" t="s">
        <v>32</v>
      </c>
      <c r="C37" s="33">
        <v>109</v>
      </c>
      <c r="D37" s="33">
        <v>404</v>
      </c>
      <c r="E37" s="33">
        <v>360</v>
      </c>
      <c r="F37" s="33">
        <v>1916</v>
      </c>
      <c r="G37" s="33">
        <v>1852</v>
      </c>
      <c r="H37" s="33">
        <v>3256</v>
      </c>
      <c r="I37" s="27">
        <v>4002</v>
      </c>
      <c r="J37" s="27">
        <v>3214</v>
      </c>
      <c r="K37" s="28">
        <v>2773</v>
      </c>
      <c r="L37" s="34">
        <v>1690</v>
      </c>
      <c r="M37" s="34">
        <v>595</v>
      </c>
      <c r="N37" s="35">
        <v>2066</v>
      </c>
      <c r="O37" s="36">
        <f t="shared" si="2"/>
        <v>22237</v>
      </c>
      <c r="P37" s="37">
        <f t="shared" ref="P37:P56" si="3">O37/365</f>
        <v>60.923287671232877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3">
        <v>405</v>
      </c>
      <c r="D38" s="33">
        <v>683</v>
      </c>
      <c r="E38" s="33">
        <v>19</v>
      </c>
      <c r="F38" s="33">
        <v>2610</v>
      </c>
      <c r="G38" s="33">
        <v>1272</v>
      </c>
      <c r="H38" s="33">
        <v>1355</v>
      </c>
      <c r="I38" s="27">
        <v>1194</v>
      </c>
      <c r="J38" s="27">
        <v>1252</v>
      </c>
      <c r="K38" s="28">
        <v>1260</v>
      </c>
      <c r="L38" s="34">
        <v>970</v>
      </c>
      <c r="M38" s="34">
        <v>222</v>
      </c>
      <c r="N38" s="35">
        <v>1191</v>
      </c>
      <c r="O38" s="36">
        <f t="shared" si="2"/>
        <v>12433</v>
      </c>
      <c r="P38" s="37">
        <f t="shared" si="3"/>
        <v>34.063013698630137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3">
        <v>71</v>
      </c>
      <c r="D39" s="33">
        <v>68</v>
      </c>
      <c r="E39" s="33">
        <v>93</v>
      </c>
      <c r="F39" s="33">
        <v>782</v>
      </c>
      <c r="G39" s="33">
        <v>1218</v>
      </c>
      <c r="H39" s="33">
        <v>1357</v>
      </c>
      <c r="I39" s="27">
        <v>2069</v>
      </c>
      <c r="J39" s="27">
        <v>1468</v>
      </c>
      <c r="K39" s="28">
        <v>1244</v>
      </c>
      <c r="L39" s="34">
        <v>322</v>
      </c>
      <c r="M39" s="34">
        <v>74</v>
      </c>
      <c r="N39" s="35">
        <v>166</v>
      </c>
      <c r="O39" s="36">
        <f t="shared" si="2"/>
        <v>8932</v>
      </c>
      <c r="P39" s="37">
        <f t="shared" si="3"/>
        <v>24.471232876712328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20" t="s">
        <v>36</v>
      </c>
      <c r="C40" s="33">
        <v>451</v>
      </c>
      <c r="D40" s="33">
        <v>540</v>
      </c>
      <c r="E40" s="33">
        <v>422</v>
      </c>
      <c r="F40" s="33">
        <v>686</v>
      </c>
      <c r="G40" s="33">
        <v>842</v>
      </c>
      <c r="H40" s="33">
        <v>652</v>
      </c>
      <c r="I40" s="27">
        <v>1244</v>
      </c>
      <c r="J40" s="27">
        <v>677</v>
      </c>
      <c r="K40" s="28">
        <v>801</v>
      </c>
      <c r="L40" s="34">
        <v>444</v>
      </c>
      <c r="M40" s="34">
        <v>220</v>
      </c>
      <c r="N40" s="35">
        <v>1475</v>
      </c>
      <c r="O40" s="36">
        <f t="shared" si="2"/>
        <v>8454</v>
      </c>
      <c r="P40" s="37">
        <f t="shared" si="3"/>
        <v>23.161643835616438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" t="s">
        <v>35</v>
      </c>
      <c r="C41" s="33">
        <v>764</v>
      </c>
      <c r="D41" s="33">
        <v>156</v>
      </c>
      <c r="E41" s="33">
        <v>136</v>
      </c>
      <c r="F41" s="33">
        <v>1035</v>
      </c>
      <c r="G41" s="33">
        <v>1187</v>
      </c>
      <c r="H41" s="33">
        <v>993</v>
      </c>
      <c r="I41" s="27">
        <v>1224</v>
      </c>
      <c r="J41" s="27">
        <v>1215</v>
      </c>
      <c r="K41" s="28">
        <v>362</v>
      </c>
      <c r="L41" s="34">
        <v>160</v>
      </c>
      <c r="M41" s="34">
        <v>155</v>
      </c>
      <c r="N41" s="35">
        <v>61</v>
      </c>
      <c r="O41" s="36">
        <f t="shared" si="2"/>
        <v>7448</v>
      </c>
      <c r="P41" s="37">
        <f t="shared" si="3"/>
        <v>20.405479452054795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39</v>
      </c>
      <c r="C42" s="33">
        <v>428</v>
      </c>
      <c r="D42" s="33">
        <v>496</v>
      </c>
      <c r="E42" s="33">
        <v>263</v>
      </c>
      <c r="F42" s="33">
        <v>752</v>
      </c>
      <c r="G42" s="33">
        <v>389</v>
      </c>
      <c r="H42" s="33">
        <v>511</v>
      </c>
      <c r="I42" s="27">
        <v>831</v>
      </c>
      <c r="J42" s="27">
        <v>422</v>
      </c>
      <c r="K42" s="28">
        <v>588</v>
      </c>
      <c r="L42" s="34">
        <v>364</v>
      </c>
      <c r="M42" s="34">
        <v>168</v>
      </c>
      <c r="N42" s="35">
        <v>769</v>
      </c>
      <c r="O42" s="36">
        <f t="shared" si="2"/>
        <v>5981</v>
      </c>
      <c r="P42" s="37">
        <f t="shared" si="3"/>
        <v>16.386301369863013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21" t="s">
        <v>38</v>
      </c>
      <c r="C43" s="33">
        <v>436</v>
      </c>
      <c r="D43" s="33">
        <v>289</v>
      </c>
      <c r="E43" s="33">
        <v>266</v>
      </c>
      <c r="F43" s="33">
        <v>524</v>
      </c>
      <c r="G43" s="33">
        <v>519</v>
      </c>
      <c r="H43" s="33">
        <v>664</v>
      </c>
      <c r="I43" s="27">
        <v>775</v>
      </c>
      <c r="J43" s="27">
        <v>709</v>
      </c>
      <c r="K43" s="28">
        <v>567</v>
      </c>
      <c r="L43" s="34">
        <v>369</v>
      </c>
      <c r="M43" s="34">
        <v>189</v>
      </c>
      <c r="N43" s="35">
        <v>519</v>
      </c>
      <c r="O43" s="36">
        <f t="shared" si="2"/>
        <v>5826</v>
      </c>
      <c r="P43" s="37">
        <f t="shared" si="3"/>
        <v>15.961643835616439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" t="s">
        <v>37</v>
      </c>
      <c r="C44" s="33">
        <v>1</v>
      </c>
      <c r="D44" s="33">
        <v>9</v>
      </c>
      <c r="E44" s="33">
        <v>19</v>
      </c>
      <c r="F44" s="33">
        <v>305</v>
      </c>
      <c r="G44" s="33">
        <v>460</v>
      </c>
      <c r="H44" s="33">
        <v>880</v>
      </c>
      <c r="I44" s="27">
        <v>2288</v>
      </c>
      <c r="J44" s="27">
        <v>1053</v>
      </c>
      <c r="K44" s="28">
        <v>22</v>
      </c>
      <c r="L44" s="34">
        <v>1</v>
      </c>
      <c r="M44" s="34">
        <v>1</v>
      </c>
      <c r="N44" s="35">
        <v>1</v>
      </c>
      <c r="O44" s="36">
        <f t="shared" si="2"/>
        <v>5040</v>
      </c>
      <c r="P44" s="37">
        <f t="shared" si="3"/>
        <v>13.808219178082192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41</v>
      </c>
      <c r="C45" s="33">
        <v>93</v>
      </c>
      <c r="D45" s="33">
        <v>82</v>
      </c>
      <c r="E45" s="33">
        <v>46</v>
      </c>
      <c r="F45" s="33">
        <v>179</v>
      </c>
      <c r="G45" s="33">
        <v>204</v>
      </c>
      <c r="H45" s="33">
        <v>242</v>
      </c>
      <c r="I45" s="27">
        <v>781</v>
      </c>
      <c r="J45" s="27">
        <v>1351</v>
      </c>
      <c r="K45" s="28">
        <v>45</v>
      </c>
      <c r="L45" s="34">
        <v>523</v>
      </c>
      <c r="M45" s="34">
        <v>534</v>
      </c>
      <c r="N45" s="35">
        <v>567</v>
      </c>
      <c r="O45" s="36">
        <f t="shared" si="2"/>
        <v>4647</v>
      </c>
      <c r="P45" s="37">
        <f t="shared" si="3"/>
        <v>12.731506849315069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40</v>
      </c>
      <c r="C46" s="33">
        <v>14</v>
      </c>
      <c r="D46" s="33">
        <v>51</v>
      </c>
      <c r="E46" s="33">
        <v>35</v>
      </c>
      <c r="F46" s="33">
        <v>371</v>
      </c>
      <c r="G46" s="33">
        <v>310</v>
      </c>
      <c r="H46" s="33">
        <v>612</v>
      </c>
      <c r="I46" s="27">
        <v>1042</v>
      </c>
      <c r="J46" s="27">
        <v>727</v>
      </c>
      <c r="K46" s="28">
        <v>500</v>
      </c>
      <c r="L46" s="34">
        <v>284</v>
      </c>
      <c r="M46" s="34">
        <v>120</v>
      </c>
      <c r="N46" s="35">
        <v>365</v>
      </c>
      <c r="O46" s="36">
        <f t="shared" si="2"/>
        <v>4431</v>
      </c>
      <c r="P46" s="37">
        <f t="shared" si="3"/>
        <v>12.139726027397261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42</v>
      </c>
      <c r="C47" s="33">
        <v>131</v>
      </c>
      <c r="D47" s="33">
        <v>151</v>
      </c>
      <c r="E47" s="33">
        <v>244</v>
      </c>
      <c r="F47" s="33">
        <v>333</v>
      </c>
      <c r="G47" s="33">
        <v>342</v>
      </c>
      <c r="H47" s="33">
        <v>415</v>
      </c>
      <c r="I47" s="27">
        <v>468</v>
      </c>
      <c r="J47" s="27">
        <v>534</v>
      </c>
      <c r="K47" s="28">
        <v>264</v>
      </c>
      <c r="L47" s="34">
        <v>141</v>
      </c>
      <c r="M47" s="34">
        <v>152</v>
      </c>
      <c r="N47" s="35">
        <v>597</v>
      </c>
      <c r="O47" s="36">
        <f t="shared" si="2"/>
        <v>3772</v>
      </c>
      <c r="P47" s="37">
        <f t="shared" si="3"/>
        <v>10.334246575342465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201">
        <v>24</v>
      </c>
      <c r="D48" s="33">
        <v>5</v>
      </c>
      <c r="E48" s="33">
        <v>14</v>
      </c>
      <c r="F48" s="33">
        <v>495</v>
      </c>
      <c r="G48" s="33">
        <v>278</v>
      </c>
      <c r="H48" s="33">
        <v>633</v>
      </c>
      <c r="I48" s="27">
        <v>421</v>
      </c>
      <c r="J48" s="27">
        <v>452</v>
      </c>
      <c r="K48" s="28">
        <v>109</v>
      </c>
      <c r="L48" s="34">
        <v>48</v>
      </c>
      <c r="M48" s="34">
        <v>20</v>
      </c>
      <c r="N48" s="35">
        <v>132</v>
      </c>
      <c r="O48" s="36">
        <f t="shared" si="2"/>
        <v>2631</v>
      </c>
      <c r="P48" s="37">
        <f t="shared" si="3"/>
        <v>7.2082191780821914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46</v>
      </c>
      <c r="C49" s="33">
        <v>105</v>
      </c>
      <c r="D49" s="33">
        <v>74</v>
      </c>
      <c r="E49" s="33">
        <v>79</v>
      </c>
      <c r="F49" s="33">
        <v>195</v>
      </c>
      <c r="G49" s="33">
        <v>144</v>
      </c>
      <c r="H49" s="33">
        <v>207</v>
      </c>
      <c r="I49" s="27">
        <v>381</v>
      </c>
      <c r="J49" s="27">
        <v>230</v>
      </c>
      <c r="K49" s="28">
        <v>269</v>
      </c>
      <c r="L49" s="34">
        <v>232</v>
      </c>
      <c r="M49" s="34">
        <v>129</v>
      </c>
      <c r="N49" s="35">
        <v>584</v>
      </c>
      <c r="O49" s="36">
        <f t="shared" si="2"/>
        <v>2629</v>
      </c>
      <c r="P49" s="37">
        <f t="shared" si="3"/>
        <v>7.2027397260273975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47</v>
      </c>
      <c r="C50" s="33">
        <v>6</v>
      </c>
      <c r="D50" s="33">
        <v>6</v>
      </c>
      <c r="E50" s="33">
        <v>6</v>
      </c>
      <c r="F50" s="33">
        <v>70</v>
      </c>
      <c r="G50" s="33">
        <v>152</v>
      </c>
      <c r="H50" s="33">
        <v>104</v>
      </c>
      <c r="I50" s="27">
        <v>348</v>
      </c>
      <c r="J50" s="27">
        <v>686</v>
      </c>
      <c r="K50" s="28">
        <v>687</v>
      </c>
      <c r="L50" s="34">
        <v>307</v>
      </c>
      <c r="M50" s="34">
        <v>222</v>
      </c>
      <c r="N50" s="35">
        <v>16</v>
      </c>
      <c r="O50" s="36">
        <f t="shared" si="2"/>
        <v>2610</v>
      </c>
      <c r="P50" s="37">
        <f t="shared" si="3"/>
        <v>7.1506849315068495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44</v>
      </c>
      <c r="C51" s="33">
        <v>83</v>
      </c>
      <c r="D51" s="33">
        <v>79</v>
      </c>
      <c r="E51" s="33">
        <v>22</v>
      </c>
      <c r="F51" s="33">
        <v>374</v>
      </c>
      <c r="G51" s="33">
        <v>161</v>
      </c>
      <c r="H51" s="33">
        <v>185</v>
      </c>
      <c r="I51" s="27">
        <v>496</v>
      </c>
      <c r="J51" s="27">
        <v>407</v>
      </c>
      <c r="K51" s="28">
        <v>3</v>
      </c>
      <c r="L51" s="34">
        <v>21</v>
      </c>
      <c r="M51" s="34">
        <v>70</v>
      </c>
      <c r="N51" s="35">
        <v>81</v>
      </c>
      <c r="O51" s="36">
        <f t="shared" si="2"/>
        <v>1982</v>
      </c>
      <c r="P51" s="37">
        <f t="shared" si="3"/>
        <v>5.4301369863013695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45</v>
      </c>
      <c r="C52" s="201">
        <v>48</v>
      </c>
      <c r="D52" s="33">
        <v>90</v>
      </c>
      <c r="E52" s="33">
        <v>55</v>
      </c>
      <c r="F52" s="33">
        <v>278</v>
      </c>
      <c r="G52" s="33">
        <v>352</v>
      </c>
      <c r="H52" s="33">
        <v>275</v>
      </c>
      <c r="I52" s="27">
        <v>222</v>
      </c>
      <c r="J52" s="27">
        <v>213</v>
      </c>
      <c r="K52" s="28">
        <v>53</v>
      </c>
      <c r="L52" s="34">
        <v>30</v>
      </c>
      <c r="M52" s="34">
        <v>34</v>
      </c>
      <c r="N52" s="35">
        <v>23</v>
      </c>
      <c r="O52" s="36">
        <f t="shared" si="2"/>
        <v>1673</v>
      </c>
      <c r="P52" s="37">
        <f t="shared" si="3"/>
        <v>4.5835616438356164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48</v>
      </c>
      <c r="C53" s="33">
        <v>45</v>
      </c>
      <c r="D53" s="33"/>
      <c r="E53" s="33">
        <v>1</v>
      </c>
      <c r="F53" s="33">
        <v>42</v>
      </c>
      <c r="G53" s="33">
        <v>102</v>
      </c>
      <c r="H53" s="33">
        <v>93</v>
      </c>
      <c r="I53" s="27">
        <v>171</v>
      </c>
      <c r="J53" s="27">
        <v>229</v>
      </c>
      <c r="K53" s="28">
        <v>279</v>
      </c>
      <c r="L53" s="34">
        <v>29</v>
      </c>
      <c r="M53" s="34">
        <v>5</v>
      </c>
      <c r="N53" s="35">
        <v>0</v>
      </c>
      <c r="O53" s="36">
        <f t="shared" si="2"/>
        <v>996</v>
      </c>
      <c r="P53" s="37">
        <f t="shared" si="3"/>
        <v>2.7287671232876711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49</v>
      </c>
      <c r="C54" s="33">
        <v>83</v>
      </c>
      <c r="D54" s="33">
        <v>18</v>
      </c>
      <c r="E54" s="33">
        <v>27</v>
      </c>
      <c r="F54" s="33">
        <v>136</v>
      </c>
      <c r="G54" s="33">
        <v>104</v>
      </c>
      <c r="H54" s="33">
        <v>71</v>
      </c>
      <c r="I54" s="27">
        <v>114</v>
      </c>
      <c r="J54" s="27">
        <v>65</v>
      </c>
      <c r="K54" s="28">
        <v>66</v>
      </c>
      <c r="L54" s="34">
        <v>99</v>
      </c>
      <c r="M54" s="34">
        <v>54</v>
      </c>
      <c r="N54" s="35">
        <v>43</v>
      </c>
      <c r="O54" s="36">
        <f t="shared" si="2"/>
        <v>880</v>
      </c>
      <c r="P54" s="37">
        <f t="shared" si="3"/>
        <v>2.4109589041095889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107</v>
      </c>
      <c r="C55" s="33"/>
      <c r="D55" s="33">
        <v>3</v>
      </c>
      <c r="E55" s="33">
        <v>6</v>
      </c>
      <c r="F55" s="33">
        <v>24</v>
      </c>
      <c r="G55" s="33">
        <v>17</v>
      </c>
      <c r="H55" s="33">
        <v>44</v>
      </c>
      <c r="I55" s="27">
        <v>64</v>
      </c>
      <c r="J55" s="27">
        <v>134</v>
      </c>
      <c r="K55" s="28">
        <v>41</v>
      </c>
      <c r="L55" s="34">
        <v>92</v>
      </c>
      <c r="M55" s="34">
        <v>53</v>
      </c>
      <c r="N55" s="35">
        <v>184</v>
      </c>
      <c r="O55" s="36">
        <f t="shared" si="2"/>
        <v>662</v>
      </c>
      <c r="P55" s="37">
        <f t="shared" si="3"/>
        <v>1.8136986301369864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50</v>
      </c>
      <c r="C56" s="33">
        <f>C57-SUM(C36:C55)</f>
        <v>60</v>
      </c>
      <c r="D56" s="33">
        <f t="shared" ref="D56:N56" si="4">D57-SUM(D36:D55)</f>
        <v>504</v>
      </c>
      <c r="E56" s="33">
        <f t="shared" si="4"/>
        <v>81</v>
      </c>
      <c r="F56" s="33">
        <f t="shared" si="4"/>
        <v>474</v>
      </c>
      <c r="G56" s="33">
        <f t="shared" si="4"/>
        <v>5718</v>
      </c>
      <c r="H56" s="33">
        <f t="shared" si="4"/>
        <v>2666</v>
      </c>
      <c r="I56" s="33">
        <f t="shared" si="4"/>
        <v>-1930</v>
      </c>
      <c r="J56" s="33">
        <f t="shared" si="4"/>
        <v>2520</v>
      </c>
      <c r="K56" s="33">
        <f t="shared" si="4"/>
        <v>1299</v>
      </c>
      <c r="L56" s="33">
        <f t="shared" si="4"/>
        <v>392</v>
      </c>
      <c r="M56" s="33">
        <f t="shared" si="4"/>
        <v>115</v>
      </c>
      <c r="N56" s="33">
        <f t="shared" si="4"/>
        <v>-483</v>
      </c>
      <c r="O56" s="36">
        <f t="shared" si="2"/>
        <v>11416</v>
      </c>
      <c r="P56" s="37">
        <f t="shared" si="3"/>
        <v>31.276712328767122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v>3528</v>
      </c>
      <c r="D57" s="40">
        <v>4354</v>
      </c>
      <c r="E57" s="40">
        <v>2283</v>
      </c>
      <c r="F57" s="40">
        <v>16063</v>
      </c>
      <c r="G57" s="40">
        <v>21235</v>
      </c>
      <c r="H57" s="41">
        <v>22891</v>
      </c>
      <c r="I57" s="41">
        <v>23186</v>
      </c>
      <c r="J57" s="41">
        <v>22609</v>
      </c>
      <c r="K57" s="42">
        <v>15922</v>
      </c>
      <c r="L57" s="43">
        <v>8916</v>
      </c>
      <c r="M57" s="43">
        <v>3218</v>
      </c>
      <c r="N57" s="44">
        <v>9637</v>
      </c>
      <c r="O57" s="45">
        <f t="shared" si="2"/>
        <v>153842</v>
      </c>
      <c r="P57" s="46">
        <f>O57/365</f>
        <v>421.48493150684931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47"/>
      <c r="C58" s="48"/>
      <c r="D58" s="48"/>
      <c r="E58" s="48"/>
      <c r="F58" s="48"/>
      <c r="G58" s="48"/>
      <c r="H58" s="49"/>
      <c r="I58" s="49"/>
      <c r="J58" s="49"/>
      <c r="K58" s="50"/>
      <c r="L58" s="51"/>
      <c r="M58" s="51"/>
      <c r="N58" s="51"/>
      <c r="O58" s="52"/>
      <c r="P58" s="53"/>
      <c r="Q58" s="21"/>
      <c r="R58" s="21"/>
      <c r="S58" s="21"/>
      <c r="T58" s="21"/>
      <c r="U58" s="21"/>
      <c r="V58" s="21"/>
      <c r="W58" s="21"/>
      <c r="X58" s="21"/>
      <c r="Y58" s="21"/>
    </row>
    <row r="59" spans="1:25" ht="15.75" thickBot="1" x14ac:dyDescent="0.3">
      <c r="A59" s="21"/>
      <c r="B59" s="47"/>
      <c r="C59" s="48"/>
      <c r="D59" s="48"/>
      <c r="E59" s="48"/>
      <c r="F59" s="48"/>
      <c r="G59" s="48"/>
      <c r="H59" s="49"/>
      <c r="I59" s="49"/>
      <c r="J59" s="49"/>
      <c r="K59" s="50"/>
      <c r="L59" s="51"/>
      <c r="M59" s="51"/>
      <c r="N59" s="51"/>
      <c r="O59" s="52"/>
      <c r="P59" s="54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47" t="s">
        <v>100</v>
      </c>
      <c r="C60" s="248"/>
      <c r="D60" s="248"/>
      <c r="E60" s="248"/>
      <c r="F60" s="248"/>
      <c r="G60" s="248"/>
      <c r="H60" s="248"/>
      <c r="I60" s="248"/>
      <c r="J60" s="248"/>
      <c r="K60" s="248"/>
      <c r="L60" s="248"/>
      <c r="M60" s="248"/>
      <c r="N60" s="248"/>
      <c r="O60" s="248"/>
      <c r="P60" s="249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153"/>
      <c r="C61" s="250" t="s">
        <v>8</v>
      </c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1"/>
      <c r="P61" s="252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156" t="s">
        <v>9</v>
      </c>
      <c r="C62" s="24" t="s">
        <v>10</v>
      </c>
      <c r="D62" s="24" t="s">
        <v>11</v>
      </c>
      <c r="E62" s="24" t="s">
        <v>12</v>
      </c>
      <c r="F62" s="24" t="s">
        <v>13</v>
      </c>
      <c r="G62" s="24" t="s">
        <v>14</v>
      </c>
      <c r="H62" s="24" t="s">
        <v>15</v>
      </c>
      <c r="I62" s="24" t="s">
        <v>16</v>
      </c>
      <c r="J62" s="24" t="s">
        <v>17</v>
      </c>
      <c r="K62" s="24" t="s">
        <v>18</v>
      </c>
      <c r="L62" s="24" t="s">
        <v>19</v>
      </c>
      <c r="M62" s="24" t="s">
        <v>20</v>
      </c>
      <c r="N62" s="25" t="s">
        <v>21</v>
      </c>
      <c r="O62" s="166" t="s">
        <v>22</v>
      </c>
      <c r="P62" s="55" t="s">
        <v>23</v>
      </c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119" t="s">
        <v>93</v>
      </c>
      <c r="C63" s="32">
        <v>290</v>
      </c>
      <c r="D63" s="33">
        <v>253</v>
      </c>
      <c r="E63" s="33">
        <v>777</v>
      </c>
      <c r="F63" s="33">
        <v>2348</v>
      </c>
      <c r="G63" s="32">
        <v>2952</v>
      </c>
      <c r="H63" s="32">
        <v>5394</v>
      </c>
      <c r="I63" s="27">
        <v>4232</v>
      </c>
      <c r="J63" s="27">
        <v>7699</v>
      </c>
      <c r="K63" s="28">
        <v>8736</v>
      </c>
      <c r="L63" s="34">
        <v>3670</v>
      </c>
      <c r="M63" s="34">
        <v>2950</v>
      </c>
      <c r="N63" s="35">
        <v>3022</v>
      </c>
      <c r="O63" s="57">
        <v>42323</v>
      </c>
      <c r="P63" s="56">
        <v>115.95342465753424</v>
      </c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1" t="s">
        <v>31</v>
      </c>
      <c r="C64" s="32">
        <v>40</v>
      </c>
      <c r="D64" s="33">
        <v>410</v>
      </c>
      <c r="E64" s="33">
        <v>1072</v>
      </c>
      <c r="F64" s="33">
        <v>5711</v>
      </c>
      <c r="G64" s="32">
        <v>5769</v>
      </c>
      <c r="H64" s="32">
        <v>6169</v>
      </c>
      <c r="I64" s="27">
        <v>6032</v>
      </c>
      <c r="J64" s="27">
        <v>3354</v>
      </c>
      <c r="K64" s="28">
        <v>3980</v>
      </c>
      <c r="L64" s="34">
        <v>1335</v>
      </c>
      <c r="M64" s="34">
        <v>317</v>
      </c>
      <c r="N64" s="35">
        <v>140</v>
      </c>
      <c r="O64" s="57">
        <v>34329</v>
      </c>
      <c r="P64" s="56">
        <v>94.052054794520544</v>
      </c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1" t="s">
        <v>38</v>
      </c>
      <c r="C65" s="32">
        <v>286</v>
      </c>
      <c r="D65" s="33">
        <v>836</v>
      </c>
      <c r="E65" s="33">
        <v>631</v>
      </c>
      <c r="F65" s="33">
        <v>580</v>
      </c>
      <c r="G65" s="32">
        <v>1981</v>
      </c>
      <c r="H65" s="32">
        <v>1786</v>
      </c>
      <c r="I65" s="27">
        <v>964</v>
      </c>
      <c r="J65" s="27">
        <v>907</v>
      </c>
      <c r="K65" s="28">
        <v>561</v>
      </c>
      <c r="L65" s="34">
        <v>367</v>
      </c>
      <c r="M65" s="34">
        <v>608</v>
      </c>
      <c r="N65" s="35">
        <v>431</v>
      </c>
      <c r="O65" s="57">
        <v>9938</v>
      </c>
      <c r="P65" s="56">
        <v>27.227397260273971</v>
      </c>
      <c r="Q65" s="21"/>
      <c r="R65" s="21"/>
      <c r="S65" s="21"/>
      <c r="T65" s="21"/>
      <c r="U65" s="21"/>
      <c r="V65" s="21"/>
      <c r="W65" s="21"/>
      <c r="X65" s="21"/>
      <c r="Y65" s="21"/>
    </row>
    <row r="66" spans="1:25" x14ac:dyDescent="0.25">
      <c r="A66" s="21"/>
      <c r="B66" s="1" t="s">
        <v>32</v>
      </c>
      <c r="C66" s="32">
        <v>64</v>
      </c>
      <c r="D66" s="33">
        <v>96</v>
      </c>
      <c r="E66" s="33">
        <v>339</v>
      </c>
      <c r="F66" s="33">
        <v>475</v>
      </c>
      <c r="G66" s="32">
        <v>1196</v>
      </c>
      <c r="H66" s="32">
        <v>1141</v>
      </c>
      <c r="I66" s="27">
        <v>1391</v>
      </c>
      <c r="J66" s="27">
        <v>1159</v>
      </c>
      <c r="K66" s="28">
        <v>1090</v>
      </c>
      <c r="L66" s="34">
        <v>1080</v>
      </c>
      <c r="M66" s="34">
        <v>818</v>
      </c>
      <c r="N66" s="35">
        <v>151</v>
      </c>
      <c r="O66" s="57">
        <v>9000</v>
      </c>
      <c r="P66" s="56">
        <v>24.657534246575342</v>
      </c>
      <c r="Q66" s="21"/>
      <c r="R66" s="21"/>
      <c r="S66" s="21"/>
      <c r="T66" s="21"/>
      <c r="U66" s="21"/>
      <c r="V66" s="21"/>
      <c r="W66" s="21"/>
      <c r="X66" s="21"/>
      <c r="Y66" s="21"/>
    </row>
    <row r="67" spans="1:25" x14ac:dyDescent="0.25">
      <c r="A67" s="21"/>
      <c r="B67" s="120" t="s">
        <v>36</v>
      </c>
      <c r="C67" s="33">
        <v>370</v>
      </c>
      <c r="D67" s="33">
        <v>513</v>
      </c>
      <c r="E67" s="33">
        <v>356</v>
      </c>
      <c r="F67" s="33">
        <v>246</v>
      </c>
      <c r="G67" s="32">
        <v>980</v>
      </c>
      <c r="H67" s="32">
        <v>1097</v>
      </c>
      <c r="I67" s="27">
        <v>846</v>
      </c>
      <c r="J67" s="27">
        <v>750</v>
      </c>
      <c r="K67" s="28">
        <v>1021</v>
      </c>
      <c r="L67" s="34">
        <v>608</v>
      </c>
      <c r="M67" s="34">
        <v>990</v>
      </c>
      <c r="N67" s="35">
        <v>930</v>
      </c>
      <c r="O67" s="57">
        <v>8707</v>
      </c>
      <c r="P67" s="56">
        <v>23.854794520547944</v>
      </c>
      <c r="Q67" s="21"/>
      <c r="R67" s="21"/>
      <c r="S67" s="21"/>
      <c r="T67" s="21"/>
      <c r="U67" s="21"/>
      <c r="V67" s="21"/>
      <c r="W67" s="21"/>
      <c r="X67" s="21"/>
      <c r="Y67" s="21"/>
    </row>
    <row r="68" spans="1:25" x14ac:dyDescent="0.25">
      <c r="A68" s="21"/>
      <c r="B68" s="1" t="s">
        <v>92</v>
      </c>
      <c r="C68" s="32">
        <v>53</v>
      </c>
      <c r="D68" s="33">
        <v>32</v>
      </c>
      <c r="E68" s="33">
        <v>42</v>
      </c>
      <c r="F68" s="33">
        <v>90</v>
      </c>
      <c r="G68" s="32">
        <v>266</v>
      </c>
      <c r="H68" s="32">
        <v>564</v>
      </c>
      <c r="I68" s="27">
        <v>570</v>
      </c>
      <c r="J68" s="27">
        <v>1273</v>
      </c>
      <c r="K68" s="28">
        <v>1333</v>
      </c>
      <c r="L68" s="34">
        <v>821</v>
      </c>
      <c r="M68" s="34">
        <v>669</v>
      </c>
      <c r="N68" s="35">
        <v>369</v>
      </c>
      <c r="O68" s="57">
        <v>6082</v>
      </c>
      <c r="P68" s="56">
        <v>16.663013698630138</v>
      </c>
      <c r="Q68" s="21"/>
      <c r="R68" s="21"/>
      <c r="S68" s="21"/>
      <c r="T68" s="21"/>
      <c r="U68" s="21"/>
      <c r="V68" s="21"/>
      <c r="W68" s="21"/>
      <c r="X68" s="21"/>
      <c r="Y68" s="21"/>
    </row>
    <row r="69" spans="1:25" x14ac:dyDescent="0.25">
      <c r="A69" s="21"/>
      <c r="B69" s="1" t="s">
        <v>33</v>
      </c>
      <c r="C69" s="32">
        <v>122</v>
      </c>
      <c r="D69" s="33">
        <v>414</v>
      </c>
      <c r="E69" s="33">
        <v>246</v>
      </c>
      <c r="F69" s="33">
        <v>280</v>
      </c>
      <c r="G69" s="32">
        <v>715</v>
      </c>
      <c r="H69" s="32">
        <v>516</v>
      </c>
      <c r="I69" s="27">
        <v>897</v>
      </c>
      <c r="J69" s="27">
        <v>456</v>
      </c>
      <c r="K69" s="28">
        <v>467</v>
      </c>
      <c r="L69" s="34">
        <v>852</v>
      </c>
      <c r="M69" s="34">
        <v>566</v>
      </c>
      <c r="N69" s="35">
        <v>225</v>
      </c>
      <c r="O69" s="57">
        <v>5756</v>
      </c>
      <c r="P69" s="56">
        <v>15.769863013698631</v>
      </c>
      <c r="Q69" s="21"/>
      <c r="R69" s="21"/>
      <c r="S69" s="21"/>
      <c r="T69" s="21"/>
      <c r="U69" s="21"/>
      <c r="V69" s="21"/>
      <c r="W69" s="21"/>
      <c r="X69" s="21"/>
      <c r="Y69" s="21"/>
    </row>
    <row r="70" spans="1:25" x14ac:dyDescent="0.25">
      <c r="A70" s="21"/>
      <c r="B70" s="121" t="s">
        <v>39</v>
      </c>
      <c r="C70" s="33">
        <v>302</v>
      </c>
      <c r="D70" s="33">
        <v>324</v>
      </c>
      <c r="E70" s="33">
        <v>153</v>
      </c>
      <c r="F70" s="33">
        <v>91</v>
      </c>
      <c r="G70" s="32">
        <v>568</v>
      </c>
      <c r="H70" s="32">
        <v>423</v>
      </c>
      <c r="I70" s="27">
        <v>395</v>
      </c>
      <c r="J70" s="27">
        <v>310</v>
      </c>
      <c r="K70" s="28">
        <v>363</v>
      </c>
      <c r="L70" s="34">
        <v>665</v>
      </c>
      <c r="M70" s="34">
        <v>770</v>
      </c>
      <c r="N70" s="35">
        <v>599</v>
      </c>
      <c r="O70" s="57">
        <v>4963</v>
      </c>
      <c r="P70" s="56">
        <v>13.597260273972603</v>
      </c>
      <c r="Q70" s="21"/>
      <c r="R70" s="21"/>
      <c r="S70" s="21"/>
      <c r="T70" s="21"/>
      <c r="U70" s="21"/>
      <c r="V70" s="21"/>
      <c r="W70" s="21"/>
      <c r="X70" s="21"/>
      <c r="Y70" s="21"/>
    </row>
    <row r="71" spans="1:25" x14ac:dyDescent="0.25">
      <c r="A71" s="21"/>
      <c r="B71" s="1" t="s">
        <v>37</v>
      </c>
      <c r="C71" s="32">
        <v>21</v>
      </c>
      <c r="D71" s="33">
        <v>18</v>
      </c>
      <c r="E71" s="33">
        <v>23</v>
      </c>
      <c r="F71" s="33">
        <v>57</v>
      </c>
      <c r="G71" s="32">
        <v>121</v>
      </c>
      <c r="H71" s="32">
        <v>270</v>
      </c>
      <c r="I71" s="27">
        <v>483</v>
      </c>
      <c r="J71" s="27">
        <v>1497</v>
      </c>
      <c r="K71" s="28">
        <v>1435</v>
      </c>
      <c r="L71" s="34">
        <v>437</v>
      </c>
      <c r="M71" s="34">
        <v>24</v>
      </c>
      <c r="N71" s="35"/>
      <c r="O71" s="57">
        <v>4386</v>
      </c>
      <c r="P71" s="56">
        <v>12.016438356164384</v>
      </c>
      <c r="Q71" s="21"/>
      <c r="R71" s="21"/>
      <c r="S71" s="21"/>
      <c r="T71" s="21"/>
      <c r="U71" s="21"/>
      <c r="V71" s="21"/>
      <c r="W71" s="21"/>
      <c r="X71" s="21"/>
      <c r="Y71" s="21"/>
    </row>
    <row r="72" spans="1:25" x14ac:dyDescent="0.25">
      <c r="A72" s="21"/>
      <c r="B72" s="1" t="s">
        <v>47</v>
      </c>
      <c r="C72" s="32">
        <v>178</v>
      </c>
      <c r="D72" s="33">
        <v>1</v>
      </c>
      <c r="E72" s="33">
        <v>135</v>
      </c>
      <c r="F72" s="33">
        <v>414</v>
      </c>
      <c r="G72" s="32">
        <v>347</v>
      </c>
      <c r="H72" s="32">
        <v>486</v>
      </c>
      <c r="I72" s="27">
        <v>661</v>
      </c>
      <c r="J72" s="27">
        <v>804</v>
      </c>
      <c r="K72" s="28">
        <v>553</v>
      </c>
      <c r="L72" s="34">
        <v>281</v>
      </c>
      <c r="M72" s="34">
        <v>231</v>
      </c>
      <c r="N72" s="35">
        <v>4</v>
      </c>
      <c r="O72" s="162">
        <v>4095</v>
      </c>
      <c r="P72" s="56">
        <v>11.219178082191782</v>
      </c>
      <c r="Q72" s="21"/>
      <c r="R72" s="21"/>
      <c r="S72" s="21"/>
      <c r="T72" s="21"/>
      <c r="U72" s="21"/>
      <c r="V72" s="21"/>
      <c r="W72" s="21"/>
      <c r="X72" s="21"/>
      <c r="Y72" s="21"/>
    </row>
    <row r="73" spans="1:25" x14ac:dyDescent="0.25">
      <c r="A73" s="21"/>
      <c r="B73" s="1" t="s">
        <v>44</v>
      </c>
      <c r="C73" s="32">
        <v>275</v>
      </c>
      <c r="D73" s="33">
        <v>104</v>
      </c>
      <c r="E73" s="33">
        <v>187</v>
      </c>
      <c r="F73" s="33">
        <v>209</v>
      </c>
      <c r="G73" s="32">
        <v>330</v>
      </c>
      <c r="H73" s="32">
        <v>389</v>
      </c>
      <c r="I73" s="27">
        <v>327</v>
      </c>
      <c r="J73" s="27">
        <v>959</v>
      </c>
      <c r="K73" s="28">
        <v>374</v>
      </c>
      <c r="L73" s="34">
        <v>382</v>
      </c>
      <c r="M73" s="34">
        <v>156</v>
      </c>
      <c r="N73" s="35">
        <v>61</v>
      </c>
      <c r="O73" s="162">
        <v>3753</v>
      </c>
      <c r="P73" s="56">
        <v>10.282191780821918</v>
      </c>
      <c r="Q73" s="21"/>
      <c r="R73" s="21"/>
      <c r="S73" s="21"/>
      <c r="T73" s="21"/>
      <c r="U73" s="21"/>
      <c r="V73" s="21"/>
      <c r="W73" s="21"/>
      <c r="X73" s="21"/>
      <c r="Y73" s="21"/>
    </row>
    <row r="74" spans="1:25" x14ac:dyDescent="0.25">
      <c r="A74" s="21"/>
      <c r="B74" s="1" t="s">
        <v>34</v>
      </c>
      <c r="C74" s="32">
        <v>9</v>
      </c>
      <c r="D74" s="33">
        <v>12</v>
      </c>
      <c r="E74" s="33">
        <v>38</v>
      </c>
      <c r="F74" s="33">
        <v>70</v>
      </c>
      <c r="G74" s="32">
        <v>234</v>
      </c>
      <c r="H74" s="32">
        <v>373</v>
      </c>
      <c r="I74" s="27">
        <v>565</v>
      </c>
      <c r="J74" s="27">
        <v>564</v>
      </c>
      <c r="K74" s="28">
        <v>505</v>
      </c>
      <c r="L74" s="34">
        <v>654</v>
      </c>
      <c r="M74" s="34">
        <v>108</v>
      </c>
      <c r="N74" s="35">
        <v>7</v>
      </c>
      <c r="O74" s="162">
        <v>3139</v>
      </c>
      <c r="P74" s="56">
        <v>8.6</v>
      </c>
      <c r="Q74" s="21"/>
      <c r="R74" s="21"/>
      <c r="S74" s="21"/>
      <c r="T74" s="21"/>
      <c r="U74" s="21"/>
      <c r="V74" s="21"/>
      <c r="W74" s="21"/>
      <c r="X74" s="21"/>
      <c r="Y74" s="21"/>
    </row>
    <row r="75" spans="1:25" x14ac:dyDescent="0.25">
      <c r="A75" s="21"/>
      <c r="B75" s="1" t="s">
        <v>41</v>
      </c>
      <c r="C75" s="38">
        <v>37</v>
      </c>
      <c r="D75" s="33">
        <v>45</v>
      </c>
      <c r="E75" s="33">
        <v>63</v>
      </c>
      <c r="F75" s="33">
        <v>197</v>
      </c>
      <c r="G75" s="32">
        <v>221</v>
      </c>
      <c r="H75" s="32">
        <v>520</v>
      </c>
      <c r="I75" s="27">
        <v>280</v>
      </c>
      <c r="J75" s="27">
        <v>440</v>
      </c>
      <c r="K75" s="28">
        <v>316</v>
      </c>
      <c r="L75" s="34">
        <v>167</v>
      </c>
      <c r="M75" s="34">
        <v>167</v>
      </c>
      <c r="N75" s="35">
        <v>24</v>
      </c>
      <c r="O75" s="162">
        <v>2477</v>
      </c>
      <c r="P75" s="56">
        <v>6.7863013698630139</v>
      </c>
      <c r="Q75" s="21"/>
      <c r="R75" s="21"/>
      <c r="S75" s="21"/>
      <c r="T75" s="21"/>
      <c r="U75" s="21"/>
      <c r="V75" s="21"/>
      <c r="W75" s="21"/>
      <c r="X75" s="21"/>
      <c r="Y75" s="21"/>
    </row>
    <row r="76" spans="1:25" x14ac:dyDescent="0.25">
      <c r="A76" s="21"/>
      <c r="B76" s="1" t="s">
        <v>40</v>
      </c>
      <c r="C76" s="32">
        <v>8</v>
      </c>
      <c r="D76" s="33">
        <v>19</v>
      </c>
      <c r="E76" s="33">
        <v>80</v>
      </c>
      <c r="F76" s="33">
        <v>59</v>
      </c>
      <c r="G76" s="32">
        <v>242</v>
      </c>
      <c r="H76" s="32">
        <v>257</v>
      </c>
      <c r="I76" s="27">
        <v>334</v>
      </c>
      <c r="J76" s="27">
        <v>215</v>
      </c>
      <c r="K76" s="28">
        <v>400</v>
      </c>
      <c r="L76" s="34">
        <v>337</v>
      </c>
      <c r="M76" s="34">
        <v>140</v>
      </c>
      <c r="N76" s="35">
        <v>26</v>
      </c>
      <c r="O76" s="162">
        <v>2117</v>
      </c>
      <c r="P76" s="56">
        <v>5.8</v>
      </c>
      <c r="Q76" s="21"/>
      <c r="R76" s="21"/>
      <c r="S76" s="21"/>
      <c r="T76" s="21"/>
      <c r="U76" s="21"/>
      <c r="V76" s="21"/>
      <c r="W76" s="21"/>
      <c r="X76" s="21"/>
      <c r="Y76" s="21"/>
    </row>
    <row r="77" spans="1:25" x14ac:dyDescent="0.25">
      <c r="A77" s="21"/>
      <c r="B77" s="1" t="s">
        <v>49</v>
      </c>
      <c r="C77" s="32">
        <v>38</v>
      </c>
      <c r="D77" s="33">
        <v>38</v>
      </c>
      <c r="E77" s="33">
        <v>33</v>
      </c>
      <c r="F77" s="33">
        <v>69</v>
      </c>
      <c r="G77" s="32">
        <v>145</v>
      </c>
      <c r="H77" s="32">
        <v>148</v>
      </c>
      <c r="I77" s="27">
        <v>142</v>
      </c>
      <c r="J77" s="27">
        <v>223</v>
      </c>
      <c r="K77" s="28">
        <v>351</v>
      </c>
      <c r="L77" s="34">
        <v>330</v>
      </c>
      <c r="M77" s="34">
        <v>78</v>
      </c>
      <c r="N77" s="35">
        <v>42</v>
      </c>
      <c r="O77" s="162">
        <v>1637</v>
      </c>
      <c r="P77" s="56">
        <v>4.484931506849315</v>
      </c>
      <c r="Q77" s="21"/>
      <c r="R77" s="21"/>
      <c r="S77" s="21"/>
      <c r="T77" s="21"/>
      <c r="U77" s="21"/>
      <c r="V77" s="21"/>
      <c r="W77" s="21"/>
      <c r="X77" s="21"/>
      <c r="Y77" s="21"/>
    </row>
    <row r="78" spans="1:25" x14ac:dyDescent="0.25">
      <c r="A78" s="21"/>
      <c r="B78" s="1" t="s">
        <v>42</v>
      </c>
      <c r="C78" s="32">
        <v>15</v>
      </c>
      <c r="D78" s="33">
        <v>33</v>
      </c>
      <c r="E78" s="33">
        <v>46</v>
      </c>
      <c r="F78" s="33">
        <v>63</v>
      </c>
      <c r="G78" s="32">
        <v>121</v>
      </c>
      <c r="H78" s="32">
        <v>110</v>
      </c>
      <c r="I78" s="27">
        <v>159</v>
      </c>
      <c r="J78" s="27">
        <v>201</v>
      </c>
      <c r="K78" s="28">
        <v>189</v>
      </c>
      <c r="L78" s="34">
        <v>141</v>
      </c>
      <c r="M78" s="34">
        <v>313</v>
      </c>
      <c r="N78" s="35">
        <v>139</v>
      </c>
      <c r="O78" s="162">
        <v>1530</v>
      </c>
      <c r="P78" s="56">
        <v>4.1917808219178081</v>
      </c>
      <c r="Q78" s="21"/>
      <c r="R78" s="21"/>
      <c r="S78" s="21"/>
      <c r="T78" s="21"/>
      <c r="U78" s="21"/>
      <c r="V78" s="21"/>
      <c r="W78" s="21"/>
      <c r="X78" s="21"/>
      <c r="Y78" s="21"/>
    </row>
    <row r="79" spans="1:25" x14ac:dyDescent="0.25">
      <c r="A79" s="21"/>
      <c r="B79" s="1" t="s">
        <v>46</v>
      </c>
      <c r="C79" s="38">
        <v>24</v>
      </c>
      <c r="D79" s="33">
        <v>63</v>
      </c>
      <c r="E79" s="33">
        <v>72</v>
      </c>
      <c r="F79" s="33">
        <v>61</v>
      </c>
      <c r="G79" s="32">
        <v>164</v>
      </c>
      <c r="H79" s="32">
        <v>137</v>
      </c>
      <c r="I79" s="27">
        <v>145</v>
      </c>
      <c r="J79" s="27">
        <v>105</v>
      </c>
      <c r="K79" s="28">
        <v>115</v>
      </c>
      <c r="L79" s="34">
        <v>67</v>
      </c>
      <c r="M79" s="34">
        <v>167</v>
      </c>
      <c r="N79" s="35">
        <v>157</v>
      </c>
      <c r="O79" s="162">
        <v>1277</v>
      </c>
      <c r="P79" s="56">
        <v>3.4986301369863013</v>
      </c>
      <c r="Q79" s="21"/>
      <c r="R79" s="21"/>
      <c r="S79" s="21"/>
      <c r="T79" s="21"/>
      <c r="U79" s="21"/>
      <c r="V79" s="21"/>
      <c r="W79" s="21"/>
      <c r="X79" s="21"/>
      <c r="Y79" s="21"/>
    </row>
    <row r="80" spans="1:25" x14ac:dyDescent="0.25">
      <c r="A80" s="21"/>
      <c r="B80" s="1" t="s">
        <v>51</v>
      </c>
      <c r="C80" s="32">
        <v>2</v>
      </c>
      <c r="D80" s="33">
        <v>20</v>
      </c>
      <c r="E80" s="33">
        <v>41</v>
      </c>
      <c r="F80" s="33">
        <v>110</v>
      </c>
      <c r="G80" s="32">
        <v>4</v>
      </c>
      <c r="H80" s="32">
        <v>72</v>
      </c>
      <c r="I80" s="27">
        <v>67</v>
      </c>
      <c r="J80" s="27">
        <v>159</v>
      </c>
      <c r="K80" s="28">
        <v>80</v>
      </c>
      <c r="L80" s="34">
        <v>109</v>
      </c>
      <c r="M80" s="34">
        <v>90</v>
      </c>
      <c r="N80" s="35">
        <v>30</v>
      </c>
      <c r="O80" s="162">
        <v>784</v>
      </c>
      <c r="P80" s="56">
        <v>2.1479452054794521</v>
      </c>
      <c r="Q80" s="21"/>
      <c r="R80" s="21"/>
      <c r="S80" s="21"/>
      <c r="T80" s="21"/>
      <c r="U80" s="21"/>
      <c r="V80" s="21"/>
      <c r="W80" s="21"/>
      <c r="X80" s="21"/>
      <c r="Y80" s="21"/>
    </row>
    <row r="81" spans="1:25" x14ac:dyDescent="0.25">
      <c r="A81" s="21"/>
      <c r="B81" s="1" t="s">
        <v>48</v>
      </c>
      <c r="C81" s="32">
        <v>1</v>
      </c>
      <c r="D81" s="33">
        <v>1</v>
      </c>
      <c r="E81" s="33">
        <v>0</v>
      </c>
      <c r="F81" s="33">
        <v>4</v>
      </c>
      <c r="G81" s="32">
        <v>2</v>
      </c>
      <c r="H81" s="32">
        <v>20</v>
      </c>
      <c r="I81" s="27">
        <v>42</v>
      </c>
      <c r="J81" s="27">
        <v>99</v>
      </c>
      <c r="K81" s="28">
        <v>89</v>
      </c>
      <c r="L81" s="34">
        <v>129</v>
      </c>
      <c r="M81" s="34">
        <v>120</v>
      </c>
      <c r="N81" s="35">
        <v>171</v>
      </c>
      <c r="O81" s="162">
        <v>678</v>
      </c>
      <c r="P81" s="56">
        <v>1.8575342465753424</v>
      </c>
      <c r="Q81" s="21"/>
      <c r="R81" s="21"/>
      <c r="S81" s="21"/>
      <c r="T81" s="21"/>
      <c r="U81" s="21"/>
      <c r="V81" s="21"/>
      <c r="W81" s="21"/>
      <c r="X81" s="21"/>
      <c r="Y81" s="21"/>
    </row>
    <row r="82" spans="1:25" x14ac:dyDescent="0.25">
      <c r="A82" s="21"/>
      <c r="B82" s="1" t="s">
        <v>43</v>
      </c>
      <c r="C82" s="32"/>
      <c r="D82" s="33">
        <v>12</v>
      </c>
      <c r="E82" s="33">
        <v>4</v>
      </c>
      <c r="F82" s="33">
        <v>62</v>
      </c>
      <c r="G82" s="32">
        <v>70</v>
      </c>
      <c r="H82" s="32">
        <v>41</v>
      </c>
      <c r="I82" s="27">
        <v>40</v>
      </c>
      <c r="J82" s="27">
        <v>120</v>
      </c>
      <c r="K82" s="28">
        <v>80</v>
      </c>
      <c r="L82" s="34">
        <v>71</v>
      </c>
      <c r="M82" s="34">
        <v>36</v>
      </c>
      <c r="N82" s="35">
        <v>24</v>
      </c>
      <c r="O82" s="162">
        <v>560</v>
      </c>
      <c r="P82" s="56">
        <v>1.5342465753424657</v>
      </c>
      <c r="Q82" s="21"/>
      <c r="R82" s="21"/>
      <c r="S82" s="21"/>
      <c r="T82" s="21"/>
      <c r="U82" s="21"/>
      <c r="V82" s="21"/>
      <c r="W82" s="21"/>
      <c r="X82" s="21"/>
      <c r="Y82" s="21"/>
    </row>
    <row r="83" spans="1:25" x14ac:dyDescent="0.25">
      <c r="A83" s="21"/>
      <c r="B83" s="157" t="s">
        <v>50</v>
      </c>
      <c r="C83" s="39">
        <f>C84-SUM(C63:C82)</f>
        <v>36</v>
      </c>
      <c r="D83" s="39">
        <f t="shared" ref="D83:N83" si="5">D84-SUM(D63:D82)</f>
        <v>91</v>
      </c>
      <c r="E83" s="39">
        <f t="shared" si="5"/>
        <v>1118</v>
      </c>
      <c r="F83" s="39">
        <f t="shared" si="5"/>
        <v>4486</v>
      </c>
      <c r="G83" s="39">
        <f t="shared" si="5"/>
        <v>-1829</v>
      </c>
      <c r="H83" s="39">
        <f t="shared" si="5"/>
        <v>2728</v>
      </c>
      <c r="I83" s="39">
        <f t="shared" si="5"/>
        <v>5459</v>
      </c>
      <c r="J83" s="39">
        <f t="shared" si="5"/>
        <v>3480</v>
      </c>
      <c r="K83" s="39">
        <f t="shared" si="5"/>
        <v>4069</v>
      </c>
      <c r="L83" s="39">
        <f t="shared" si="5"/>
        <v>2776</v>
      </c>
      <c r="M83" s="39">
        <f t="shared" si="5"/>
        <v>-25</v>
      </c>
      <c r="N83" s="39">
        <f t="shared" si="5"/>
        <v>180</v>
      </c>
      <c r="O83" s="163">
        <v>22569</v>
      </c>
      <c r="P83" s="56">
        <v>61.832876712328769</v>
      </c>
      <c r="Q83" s="21"/>
      <c r="R83" s="21"/>
      <c r="S83" s="21"/>
      <c r="T83" s="21"/>
      <c r="U83" s="21"/>
      <c r="V83" s="21"/>
      <c r="W83" s="21"/>
      <c r="X83" s="21"/>
      <c r="Y83" s="21"/>
    </row>
    <row r="84" spans="1:25" ht="15.75" thickBot="1" x14ac:dyDescent="0.3">
      <c r="A84" s="21"/>
      <c r="B84" s="122" t="s">
        <v>1</v>
      </c>
      <c r="C84" s="40">
        <v>2171</v>
      </c>
      <c r="D84" s="40">
        <v>3335</v>
      </c>
      <c r="E84" s="40">
        <v>5456</v>
      </c>
      <c r="F84" s="40">
        <v>15682</v>
      </c>
      <c r="G84" s="40">
        <v>14599</v>
      </c>
      <c r="H84" s="41">
        <v>22641</v>
      </c>
      <c r="I84" s="41">
        <v>24031</v>
      </c>
      <c r="J84" s="41">
        <v>24774</v>
      </c>
      <c r="K84" s="42">
        <v>26107</v>
      </c>
      <c r="L84" s="43">
        <v>15279</v>
      </c>
      <c r="M84" s="43">
        <v>9293</v>
      </c>
      <c r="N84" s="44">
        <v>6732</v>
      </c>
      <c r="O84" s="164">
        <v>170100</v>
      </c>
      <c r="P84" s="165">
        <v>466.02739726027397</v>
      </c>
      <c r="Q84" s="21"/>
      <c r="R84" s="21"/>
      <c r="S84" s="21"/>
      <c r="T84" s="21"/>
      <c r="U84" s="21"/>
      <c r="V84" s="21"/>
      <c r="W84" s="21"/>
      <c r="X84" s="21"/>
      <c r="Y84" s="21"/>
    </row>
    <row r="85" spans="1:25" x14ac:dyDescent="0.25">
      <c r="A85" s="21"/>
      <c r="B85" s="2"/>
      <c r="C85" s="3"/>
      <c r="D85" s="3"/>
      <c r="E85" s="3"/>
      <c r="F85" s="4"/>
      <c r="G85" s="4"/>
      <c r="H85" s="4"/>
      <c r="I85" s="5"/>
      <c r="J85" s="6"/>
      <c r="K85" s="5"/>
      <c r="L85" s="2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</row>
    <row r="86" spans="1:25" x14ac:dyDescent="0.25">
      <c r="A86" s="21"/>
      <c r="B86" s="7" t="s">
        <v>2</v>
      </c>
      <c r="C86" s="6"/>
      <c r="D86" s="8"/>
      <c r="E86" s="5"/>
      <c r="F86" s="3"/>
      <c r="G86" s="3"/>
      <c r="H86" s="5"/>
      <c r="I86" s="5"/>
      <c r="J86" s="2"/>
      <c r="K86" s="2"/>
      <c r="L86" s="2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</row>
    <row r="87" spans="1:25" x14ac:dyDescent="0.25">
      <c r="A87" s="21"/>
      <c r="B87" s="20" t="s">
        <v>73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</row>
    <row r="88" spans="1:25" x14ac:dyDescent="0.25">
      <c r="A88" s="21"/>
      <c r="B88" s="20" t="s">
        <v>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</row>
    <row r="89" spans="1:25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</row>
    <row r="90" spans="1:25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</row>
    <row r="91" spans="1:25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</row>
  </sheetData>
  <mergeCells count="6">
    <mergeCell ref="C61:P61"/>
    <mergeCell ref="B6:P6"/>
    <mergeCell ref="C7:P7"/>
    <mergeCell ref="B33:P33"/>
    <mergeCell ref="C34:P34"/>
    <mergeCell ref="B60:P60"/>
  </mergeCells>
  <conditionalFormatting sqref="C2:E5">
    <cfRule type="cellIs" dxfId="9" priority="3" stopIfTrue="1" operator="equal">
      <formula>"various"</formula>
    </cfRule>
  </conditionalFormatting>
  <conditionalFormatting sqref="B86:B87">
    <cfRule type="cellIs" dxfId="8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2"/>
  <sheetViews>
    <sheetView topLeftCell="A10" workbookViewId="0">
      <selection activeCell="K33" sqref="K33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96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11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111"/>
      <c r="B7" s="253" t="s">
        <v>97</v>
      </c>
      <c r="C7" s="254"/>
      <c r="D7" s="254"/>
      <c r="E7" s="254"/>
      <c r="F7" s="254"/>
      <c r="G7" s="254"/>
      <c r="H7" s="254"/>
      <c r="I7" s="254"/>
      <c r="J7" s="254"/>
      <c r="K7" s="254"/>
      <c r="L7" s="255"/>
      <c r="M7" s="21"/>
      <c r="N7" s="21"/>
    </row>
    <row r="8" spans="1:14" ht="15.75" thickBot="1" x14ac:dyDescent="0.3">
      <c r="A8" s="111"/>
      <c r="B8" s="256" t="s">
        <v>83</v>
      </c>
      <c r="C8" s="257"/>
      <c r="D8" s="257"/>
      <c r="E8" s="257"/>
      <c r="F8" s="257"/>
      <c r="G8" s="258"/>
      <c r="H8" s="125"/>
      <c r="I8" s="259" t="s">
        <v>55</v>
      </c>
      <c r="J8" s="259"/>
      <c r="K8" s="259"/>
      <c r="L8" s="260"/>
      <c r="M8" s="21"/>
      <c r="N8" s="21"/>
    </row>
    <row r="9" spans="1:14" x14ac:dyDescent="0.25">
      <c r="A9" s="111"/>
      <c r="B9" s="128" t="s">
        <v>7</v>
      </c>
      <c r="C9" s="261" t="s">
        <v>57</v>
      </c>
      <c r="D9" s="263" t="s">
        <v>58</v>
      </c>
      <c r="E9" s="263" t="s">
        <v>81</v>
      </c>
      <c r="F9" s="265" t="s">
        <v>82</v>
      </c>
      <c r="G9" s="129" t="s">
        <v>1</v>
      </c>
      <c r="H9" s="130" t="s">
        <v>54</v>
      </c>
      <c r="I9" s="267" t="s">
        <v>57</v>
      </c>
      <c r="J9" s="263" t="s">
        <v>58</v>
      </c>
      <c r="K9" s="263" t="s">
        <v>81</v>
      </c>
      <c r="L9" s="265" t="s">
        <v>82</v>
      </c>
      <c r="M9" s="21"/>
      <c r="N9" s="21"/>
    </row>
    <row r="10" spans="1:14" x14ac:dyDescent="0.25">
      <c r="A10" s="111"/>
      <c r="B10" s="131" t="s">
        <v>56</v>
      </c>
      <c r="C10" s="262"/>
      <c r="D10" s="264"/>
      <c r="E10" s="264"/>
      <c r="F10" s="266"/>
      <c r="G10" s="132">
        <v>2016</v>
      </c>
      <c r="H10" s="132" t="s">
        <v>60</v>
      </c>
      <c r="I10" s="268"/>
      <c r="J10" s="264"/>
      <c r="K10" s="264"/>
      <c r="L10" s="266"/>
      <c r="M10" s="21"/>
      <c r="N10" s="21"/>
    </row>
    <row r="11" spans="1:14" x14ac:dyDescent="0.25">
      <c r="A11" s="111"/>
      <c r="B11" s="1" t="s">
        <v>32</v>
      </c>
      <c r="C11" s="61">
        <v>611</v>
      </c>
      <c r="D11" s="61">
        <v>206</v>
      </c>
      <c r="E11" s="61">
        <v>0</v>
      </c>
      <c r="F11" s="61">
        <v>88</v>
      </c>
      <c r="G11" s="63">
        <f t="shared" ref="G11:G30" si="0">SUM(C11:F11)</f>
        <v>905</v>
      </c>
      <c r="H11" s="64" t="s">
        <v>126</v>
      </c>
      <c r="I11" s="65">
        <f t="shared" ref="I11:I32" si="1">C11/SUM(C11:F11)</f>
        <v>0.67513812154696129</v>
      </c>
      <c r="J11" s="65">
        <f t="shared" ref="J11:J32" si="2">D11/SUM(C11:F11)</f>
        <v>0.22762430939226519</v>
      </c>
      <c r="K11" s="65">
        <f t="shared" ref="K11:K32" si="3">E11/SUM(C11:F11)</f>
        <v>0</v>
      </c>
      <c r="L11" s="66">
        <f t="shared" ref="L11:L32" si="4">F11/SUM(C11:F11)</f>
        <v>9.7237569060773479E-2</v>
      </c>
      <c r="M11" s="21"/>
      <c r="N11" s="21"/>
    </row>
    <row r="12" spans="1:14" x14ac:dyDescent="0.25">
      <c r="A12" s="111"/>
      <c r="B12" s="1" t="s">
        <v>36</v>
      </c>
      <c r="C12" s="61">
        <v>489</v>
      </c>
      <c r="D12" s="61">
        <v>9</v>
      </c>
      <c r="E12" s="61">
        <v>1</v>
      </c>
      <c r="F12" s="61">
        <v>177</v>
      </c>
      <c r="G12" s="63">
        <f t="shared" si="0"/>
        <v>676</v>
      </c>
      <c r="H12" s="64"/>
      <c r="I12" s="65">
        <f t="shared" si="1"/>
        <v>0.72337278106508873</v>
      </c>
      <c r="J12" s="65">
        <f t="shared" si="2"/>
        <v>1.3313609467455622E-2</v>
      </c>
      <c r="K12" s="65">
        <f t="shared" si="3"/>
        <v>1.4792899408284023E-3</v>
      </c>
      <c r="L12" s="66">
        <f t="shared" si="4"/>
        <v>0.26183431952662722</v>
      </c>
      <c r="M12" s="21"/>
      <c r="N12" s="21"/>
    </row>
    <row r="13" spans="1:14" x14ac:dyDescent="0.25">
      <c r="A13" s="111"/>
      <c r="B13" s="120" t="s">
        <v>46</v>
      </c>
      <c r="C13" s="61">
        <v>386</v>
      </c>
      <c r="D13" s="61">
        <v>13</v>
      </c>
      <c r="E13" s="61">
        <v>1</v>
      </c>
      <c r="F13" s="61">
        <v>104</v>
      </c>
      <c r="G13" s="63">
        <f t="shared" si="0"/>
        <v>504</v>
      </c>
      <c r="H13" s="64"/>
      <c r="I13" s="65">
        <f t="shared" si="1"/>
        <v>0.76587301587301593</v>
      </c>
      <c r="J13" s="65">
        <f t="shared" si="2"/>
        <v>2.5793650793650792E-2</v>
      </c>
      <c r="K13" s="65">
        <f t="shared" si="3"/>
        <v>1.984126984126984E-3</v>
      </c>
      <c r="L13" s="66">
        <f t="shared" si="4"/>
        <v>0.20634920634920634</v>
      </c>
      <c r="M13" s="21"/>
      <c r="N13" s="21"/>
    </row>
    <row r="14" spans="1:14" x14ac:dyDescent="0.25">
      <c r="A14" s="111"/>
      <c r="B14" s="1" t="s">
        <v>39</v>
      </c>
      <c r="C14" s="61">
        <v>423</v>
      </c>
      <c r="D14" s="61">
        <v>3</v>
      </c>
      <c r="E14" s="61">
        <v>0</v>
      </c>
      <c r="F14" s="61">
        <v>67</v>
      </c>
      <c r="G14" s="63">
        <f t="shared" si="0"/>
        <v>493</v>
      </c>
      <c r="H14" s="64"/>
      <c r="I14" s="65">
        <f t="shared" si="1"/>
        <v>0.85801217038539557</v>
      </c>
      <c r="J14" s="65">
        <f t="shared" si="2"/>
        <v>6.0851926977687626E-3</v>
      </c>
      <c r="K14" s="65">
        <f t="shared" si="3"/>
        <v>0</v>
      </c>
      <c r="L14" s="66">
        <f t="shared" si="4"/>
        <v>0.13590263691683571</v>
      </c>
      <c r="M14" s="21"/>
      <c r="N14" s="21"/>
    </row>
    <row r="15" spans="1:14" x14ac:dyDescent="0.25">
      <c r="A15" s="111"/>
      <c r="B15" s="121" t="s">
        <v>41</v>
      </c>
      <c r="C15" s="61">
        <v>443</v>
      </c>
      <c r="D15" s="61">
        <v>30</v>
      </c>
      <c r="E15" s="61">
        <v>0</v>
      </c>
      <c r="F15" s="61">
        <v>10</v>
      </c>
      <c r="G15" s="63">
        <f t="shared" si="0"/>
        <v>483</v>
      </c>
      <c r="H15" s="64"/>
      <c r="I15" s="65">
        <f t="shared" si="1"/>
        <v>0.917184265010352</v>
      </c>
      <c r="J15" s="65">
        <f t="shared" si="2"/>
        <v>6.2111801242236024E-2</v>
      </c>
      <c r="K15" s="65">
        <f t="shared" si="3"/>
        <v>0</v>
      </c>
      <c r="L15" s="66">
        <f t="shared" si="4"/>
        <v>2.0703933747412008E-2</v>
      </c>
      <c r="M15" s="21"/>
      <c r="N15" s="21"/>
    </row>
    <row r="16" spans="1:14" x14ac:dyDescent="0.25">
      <c r="A16" s="111"/>
      <c r="B16" s="1" t="s">
        <v>38</v>
      </c>
      <c r="C16" s="61">
        <v>337</v>
      </c>
      <c r="D16" s="61">
        <v>3</v>
      </c>
      <c r="E16" s="61">
        <v>0</v>
      </c>
      <c r="F16" s="61">
        <v>53</v>
      </c>
      <c r="G16" s="63">
        <f t="shared" si="0"/>
        <v>393</v>
      </c>
      <c r="H16" s="64"/>
      <c r="I16" s="65">
        <f t="shared" si="1"/>
        <v>0.85750636132315516</v>
      </c>
      <c r="J16" s="65">
        <f t="shared" si="2"/>
        <v>7.6335877862595417E-3</v>
      </c>
      <c r="K16" s="65">
        <f t="shared" si="3"/>
        <v>0</v>
      </c>
      <c r="L16" s="66">
        <f t="shared" si="4"/>
        <v>0.13486005089058525</v>
      </c>
      <c r="M16" s="21"/>
      <c r="N16" s="21"/>
    </row>
    <row r="17" spans="1:14" x14ac:dyDescent="0.25">
      <c r="A17" s="111"/>
      <c r="B17" s="1" t="s">
        <v>42</v>
      </c>
      <c r="C17" s="61">
        <v>252</v>
      </c>
      <c r="D17" s="61">
        <v>26</v>
      </c>
      <c r="E17" s="61">
        <v>0</v>
      </c>
      <c r="F17" s="61">
        <v>54</v>
      </c>
      <c r="G17" s="63">
        <f t="shared" si="0"/>
        <v>332</v>
      </c>
      <c r="H17" s="64"/>
      <c r="I17" s="65">
        <f t="shared" si="1"/>
        <v>0.75903614457831325</v>
      </c>
      <c r="J17" s="65">
        <f t="shared" si="2"/>
        <v>7.8313253012048195E-2</v>
      </c>
      <c r="K17" s="65">
        <f t="shared" si="3"/>
        <v>0</v>
      </c>
      <c r="L17" s="66">
        <f t="shared" si="4"/>
        <v>0.16265060240963855</v>
      </c>
      <c r="M17" s="21"/>
      <c r="N17" s="21"/>
    </row>
    <row r="18" spans="1:14" x14ac:dyDescent="0.25">
      <c r="A18" s="111"/>
      <c r="B18" s="1" t="s">
        <v>33</v>
      </c>
      <c r="C18" s="61">
        <v>139</v>
      </c>
      <c r="D18" s="61">
        <v>87</v>
      </c>
      <c r="E18" s="61">
        <v>4</v>
      </c>
      <c r="F18" s="61">
        <v>44</v>
      </c>
      <c r="G18" s="63">
        <f t="shared" si="0"/>
        <v>274</v>
      </c>
      <c r="H18" s="64"/>
      <c r="I18" s="65">
        <f t="shared" si="1"/>
        <v>0.50729927007299269</v>
      </c>
      <c r="J18" s="65">
        <f t="shared" si="2"/>
        <v>0.31751824817518248</v>
      </c>
      <c r="K18" s="65">
        <f t="shared" si="3"/>
        <v>1.4598540145985401E-2</v>
      </c>
      <c r="L18" s="66">
        <f t="shared" si="4"/>
        <v>0.16058394160583941</v>
      </c>
      <c r="M18" s="21"/>
      <c r="N18" s="21"/>
    </row>
    <row r="19" spans="1:14" x14ac:dyDescent="0.25">
      <c r="A19" s="111"/>
      <c r="B19" s="1" t="s">
        <v>34</v>
      </c>
      <c r="C19" s="61">
        <v>123</v>
      </c>
      <c r="D19" s="61">
        <v>1</v>
      </c>
      <c r="E19" s="61">
        <v>1</v>
      </c>
      <c r="F19" s="61">
        <v>2</v>
      </c>
      <c r="G19" s="63">
        <f t="shared" si="0"/>
        <v>127</v>
      </c>
      <c r="H19" s="64"/>
      <c r="I19" s="65">
        <f t="shared" si="1"/>
        <v>0.96850393700787396</v>
      </c>
      <c r="J19" s="65">
        <f t="shared" si="2"/>
        <v>7.874015748031496E-3</v>
      </c>
      <c r="K19" s="65">
        <f t="shared" si="3"/>
        <v>7.874015748031496E-3</v>
      </c>
      <c r="L19" s="66">
        <f t="shared" si="4"/>
        <v>1.5748031496062992E-2</v>
      </c>
      <c r="M19" s="21"/>
      <c r="N19" s="21"/>
    </row>
    <row r="20" spans="1:14" x14ac:dyDescent="0.25">
      <c r="A20" s="111"/>
      <c r="B20" s="1" t="s">
        <v>31</v>
      </c>
      <c r="C20" s="61">
        <v>104</v>
      </c>
      <c r="D20" s="61">
        <v>13</v>
      </c>
      <c r="E20" s="61">
        <v>1</v>
      </c>
      <c r="F20" s="61">
        <v>5</v>
      </c>
      <c r="G20" s="63">
        <f t="shared" si="0"/>
        <v>123</v>
      </c>
      <c r="H20" s="64"/>
      <c r="I20" s="65">
        <f t="shared" si="1"/>
        <v>0.84552845528455289</v>
      </c>
      <c r="J20" s="65">
        <f t="shared" si="2"/>
        <v>0.10569105691056911</v>
      </c>
      <c r="K20" s="65">
        <f t="shared" si="3"/>
        <v>8.130081300813009E-3</v>
      </c>
      <c r="L20" s="66">
        <f t="shared" si="4"/>
        <v>4.065040650406504E-2</v>
      </c>
      <c r="M20" s="21"/>
      <c r="N20" s="21"/>
    </row>
    <row r="21" spans="1:14" x14ac:dyDescent="0.25">
      <c r="A21" s="111"/>
      <c r="B21" s="1" t="s">
        <v>43</v>
      </c>
      <c r="C21" s="61">
        <v>73</v>
      </c>
      <c r="D21" s="61">
        <v>30</v>
      </c>
      <c r="E21" s="61">
        <v>0</v>
      </c>
      <c r="F21" s="61">
        <v>7</v>
      </c>
      <c r="G21" s="63">
        <f t="shared" si="0"/>
        <v>110</v>
      </c>
      <c r="H21" s="64"/>
      <c r="I21" s="65">
        <f t="shared" si="1"/>
        <v>0.66363636363636369</v>
      </c>
      <c r="J21" s="65">
        <f t="shared" si="2"/>
        <v>0.27272727272727271</v>
      </c>
      <c r="K21" s="65">
        <f t="shared" si="3"/>
        <v>0</v>
      </c>
      <c r="L21" s="66">
        <f t="shared" si="4"/>
        <v>6.363636363636363E-2</v>
      </c>
      <c r="M21" s="21"/>
      <c r="N21" s="21"/>
    </row>
    <row r="22" spans="1:14" x14ac:dyDescent="0.25">
      <c r="A22" s="111"/>
      <c r="B22" s="1" t="s">
        <v>124</v>
      </c>
      <c r="C22" s="61">
        <v>96</v>
      </c>
      <c r="D22" s="61">
        <v>2</v>
      </c>
      <c r="E22" s="61">
        <v>2</v>
      </c>
      <c r="F22" s="61">
        <v>0</v>
      </c>
      <c r="G22" s="63">
        <f t="shared" si="0"/>
        <v>100</v>
      </c>
      <c r="H22" s="64"/>
      <c r="I22" s="65">
        <f t="shared" si="1"/>
        <v>0.96</v>
      </c>
      <c r="J22" s="65">
        <f t="shared" si="2"/>
        <v>0.02</v>
      </c>
      <c r="K22" s="65">
        <f t="shared" si="3"/>
        <v>0.02</v>
      </c>
      <c r="L22" s="66">
        <f t="shared" si="4"/>
        <v>0</v>
      </c>
      <c r="M22" s="21"/>
      <c r="N22" s="21"/>
    </row>
    <row r="23" spans="1:14" x14ac:dyDescent="0.25">
      <c r="A23" s="111"/>
      <c r="B23" s="1" t="s">
        <v>107</v>
      </c>
      <c r="C23" s="67">
        <v>74</v>
      </c>
      <c r="D23" s="67">
        <v>14</v>
      </c>
      <c r="E23" s="67">
        <v>0</v>
      </c>
      <c r="F23" s="67">
        <v>8</v>
      </c>
      <c r="G23" s="63">
        <f t="shared" si="0"/>
        <v>96</v>
      </c>
      <c r="H23" s="64"/>
      <c r="I23" s="65">
        <f t="shared" si="1"/>
        <v>0.77083333333333337</v>
      </c>
      <c r="J23" s="65">
        <f t="shared" si="2"/>
        <v>0.14583333333333334</v>
      </c>
      <c r="K23" s="65">
        <f t="shared" si="3"/>
        <v>0</v>
      </c>
      <c r="L23" s="66">
        <f t="shared" si="4"/>
        <v>8.3333333333333329E-2</v>
      </c>
      <c r="M23" s="21"/>
      <c r="N23" s="21"/>
    </row>
    <row r="24" spans="1:14" x14ac:dyDescent="0.25">
      <c r="A24" s="111"/>
      <c r="B24" s="1" t="s">
        <v>40</v>
      </c>
      <c r="C24" s="61">
        <v>77</v>
      </c>
      <c r="D24" s="61">
        <v>4</v>
      </c>
      <c r="E24" s="61">
        <v>1</v>
      </c>
      <c r="F24" s="61">
        <v>4</v>
      </c>
      <c r="G24" s="63">
        <f t="shared" si="0"/>
        <v>86</v>
      </c>
      <c r="H24" s="64"/>
      <c r="I24" s="65">
        <f t="shared" si="1"/>
        <v>0.89534883720930236</v>
      </c>
      <c r="J24" s="65">
        <f t="shared" si="2"/>
        <v>4.6511627906976744E-2</v>
      </c>
      <c r="K24" s="65">
        <f t="shared" si="3"/>
        <v>1.1627906976744186E-2</v>
      </c>
      <c r="L24" s="66">
        <f t="shared" si="4"/>
        <v>4.6511627906976744E-2</v>
      </c>
      <c r="M24" s="21"/>
      <c r="N24" s="21"/>
    </row>
    <row r="25" spans="1:14" x14ac:dyDescent="0.25">
      <c r="A25" s="111"/>
      <c r="B25" s="1" t="s">
        <v>44</v>
      </c>
      <c r="C25" s="61">
        <v>60</v>
      </c>
      <c r="D25" s="61">
        <v>0</v>
      </c>
      <c r="E25" s="61">
        <v>0</v>
      </c>
      <c r="F25" s="61">
        <v>0</v>
      </c>
      <c r="G25" s="63">
        <f t="shared" si="0"/>
        <v>60</v>
      </c>
      <c r="H25" s="68"/>
      <c r="I25" s="65">
        <f t="shared" si="1"/>
        <v>1</v>
      </c>
      <c r="J25" s="65">
        <f t="shared" si="2"/>
        <v>0</v>
      </c>
      <c r="K25" s="65">
        <f t="shared" si="3"/>
        <v>0</v>
      </c>
      <c r="L25" s="66">
        <f t="shared" si="4"/>
        <v>0</v>
      </c>
      <c r="M25" s="21"/>
      <c r="N25" s="21"/>
    </row>
    <row r="26" spans="1:14" x14ac:dyDescent="0.25">
      <c r="A26" s="111"/>
      <c r="B26" s="1" t="s">
        <v>108</v>
      </c>
      <c r="C26" s="61">
        <v>39</v>
      </c>
      <c r="D26" s="61">
        <v>1</v>
      </c>
      <c r="E26" s="61">
        <v>0</v>
      </c>
      <c r="F26" s="61">
        <v>4</v>
      </c>
      <c r="G26" s="63">
        <f t="shared" si="0"/>
        <v>44</v>
      </c>
      <c r="H26" s="64"/>
      <c r="I26" s="65">
        <f t="shared" si="1"/>
        <v>0.88636363636363635</v>
      </c>
      <c r="J26" s="65">
        <f t="shared" si="2"/>
        <v>2.2727272727272728E-2</v>
      </c>
      <c r="K26" s="65">
        <f t="shared" si="3"/>
        <v>0</v>
      </c>
      <c r="L26" s="66">
        <f t="shared" si="4"/>
        <v>9.0909090909090912E-2</v>
      </c>
      <c r="M26" s="21"/>
      <c r="N26" s="21"/>
    </row>
    <row r="27" spans="1:14" x14ac:dyDescent="0.25">
      <c r="A27" s="111"/>
      <c r="B27" s="1" t="s">
        <v>49</v>
      </c>
      <c r="C27" s="61">
        <v>39</v>
      </c>
      <c r="D27" s="61">
        <v>1</v>
      </c>
      <c r="E27" s="61">
        <v>0</v>
      </c>
      <c r="F27" s="61">
        <v>3</v>
      </c>
      <c r="G27" s="63">
        <f t="shared" si="0"/>
        <v>43</v>
      </c>
      <c r="H27" s="64"/>
      <c r="I27" s="65">
        <f t="shared" si="1"/>
        <v>0.90697674418604646</v>
      </c>
      <c r="J27" s="65">
        <f t="shared" si="2"/>
        <v>2.3255813953488372E-2</v>
      </c>
      <c r="K27" s="65">
        <f t="shared" si="3"/>
        <v>0</v>
      </c>
      <c r="L27" s="66">
        <f t="shared" si="4"/>
        <v>6.9767441860465115E-2</v>
      </c>
      <c r="M27" s="21"/>
      <c r="N27" s="21"/>
    </row>
    <row r="28" spans="1:14" x14ac:dyDescent="0.25">
      <c r="A28" s="111"/>
      <c r="B28" s="1" t="s">
        <v>106</v>
      </c>
      <c r="C28" s="67">
        <v>20</v>
      </c>
      <c r="D28" s="67">
        <v>4</v>
      </c>
      <c r="E28" s="67">
        <v>0</v>
      </c>
      <c r="F28" s="67">
        <v>2</v>
      </c>
      <c r="G28" s="63">
        <f t="shared" si="0"/>
        <v>26</v>
      </c>
      <c r="H28" s="64"/>
      <c r="I28" s="65">
        <f t="shared" si="1"/>
        <v>0.76923076923076927</v>
      </c>
      <c r="J28" s="65">
        <f t="shared" si="2"/>
        <v>0.15384615384615385</v>
      </c>
      <c r="K28" s="65">
        <f t="shared" si="3"/>
        <v>0</v>
      </c>
      <c r="L28" s="66">
        <f t="shared" si="4"/>
        <v>7.6923076923076927E-2</v>
      </c>
      <c r="M28" s="21"/>
      <c r="N28" s="21"/>
    </row>
    <row r="29" spans="1:14" x14ac:dyDescent="0.25">
      <c r="A29" s="111"/>
      <c r="B29" s="1" t="s">
        <v>104</v>
      </c>
      <c r="C29" s="61">
        <v>20</v>
      </c>
      <c r="D29" s="61">
        <v>0</v>
      </c>
      <c r="E29" s="61">
        <v>0</v>
      </c>
      <c r="F29" s="61">
        <v>2</v>
      </c>
      <c r="G29" s="63">
        <f t="shared" si="0"/>
        <v>22</v>
      </c>
      <c r="H29" s="64"/>
      <c r="I29" s="65">
        <f t="shared" si="1"/>
        <v>0.90909090909090906</v>
      </c>
      <c r="J29" s="65">
        <f t="shared" si="2"/>
        <v>0</v>
      </c>
      <c r="K29" s="65">
        <f t="shared" si="3"/>
        <v>0</v>
      </c>
      <c r="L29" s="66">
        <f t="shared" si="4"/>
        <v>9.0909090909090912E-2</v>
      </c>
      <c r="M29" s="21"/>
      <c r="N29" s="21"/>
    </row>
    <row r="30" spans="1:14" x14ac:dyDescent="0.25">
      <c r="A30" s="111"/>
      <c r="B30" s="1" t="s">
        <v>125</v>
      </c>
      <c r="C30" s="61">
        <v>18</v>
      </c>
      <c r="D30" s="61">
        <v>1</v>
      </c>
      <c r="E30" s="61">
        <v>0</v>
      </c>
      <c r="F30" s="61">
        <v>3</v>
      </c>
      <c r="G30" s="63">
        <f t="shared" si="0"/>
        <v>22</v>
      </c>
      <c r="H30" s="64"/>
      <c r="I30" s="65">
        <f t="shared" si="1"/>
        <v>0.81818181818181823</v>
      </c>
      <c r="J30" s="65">
        <f t="shared" si="2"/>
        <v>4.5454545454545456E-2</v>
      </c>
      <c r="K30" s="65">
        <f t="shared" si="3"/>
        <v>0</v>
      </c>
      <c r="L30" s="66">
        <f t="shared" si="4"/>
        <v>0.13636363636363635</v>
      </c>
      <c r="M30" s="21"/>
      <c r="N30" s="21"/>
    </row>
    <row r="31" spans="1:14" x14ac:dyDescent="0.25">
      <c r="A31" s="111"/>
      <c r="B31" s="1" t="s">
        <v>50</v>
      </c>
      <c r="C31" s="61">
        <f>C32-SUM(C11:C30)</f>
        <v>338</v>
      </c>
      <c r="D31" s="61">
        <f t="shared" ref="D31:F31" si="5">D32-SUM(D11:D30)</f>
        <v>7</v>
      </c>
      <c r="E31" s="61">
        <f t="shared" si="5"/>
        <v>1</v>
      </c>
      <c r="F31" s="61">
        <f t="shared" si="5"/>
        <v>8</v>
      </c>
      <c r="G31" s="63">
        <f t="shared" ref="G31:G32" si="6">SUM(C31:F31)</f>
        <v>354</v>
      </c>
      <c r="H31" s="64"/>
      <c r="I31" s="65">
        <f t="shared" si="1"/>
        <v>0.95480225988700562</v>
      </c>
      <c r="J31" s="65">
        <f t="shared" si="2"/>
        <v>1.977401129943503E-2</v>
      </c>
      <c r="K31" s="65">
        <f t="shared" si="3"/>
        <v>2.8248587570621469E-3</v>
      </c>
      <c r="L31" s="66">
        <f t="shared" si="4"/>
        <v>2.2598870056497175E-2</v>
      </c>
      <c r="M31" s="21"/>
      <c r="N31" s="21"/>
    </row>
    <row r="32" spans="1:14" ht="15.75" thickBot="1" x14ac:dyDescent="0.3">
      <c r="A32" s="111"/>
      <c r="B32" s="122" t="s">
        <v>1</v>
      </c>
      <c r="C32" s="80">
        <v>4161</v>
      </c>
      <c r="D32" s="80">
        <v>455</v>
      </c>
      <c r="E32" s="80">
        <v>12</v>
      </c>
      <c r="F32" s="81">
        <v>645</v>
      </c>
      <c r="G32" s="82">
        <f t="shared" si="6"/>
        <v>5273</v>
      </c>
      <c r="H32" s="88" t="s">
        <v>126</v>
      </c>
      <c r="I32" s="83">
        <f t="shared" si="1"/>
        <v>0.78911435615399206</v>
      </c>
      <c r="J32" s="83">
        <f t="shared" si="2"/>
        <v>8.6288640242746059E-2</v>
      </c>
      <c r="K32" s="83">
        <f t="shared" si="3"/>
        <v>2.2757443580504457E-3</v>
      </c>
      <c r="L32" s="84">
        <f t="shared" si="4"/>
        <v>0.12232125924521145</v>
      </c>
      <c r="M32" s="21"/>
      <c r="N32" s="21"/>
    </row>
    <row r="33" spans="1:14" x14ac:dyDescent="0.25">
      <c r="A33" s="21"/>
      <c r="B33" s="15"/>
      <c r="C33" s="15"/>
      <c r="D33" s="15"/>
      <c r="E33" s="15"/>
      <c r="F33" s="15"/>
      <c r="G33" s="15"/>
      <c r="H33" s="15"/>
      <c r="I33" s="15"/>
      <c r="J33" s="15"/>
      <c r="K33" s="13"/>
      <c r="L33" s="13"/>
      <c r="M33" s="21"/>
      <c r="N33" s="21"/>
    </row>
    <row r="34" spans="1:14" ht="15.75" thickBot="1" x14ac:dyDescent="0.3">
      <c r="A34" s="21"/>
      <c r="B34" s="15"/>
      <c r="C34" s="15"/>
      <c r="D34" s="15"/>
      <c r="E34" s="15"/>
      <c r="F34" s="15"/>
      <c r="G34" s="15"/>
      <c r="H34" s="15"/>
      <c r="I34" s="15"/>
      <c r="J34" s="15"/>
      <c r="K34" s="13"/>
      <c r="L34" s="13"/>
      <c r="M34" s="21"/>
      <c r="N34" s="21"/>
    </row>
    <row r="35" spans="1:14" ht="15.75" thickBot="1" x14ac:dyDescent="0.3">
      <c r="A35" s="21"/>
      <c r="B35" s="253" t="s">
        <v>97</v>
      </c>
      <c r="C35" s="254"/>
      <c r="D35" s="254"/>
      <c r="E35" s="254"/>
      <c r="F35" s="254"/>
      <c r="G35" s="254"/>
      <c r="H35" s="254"/>
      <c r="I35" s="254"/>
      <c r="J35" s="254"/>
      <c r="K35" s="254"/>
      <c r="L35" s="255"/>
      <c r="M35" s="60"/>
      <c r="N35" s="60"/>
    </row>
    <row r="36" spans="1:14" ht="15.75" thickBot="1" x14ac:dyDescent="0.3">
      <c r="A36" s="21"/>
      <c r="B36" s="256" t="s">
        <v>83</v>
      </c>
      <c r="C36" s="257"/>
      <c r="D36" s="257"/>
      <c r="E36" s="257"/>
      <c r="F36" s="257"/>
      <c r="G36" s="258"/>
      <c r="H36" s="125"/>
      <c r="I36" s="259" t="s">
        <v>55</v>
      </c>
      <c r="J36" s="259"/>
      <c r="K36" s="259"/>
      <c r="L36" s="260"/>
      <c r="M36" s="21"/>
      <c r="N36" s="21"/>
    </row>
    <row r="37" spans="1:14" ht="15.75" customHeight="1" x14ac:dyDescent="0.25">
      <c r="A37" s="21"/>
      <c r="B37" s="128" t="s">
        <v>7</v>
      </c>
      <c r="C37" s="261" t="s">
        <v>57</v>
      </c>
      <c r="D37" s="263" t="s">
        <v>58</v>
      </c>
      <c r="E37" s="263" t="s">
        <v>81</v>
      </c>
      <c r="F37" s="265" t="s">
        <v>82</v>
      </c>
      <c r="G37" s="129" t="s">
        <v>1</v>
      </c>
      <c r="H37" s="130" t="s">
        <v>54</v>
      </c>
      <c r="I37" s="267" t="s">
        <v>57</v>
      </c>
      <c r="J37" s="263" t="s">
        <v>58</v>
      </c>
      <c r="K37" s="263" t="s">
        <v>81</v>
      </c>
      <c r="L37" s="265" t="s">
        <v>82</v>
      </c>
      <c r="M37" s="21"/>
      <c r="N37" s="21"/>
    </row>
    <row r="38" spans="1:14" ht="15.75" customHeight="1" x14ac:dyDescent="0.25">
      <c r="A38" s="21"/>
      <c r="B38" s="131" t="s">
        <v>56</v>
      </c>
      <c r="C38" s="262"/>
      <c r="D38" s="264"/>
      <c r="E38" s="264"/>
      <c r="F38" s="266"/>
      <c r="G38" s="132">
        <v>2015</v>
      </c>
      <c r="H38" s="132" t="s">
        <v>60</v>
      </c>
      <c r="I38" s="268"/>
      <c r="J38" s="264"/>
      <c r="K38" s="264"/>
      <c r="L38" s="266"/>
      <c r="M38" s="21"/>
      <c r="N38" s="21"/>
    </row>
    <row r="39" spans="1:14" x14ac:dyDescent="0.25">
      <c r="A39" s="21"/>
      <c r="B39" s="1" t="s">
        <v>31</v>
      </c>
      <c r="C39" s="61">
        <v>25957</v>
      </c>
      <c r="D39" s="61">
        <v>8798</v>
      </c>
      <c r="E39" s="61">
        <v>1315</v>
      </c>
      <c r="F39" s="61">
        <v>3092</v>
      </c>
      <c r="G39" s="63">
        <f t="shared" ref="G39:G58" si="7">SUM(C39:F39)</f>
        <v>39162</v>
      </c>
      <c r="H39" s="64" t="s">
        <v>122</v>
      </c>
      <c r="I39" s="65">
        <f t="shared" ref="I39:I59" si="8">C39/SUM(C39:F39)</f>
        <v>0.6628108881058169</v>
      </c>
      <c r="J39" s="65">
        <f t="shared" ref="J39:J59" si="9">D39/SUM(C39:F39)</f>
        <v>0.22465655482355346</v>
      </c>
      <c r="K39" s="65">
        <f t="shared" ref="K39:K60" si="10">E39/SUM(C39:F39)</f>
        <v>3.3578468923956897E-2</v>
      </c>
      <c r="L39" s="66">
        <f t="shared" ref="L39:L60" si="11">F39/SUM(C39:F39)</f>
        <v>7.8954088146672791E-2</v>
      </c>
      <c r="M39" s="21"/>
      <c r="N39" s="21"/>
    </row>
    <row r="40" spans="1:14" x14ac:dyDescent="0.25">
      <c r="A40" s="21"/>
      <c r="B40" s="1" t="s">
        <v>32</v>
      </c>
      <c r="C40" s="61">
        <v>15343</v>
      </c>
      <c r="D40" s="61">
        <v>5633</v>
      </c>
      <c r="E40" s="61">
        <v>239</v>
      </c>
      <c r="F40" s="61">
        <v>1022</v>
      </c>
      <c r="G40" s="63">
        <f t="shared" si="7"/>
        <v>22237</v>
      </c>
      <c r="H40" s="64"/>
      <c r="I40" s="65">
        <f t="shared" si="8"/>
        <v>0.68997616584970989</v>
      </c>
      <c r="J40" s="65">
        <f t="shared" si="9"/>
        <v>0.25331654449790891</v>
      </c>
      <c r="K40" s="65">
        <f t="shared" si="10"/>
        <v>1.074785267796915E-2</v>
      </c>
      <c r="L40" s="66">
        <f t="shared" si="11"/>
        <v>4.5959436974412016E-2</v>
      </c>
      <c r="M40" s="21"/>
      <c r="N40" s="21"/>
    </row>
    <row r="41" spans="1:14" x14ac:dyDescent="0.25">
      <c r="A41" s="21"/>
      <c r="B41" s="120" t="s">
        <v>33</v>
      </c>
      <c r="C41" s="61">
        <v>8196</v>
      </c>
      <c r="D41" s="61">
        <v>2624</v>
      </c>
      <c r="E41" s="61">
        <v>317</v>
      </c>
      <c r="F41" s="61">
        <v>1296</v>
      </c>
      <c r="G41" s="63">
        <f t="shared" si="7"/>
        <v>12433</v>
      </c>
      <c r="H41" s="64"/>
      <c r="I41" s="65">
        <f t="shared" si="8"/>
        <v>0.65921338373682936</v>
      </c>
      <c r="J41" s="65">
        <f t="shared" si="9"/>
        <v>0.21105123461755007</v>
      </c>
      <c r="K41" s="65">
        <f t="shared" si="10"/>
        <v>2.5496662108903723E-2</v>
      </c>
      <c r="L41" s="66">
        <f t="shared" si="11"/>
        <v>0.1042387195367168</v>
      </c>
      <c r="M41" s="21"/>
      <c r="N41" s="21"/>
    </row>
    <row r="42" spans="1:14" x14ac:dyDescent="0.25">
      <c r="A42" s="21"/>
      <c r="B42" s="1" t="s">
        <v>34</v>
      </c>
      <c r="C42" s="61">
        <v>8272</v>
      </c>
      <c r="D42" s="61">
        <v>341</v>
      </c>
      <c r="E42" s="61">
        <v>117</v>
      </c>
      <c r="F42" s="61">
        <v>202</v>
      </c>
      <c r="G42" s="63">
        <f t="shared" si="7"/>
        <v>8932</v>
      </c>
      <c r="H42" s="64"/>
      <c r="I42" s="65">
        <f t="shared" si="8"/>
        <v>0.92610837438423643</v>
      </c>
      <c r="J42" s="65">
        <f t="shared" si="9"/>
        <v>3.8177339901477834E-2</v>
      </c>
      <c r="K42" s="65">
        <f t="shared" si="10"/>
        <v>1.3098969995521719E-2</v>
      </c>
      <c r="L42" s="66">
        <f t="shared" si="11"/>
        <v>2.2615315718763993E-2</v>
      </c>
      <c r="M42" s="21"/>
      <c r="N42" s="21"/>
    </row>
    <row r="43" spans="1:14" x14ac:dyDescent="0.25">
      <c r="A43" s="21"/>
      <c r="B43" s="121" t="s">
        <v>36</v>
      </c>
      <c r="C43" s="61">
        <v>7011</v>
      </c>
      <c r="D43" s="61">
        <v>83</v>
      </c>
      <c r="E43" s="61">
        <v>57</v>
      </c>
      <c r="F43" s="61">
        <v>1303</v>
      </c>
      <c r="G43" s="63">
        <f t="shared" si="7"/>
        <v>8454</v>
      </c>
      <c r="H43" s="64"/>
      <c r="I43" s="65">
        <f t="shared" si="8"/>
        <v>0.82931156848828957</v>
      </c>
      <c r="J43" s="65">
        <f t="shared" si="9"/>
        <v>9.8178377099597831E-3</v>
      </c>
      <c r="K43" s="65">
        <f t="shared" si="10"/>
        <v>6.7423704755145497E-3</v>
      </c>
      <c r="L43" s="66">
        <f t="shared" si="11"/>
        <v>0.1541282233262361</v>
      </c>
      <c r="M43" s="21"/>
      <c r="N43" s="21"/>
    </row>
    <row r="44" spans="1:14" x14ac:dyDescent="0.25">
      <c r="A44" s="21"/>
      <c r="B44" s="1" t="s">
        <v>35</v>
      </c>
      <c r="C44" s="61">
        <v>4139</v>
      </c>
      <c r="D44" s="61">
        <v>1237</v>
      </c>
      <c r="E44" s="61">
        <v>1378</v>
      </c>
      <c r="F44" s="61">
        <v>694</v>
      </c>
      <c r="G44" s="63">
        <f t="shared" si="7"/>
        <v>7448</v>
      </c>
      <c r="H44" s="64"/>
      <c r="I44" s="65">
        <f t="shared" si="8"/>
        <v>0.55571965628356601</v>
      </c>
      <c r="J44" s="65">
        <f t="shared" si="9"/>
        <v>0.16608485499462944</v>
      </c>
      <c r="K44" s="65">
        <f t="shared" si="10"/>
        <v>0.18501611170784102</v>
      </c>
      <c r="L44" s="66">
        <f t="shared" si="11"/>
        <v>9.3179377013963477E-2</v>
      </c>
      <c r="M44" s="21"/>
      <c r="N44" s="21"/>
    </row>
    <row r="45" spans="1:14" x14ac:dyDescent="0.25">
      <c r="A45" s="21"/>
      <c r="B45" s="1" t="s">
        <v>39</v>
      </c>
      <c r="C45" s="61">
        <v>5505</v>
      </c>
      <c r="D45" s="61">
        <v>36</v>
      </c>
      <c r="E45" s="61">
        <v>24</v>
      </c>
      <c r="F45" s="61">
        <v>416</v>
      </c>
      <c r="G45" s="63">
        <f t="shared" si="7"/>
        <v>5981</v>
      </c>
      <c r="H45" s="64"/>
      <c r="I45" s="65">
        <f t="shared" si="8"/>
        <v>0.92041464638020398</v>
      </c>
      <c r="J45" s="65">
        <f t="shared" si="9"/>
        <v>6.0190603577996993E-3</v>
      </c>
      <c r="K45" s="65">
        <f t="shared" si="10"/>
        <v>4.0127069051997992E-3</v>
      </c>
      <c r="L45" s="66">
        <f t="shared" si="11"/>
        <v>6.9553586356796523E-2</v>
      </c>
      <c r="M45" s="21"/>
      <c r="N45" s="21"/>
    </row>
    <row r="46" spans="1:14" x14ac:dyDescent="0.25">
      <c r="A46" s="21"/>
      <c r="B46" s="1" t="s">
        <v>38</v>
      </c>
      <c r="C46" s="61">
        <v>5255</v>
      </c>
      <c r="D46" s="61">
        <v>67</v>
      </c>
      <c r="E46" s="61">
        <v>43</v>
      </c>
      <c r="F46" s="61">
        <v>461</v>
      </c>
      <c r="G46" s="63">
        <f t="shared" si="7"/>
        <v>5826</v>
      </c>
      <c r="H46" s="64"/>
      <c r="I46" s="65">
        <f t="shared" si="8"/>
        <v>0.90199107449364913</v>
      </c>
      <c r="J46" s="65">
        <f t="shared" si="9"/>
        <v>1.1500171644352901E-2</v>
      </c>
      <c r="K46" s="65">
        <f t="shared" si="10"/>
        <v>7.3807071747339515E-3</v>
      </c>
      <c r="L46" s="66">
        <f t="shared" si="11"/>
        <v>7.9128046687263989E-2</v>
      </c>
      <c r="M46" s="21"/>
      <c r="N46" s="21"/>
    </row>
    <row r="47" spans="1:14" x14ac:dyDescent="0.25">
      <c r="A47" s="21"/>
      <c r="B47" s="1" t="s">
        <v>37</v>
      </c>
      <c r="C47" s="61">
        <v>4702</v>
      </c>
      <c r="D47" s="61">
        <v>8</v>
      </c>
      <c r="E47" s="61">
        <v>31</v>
      </c>
      <c r="F47" s="61">
        <v>299</v>
      </c>
      <c r="G47" s="63">
        <f t="shared" si="7"/>
        <v>5040</v>
      </c>
      <c r="H47" s="64"/>
      <c r="I47" s="65">
        <f t="shared" si="8"/>
        <v>0.93293650793650795</v>
      </c>
      <c r="J47" s="65">
        <f t="shared" si="9"/>
        <v>1.5873015873015873E-3</v>
      </c>
      <c r="K47" s="65">
        <f t="shared" si="10"/>
        <v>6.1507936507936506E-3</v>
      </c>
      <c r="L47" s="66">
        <f t="shared" si="11"/>
        <v>5.9325396825396823E-2</v>
      </c>
      <c r="M47" s="21"/>
      <c r="N47" s="21"/>
    </row>
    <row r="48" spans="1:14" x14ac:dyDescent="0.25">
      <c r="A48" s="21"/>
      <c r="B48" s="1" t="s">
        <v>41</v>
      </c>
      <c r="C48" s="61">
        <v>4306</v>
      </c>
      <c r="D48" s="61">
        <v>248</v>
      </c>
      <c r="E48" s="61">
        <v>11</v>
      </c>
      <c r="F48" s="61">
        <v>82</v>
      </c>
      <c r="G48" s="63">
        <f t="shared" si="7"/>
        <v>4647</v>
      </c>
      <c r="H48" s="64"/>
      <c r="I48" s="65">
        <f t="shared" si="8"/>
        <v>0.9266193242952443</v>
      </c>
      <c r="J48" s="65">
        <f t="shared" si="9"/>
        <v>5.3367764148913276E-2</v>
      </c>
      <c r="K48" s="65">
        <f t="shared" si="10"/>
        <v>2.3671185711211535E-3</v>
      </c>
      <c r="L48" s="66">
        <f t="shared" si="11"/>
        <v>1.7645792984721326E-2</v>
      </c>
      <c r="M48" s="21"/>
      <c r="N48" s="21"/>
    </row>
    <row r="49" spans="1:14" x14ac:dyDescent="0.25">
      <c r="A49" s="21"/>
      <c r="B49" s="1" t="s">
        <v>40</v>
      </c>
      <c r="C49" s="61">
        <v>3995</v>
      </c>
      <c r="D49" s="61">
        <v>155</v>
      </c>
      <c r="E49" s="61">
        <v>41</v>
      </c>
      <c r="F49" s="61">
        <v>240</v>
      </c>
      <c r="G49" s="63">
        <f t="shared" si="7"/>
        <v>4431</v>
      </c>
      <c r="H49" s="64"/>
      <c r="I49" s="65">
        <f t="shared" si="8"/>
        <v>0.90160234709997744</v>
      </c>
      <c r="J49" s="65">
        <f t="shared" si="9"/>
        <v>3.4980816971338299E-2</v>
      </c>
      <c r="K49" s="65">
        <f t="shared" si="10"/>
        <v>9.2529902956443241E-3</v>
      </c>
      <c r="L49" s="66">
        <f t="shared" si="11"/>
        <v>5.4163845633039949E-2</v>
      </c>
      <c r="M49" s="21"/>
      <c r="N49" s="21"/>
    </row>
    <row r="50" spans="1:14" x14ac:dyDescent="0.25">
      <c r="A50" s="21"/>
      <c r="B50" s="1" t="s">
        <v>42</v>
      </c>
      <c r="C50" s="61">
        <v>3123</v>
      </c>
      <c r="D50" s="61">
        <v>322</v>
      </c>
      <c r="E50" s="61">
        <v>31</v>
      </c>
      <c r="F50" s="61">
        <v>296</v>
      </c>
      <c r="G50" s="63">
        <f t="shared" si="7"/>
        <v>3772</v>
      </c>
      <c r="H50" s="64"/>
      <c r="I50" s="65">
        <f t="shared" si="8"/>
        <v>0.82794273594909862</v>
      </c>
      <c r="J50" s="65">
        <f t="shared" si="9"/>
        <v>8.5365853658536592E-2</v>
      </c>
      <c r="K50" s="65">
        <f t="shared" si="10"/>
        <v>8.2184517497348886E-3</v>
      </c>
      <c r="L50" s="66">
        <f t="shared" si="11"/>
        <v>7.8472958642629903E-2</v>
      </c>
      <c r="M50" s="21"/>
      <c r="N50" s="21"/>
    </row>
    <row r="51" spans="1:14" x14ac:dyDescent="0.25">
      <c r="A51" s="21"/>
      <c r="B51" s="1" t="s">
        <v>43</v>
      </c>
      <c r="C51" s="67">
        <v>1908</v>
      </c>
      <c r="D51" s="67">
        <v>609</v>
      </c>
      <c r="E51" s="67">
        <v>33</v>
      </c>
      <c r="F51" s="67">
        <v>81</v>
      </c>
      <c r="G51" s="63">
        <f t="shared" si="7"/>
        <v>2631</v>
      </c>
      <c r="H51" s="64"/>
      <c r="I51" s="65">
        <f t="shared" si="8"/>
        <v>0.72519954389965791</v>
      </c>
      <c r="J51" s="65">
        <f t="shared" si="9"/>
        <v>0.23147092360319271</v>
      </c>
      <c r="K51" s="65">
        <f t="shared" si="10"/>
        <v>1.2542759407069556E-2</v>
      </c>
      <c r="L51" s="66">
        <f t="shared" si="11"/>
        <v>3.0786773090079819E-2</v>
      </c>
      <c r="M51" s="9"/>
      <c r="N51" s="21"/>
    </row>
    <row r="52" spans="1:14" x14ac:dyDescent="0.25">
      <c r="A52" s="21"/>
      <c r="B52" s="1" t="s">
        <v>46</v>
      </c>
      <c r="C52" s="61">
        <v>2253</v>
      </c>
      <c r="D52" s="61">
        <v>20</v>
      </c>
      <c r="E52" s="61">
        <v>17</v>
      </c>
      <c r="F52" s="61">
        <v>339</v>
      </c>
      <c r="G52" s="63">
        <f t="shared" si="7"/>
        <v>2629</v>
      </c>
      <c r="H52" s="64"/>
      <c r="I52" s="65">
        <f t="shared" si="8"/>
        <v>0.85697984024343854</v>
      </c>
      <c r="J52" s="65">
        <f t="shared" si="9"/>
        <v>7.6074553062000757E-3</v>
      </c>
      <c r="K52" s="65">
        <f t="shared" si="10"/>
        <v>6.4663370102700643E-3</v>
      </c>
      <c r="L52" s="66">
        <f t="shared" si="11"/>
        <v>0.1289463674400913</v>
      </c>
      <c r="M52" s="21"/>
      <c r="N52" s="21"/>
    </row>
    <row r="53" spans="1:14" x14ac:dyDescent="0.25">
      <c r="A53" s="21"/>
      <c r="B53" s="1" t="s">
        <v>47</v>
      </c>
      <c r="C53" s="61">
        <v>846</v>
      </c>
      <c r="D53" s="61">
        <v>22</v>
      </c>
      <c r="E53" s="61">
        <v>31</v>
      </c>
      <c r="F53" s="61">
        <v>1711</v>
      </c>
      <c r="G53" s="63">
        <f t="shared" si="7"/>
        <v>2610</v>
      </c>
      <c r="H53" s="68"/>
      <c r="I53" s="65">
        <f t="shared" si="8"/>
        <v>0.32413793103448274</v>
      </c>
      <c r="J53" s="65">
        <f t="shared" si="9"/>
        <v>8.4291187739463595E-3</v>
      </c>
      <c r="K53" s="65">
        <f t="shared" si="10"/>
        <v>1.1877394636015325E-2</v>
      </c>
      <c r="L53" s="66">
        <f t="shared" si="11"/>
        <v>0.65555555555555556</v>
      </c>
      <c r="M53" s="21"/>
      <c r="N53" s="21"/>
    </row>
    <row r="54" spans="1:14" x14ac:dyDescent="0.25">
      <c r="A54" s="21"/>
      <c r="B54" s="1" t="s">
        <v>44</v>
      </c>
      <c r="C54" s="61">
        <v>1914</v>
      </c>
      <c r="D54" s="61">
        <v>29</v>
      </c>
      <c r="E54" s="61">
        <v>3</v>
      </c>
      <c r="F54" s="61">
        <v>36</v>
      </c>
      <c r="G54" s="63">
        <f t="shared" si="7"/>
        <v>1982</v>
      </c>
      <c r="H54" s="64"/>
      <c r="I54" s="65">
        <f t="shared" si="8"/>
        <v>0.96569122098890015</v>
      </c>
      <c r="J54" s="65">
        <f t="shared" si="9"/>
        <v>1.4631685166498487E-2</v>
      </c>
      <c r="K54" s="65">
        <f t="shared" si="10"/>
        <v>1.5136226034308778E-3</v>
      </c>
      <c r="L54" s="66">
        <f t="shared" si="11"/>
        <v>1.8163471241170535E-2</v>
      </c>
      <c r="M54" s="21"/>
      <c r="N54" s="9"/>
    </row>
    <row r="55" spans="1:14" x14ac:dyDescent="0.25">
      <c r="A55" s="21"/>
      <c r="B55" s="1" t="s">
        <v>45</v>
      </c>
      <c r="C55" s="61">
        <v>915</v>
      </c>
      <c r="D55" s="61">
        <v>309</v>
      </c>
      <c r="E55" s="61">
        <v>188</v>
      </c>
      <c r="F55" s="61">
        <v>261</v>
      </c>
      <c r="G55" s="63">
        <f t="shared" si="7"/>
        <v>1673</v>
      </c>
      <c r="H55" s="64"/>
      <c r="I55" s="65">
        <f t="shared" si="8"/>
        <v>0.54692169754931264</v>
      </c>
      <c r="J55" s="65">
        <f t="shared" si="9"/>
        <v>0.18469814704124327</v>
      </c>
      <c r="K55" s="65">
        <f t="shared" si="10"/>
        <v>0.11237298266586969</v>
      </c>
      <c r="L55" s="66">
        <f t="shared" si="11"/>
        <v>0.15600717274357442</v>
      </c>
      <c r="M55" s="9"/>
      <c r="N55" s="9"/>
    </row>
    <row r="56" spans="1:14" x14ac:dyDescent="0.25">
      <c r="A56" s="21"/>
      <c r="B56" s="1" t="s">
        <v>48</v>
      </c>
      <c r="C56" s="67">
        <v>641</v>
      </c>
      <c r="D56" s="67">
        <v>145</v>
      </c>
      <c r="E56" s="67">
        <v>120</v>
      </c>
      <c r="F56" s="67">
        <v>90</v>
      </c>
      <c r="G56" s="63">
        <f t="shared" si="7"/>
        <v>996</v>
      </c>
      <c r="H56" s="64"/>
      <c r="I56" s="65">
        <f t="shared" si="8"/>
        <v>0.64357429718875503</v>
      </c>
      <c r="J56" s="65">
        <f t="shared" si="9"/>
        <v>0.14558232931726908</v>
      </c>
      <c r="K56" s="65">
        <f t="shared" si="10"/>
        <v>0.12048192771084337</v>
      </c>
      <c r="L56" s="66">
        <f t="shared" si="11"/>
        <v>9.036144578313253E-2</v>
      </c>
      <c r="M56" s="21"/>
      <c r="N56" s="9"/>
    </row>
    <row r="57" spans="1:14" x14ac:dyDescent="0.25">
      <c r="A57" s="21"/>
      <c r="B57" s="1" t="s">
        <v>49</v>
      </c>
      <c r="C57" s="61">
        <v>842</v>
      </c>
      <c r="D57" s="61">
        <v>10</v>
      </c>
      <c r="E57" s="61">
        <v>2</v>
      </c>
      <c r="F57" s="61">
        <v>26</v>
      </c>
      <c r="G57" s="63">
        <f t="shared" si="7"/>
        <v>880</v>
      </c>
      <c r="H57" s="64"/>
      <c r="I57" s="65">
        <f t="shared" si="8"/>
        <v>0.95681818181818179</v>
      </c>
      <c r="J57" s="65">
        <f t="shared" si="9"/>
        <v>1.1363636363636364E-2</v>
      </c>
      <c r="K57" s="65">
        <f t="shared" si="10"/>
        <v>2.2727272727272726E-3</v>
      </c>
      <c r="L57" s="66">
        <f t="shared" si="11"/>
        <v>2.9545454545454545E-2</v>
      </c>
      <c r="M57" s="21"/>
      <c r="N57" s="21"/>
    </row>
    <row r="58" spans="1:14" x14ac:dyDescent="0.25">
      <c r="A58" s="21"/>
      <c r="B58" s="1" t="s">
        <v>107</v>
      </c>
      <c r="C58" s="61">
        <v>403</v>
      </c>
      <c r="D58" s="61">
        <v>214</v>
      </c>
      <c r="E58" s="61">
        <v>16</v>
      </c>
      <c r="F58" s="61">
        <v>29</v>
      </c>
      <c r="G58" s="63">
        <f t="shared" si="7"/>
        <v>662</v>
      </c>
      <c r="H58" s="64"/>
      <c r="I58" s="65">
        <f t="shared" si="8"/>
        <v>0.60876132930513593</v>
      </c>
      <c r="J58" s="65">
        <f t="shared" si="9"/>
        <v>0.32326283987915405</v>
      </c>
      <c r="K58" s="65">
        <f t="shared" si="10"/>
        <v>2.4169184290030211E-2</v>
      </c>
      <c r="L58" s="66">
        <f t="shared" si="11"/>
        <v>4.3806646525679761E-2</v>
      </c>
      <c r="M58" s="21"/>
      <c r="N58" s="21"/>
    </row>
    <row r="59" spans="1:14" x14ac:dyDescent="0.25">
      <c r="A59" s="21"/>
      <c r="B59" s="1" t="s">
        <v>50</v>
      </c>
      <c r="C59" s="61">
        <f>C60-SUM(C39:C58)</f>
        <v>10404</v>
      </c>
      <c r="D59" s="61">
        <f>D60-SUM(D39:D58)</f>
        <v>524</v>
      </c>
      <c r="E59" s="61">
        <f>E60-SUM(E39:E58)</f>
        <v>104</v>
      </c>
      <c r="F59" s="61">
        <f>F60-SUM(F39:F58)</f>
        <v>384</v>
      </c>
      <c r="G59" s="63">
        <f t="shared" ref="G59:G60" si="12">SUM(C59:F59)</f>
        <v>11416</v>
      </c>
      <c r="H59" s="64"/>
      <c r="I59" s="65">
        <f t="shared" si="8"/>
        <v>0.91135248773651012</v>
      </c>
      <c r="J59" s="65">
        <f t="shared" si="9"/>
        <v>4.5900490539593553E-2</v>
      </c>
      <c r="K59" s="65">
        <f t="shared" si="10"/>
        <v>9.1100210231254385E-3</v>
      </c>
      <c r="L59" s="66">
        <f t="shared" si="11"/>
        <v>3.3637000700770851E-2</v>
      </c>
      <c r="M59" s="21"/>
      <c r="N59" s="21"/>
    </row>
    <row r="60" spans="1:14" ht="15.75" thickBot="1" x14ac:dyDescent="0.3">
      <c r="A60" s="21"/>
      <c r="B60" s="122" t="s">
        <v>1</v>
      </c>
      <c r="C60" s="80">
        <v>115930</v>
      </c>
      <c r="D60" s="80">
        <v>21434</v>
      </c>
      <c r="E60" s="80">
        <v>4118</v>
      </c>
      <c r="F60" s="81">
        <v>12360</v>
      </c>
      <c r="G60" s="82">
        <f t="shared" si="12"/>
        <v>153842</v>
      </c>
      <c r="H60" s="88" t="s">
        <v>122</v>
      </c>
      <c r="I60" s="83">
        <f t="shared" ref="I60" si="13">C60/SUM(C60:F60)</f>
        <v>0.75356534626434912</v>
      </c>
      <c r="J60" s="83">
        <f t="shared" ref="J60" si="14">D60/SUM(C60:F60)</f>
        <v>0.13932476176856776</v>
      </c>
      <c r="K60" s="83">
        <f t="shared" si="10"/>
        <v>2.676772272851367E-2</v>
      </c>
      <c r="L60" s="84">
        <f t="shared" si="11"/>
        <v>8.0342169238569447E-2</v>
      </c>
      <c r="M60" s="21"/>
      <c r="N60" s="21"/>
    </row>
    <row r="61" spans="1:14" x14ac:dyDescent="0.25">
      <c r="A61" s="21"/>
      <c r="B61" s="69"/>
      <c r="C61" s="70"/>
      <c r="D61" s="70"/>
      <c r="E61" s="70"/>
      <c r="F61" s="70"/>
      <c r="G61" s="71"/>
      <c r="H61" s="72"/>
      <c r="I61" s="73"/>
      <c r="J61" s="73"/>
      <c r="K61" s="73"/>
      <c r="L61" s="73"/>
      <c r="M61" s="21"/>
      <c r="N61" s="21"/>
    </row>
    <row r="62" spans="1:14" ht="15.75" thickBot="1" x14ac:dyDescent="0.3">
      <c r="A62" s="21"/>
      <c r="B62" s="47"/>
      <c r="C62" s="74"/>
      <c r="D62" s="74"/>
      <c r="E62" s="74"/>
      <c r="F62" s="74"/>
      <c r="G62" s="16"/>
      <c r="H62" s="75"/>
      <c r="I62" s="76"/>
      <c r="J62" s="76"/>
      <c r="K62" s="76"/>
      <c r="L62" s="76"/>
      <c r="M62" s="21"/>
      <c r="N62" s="21"/>
    </row>
    <row r="63" spans="1:14" ht="15.75" thickBot="1" x14ac:dyDescent="0.3">
      <c r="A63" s="21"/>
      <c r="B63" s="253" t="s">
        <v>98</v>
      </c>
      <c r="C63" s="254"/>
      <c r="D63" s="254"/>
      <c r="E63" s="254"/>
      <c r="F63" s="254"/>
      <c r="G63" s="254"/>
      <c r="H63" s="254"/>
      <c r="I63" s="254"/>
      <c r="J63" s="254"/>
      <c r="K63" s="254"/>
      <c r="L63" s="255"/>
      <c r="M63" s="21"/>
      <c r="N63" s="21"/>
    </row>
    <row r="64" spans="1:14" ht="15.75" thickBot="1" x14ac:dyDescent="0.3">
      <c r="A64" s="21"/>
      <c r="B64" s="269" t="s">
        <v>8</v>
      </c>
      <c r="C64" s="270"/>
      <c r="D64" s="270"/>
      <c r="E64" s="270"/>
      <c r="F64" s="270"/>
      <c r="G64" s="271"/>
      <c r="H64" s="126"/>
      <c r="I64" s="270" t="s">
        <v>55</v>
      </c>
      <c r="J64" s="270"/>
      <c r="K64" s="270"/>
      <c r="L64" s="271"/>
      <c r="M64" s="21"/>
      <c r="N64" s="21"/>
    </row>
    <row r="65" spans="1:14" ht="35.25" customHeight="1" x14ac:dyDescent="0.25">
      <c r="A65" s="21"/>
      <c r="B65" s="127" t="s">
        <v>63</v>
      </c>
      <c r="C65" s="133" t="s">
        <v>57</v>
      </c>
      <c r="D65" s="123" t="s">
        <v>58</v>
      </c>
      <c r="E65" s="123" t="s">
        <v>59</v>
      </c>
      <c r="F65" s="123" t="s">
        <v>82</v>
      </c>
      <c r="G65" s="134" t="s">
        <v>84</v>
      </c>
      <c r="H65" s="134" t="s">
        <v>85</v>
      </c>
      <c r="I65" s="124" t="s">
        <v>57</v>
      </c>
      <c r="J65" s="123" t="s">
        <v>58</v>
      </c>
      <c r="K65" s="123" t="s">
        <v>81</v>
      </c>
      <c r="L65" s="135" t="s">
        <v>82</v>
      </c>
      <c r="M65" s="21"/>
      <c r="N65" s="21"/>
    </row>
    <row r="66" spans="1:14" x14ac:dyDescent="0.25">
      <c r="A66" s="21"/>
      <c r="B66" s="77" t="s">
        <v>52</v>
      </c>
      <c r="C66" s="61">
        <v>25155</v>
      </c>
      <c r="D66" s="61">
        <v>6203</v>
      </c>
      <c r="E66" s="61">
        <v>10020</v>
      </c>
      <c r="F66" s="62">
        <v>945</v>
      </c>
      <c r="G66" s="63">
        <v>42323</v>
      </c>
      <c r="H66" s="64" t="s">
        <v>61</v>
      </c>
      <c r="I66" s="65">
        <v>0.5943576778583749</v>
      </c>
      <c r="J66" s="65">
        <v>0.14656333435720531</v>
      </c>
      <c r="K66" s="65">
        <v>0.23675070292748623</v>
      </c>
      <c r="L66" s="66">
        <v>2.2328284856933583E-2</v>
      </c>
      <c r="M66" s="21"/>
      <c r="N66" s="21"/>
    </row>
    <row r="67" spans="1:14" ht="14.25" customHeight="1" x14ac:dyDescent="0.25">
      <c r="A67" s="21"/>
      <c r="B67" s="77" t="s">
        <v>31</v>
      </c>
      <c r="C67" s="61">
        <v>24061</v>
      </c>
      <c r="D67" s="61">
        <v>6076</v>
      </c>
      <c r="E67" s="61">
        <v>798</v>
      </c>
      <c r="F67" s="61">
        <v>3394</v>
      </c>
      <c r="G67" s="63">
        <v>34329</v>
      </c>
      <c r="H67" s="68"/>
      <c r="I67" s="65">
        <v>0.70089428762853567</v>
      </c>
      <c r="J67" s="65">
        <v>0.17699321273558799</v>
      </c>
      <c r="K67" s="65">
        <v>2.324565236389059E-2</v>
      </c>
      <c r="L67" s="66">
        <v>9.8866847271985789E-2</v>
      </c>
      <c r="M67" s="21"/>
      <c r="N67" s="21"/>
    </row>
    <row r="68" spans="1:14" x14ac:dyDescent="0.25">
      <c r="A68" s="21"/>
      <c r="B68" s="77" t="s">
        <v>38</v>
      </c>
      <c r="C68" s="61">
        <v>9382</v>
      </c>
      <c r="D68" s="61">
        <v>27</v>
      </c>
      <c r="E68" s="61">
        <v>46</v>
      </c>
      <c r="F68" s="61">
        <v>483</v>
      </c>
      <c r="G68" s="63">
        <v>9938</v>
      </c>
      <c r="H68" s="64"/>
      <c r="I68" s="65">
        <v>0.94405312940229424</v>
      </c>
      <c r="J68" s="65">
        <v>2.7168444355001008E-3</v>
      </c>
      <c r="K68" s="65">
        <v>4.6286979271483192E-3</v>
      </c>
      <c r="L68" s="66">
        <v>4.8601328235057355E-2</v>
      </c>
      <c r="M68" s="21"/>
      <c r="N68" s="21"/>
    </row>
    <row r="69" spans="1:14" x14ac:dyDescent="0.25">
      <c r="A69" s="21"/>
      <c r="B69" s="77" t="s">
        <v>32</v>
      </c>
      <c r="C69" s="61">
        <v>6989</v>
      </c>
      <c r="D69" s="61">
        <v>1454</v>
      </c>
      <c r="E69" s="61">
        <v>96</v>
      </c>
      <c r="F69" s="61">
        <v>461</v>
      </c>
      <c r="G69" s="63">
        <v>9000</v>
      </c>
      <c r="H69" s="64"/>
      <c r="I69" s="65">
        <v>0.77655555555555555</v>
      </c>
      <c r="J69" s="65">
        <v>0.16155555555555556</v>
      </c>
      <c r="K69" s="65">
        <v>1.0666666666666666E-2</v>
      </c>
      <c r="L69" s="66">
        <v>5.1222222222222225E-2</v>
      </c>
      <c r="M69" s="21"/>
      <c r="N69" s="21"/>
    </row>
    <row r="70" spans="1:14" x14ac:dyDescent="0.25">
      <c r="A70" s="21"/>
      <c r="B70" s="77" t="s">
        <v>36</v>
      </c>
      <c r="C70" s="61">
        <v>7409</v>
      </c>
      <c r="D70" s="61">
        <v>28</v>
      </c>
      <c r="E70" s="61">
        <v>62</v>
      </c>
      <c r="F70" s="61">
        <v>1208</v>
      </c>
      <c r="G70" s="63">
        <v>8707</v>
      </c>
      <c r="H70" s="64"/>
      <c r="I70" s="65">
        <v>0.85092454347077062</v>
      </c>
      <c r="J70" s="65">
        <v>3.2158033765935456E-3</v>
      </c>
      <c r="K70" s="65">
        <v>7.1207074767428505E-3</v>
      </c>
      <c r="L70" s="66">
        <v>0.13873894567589296</v>
      </c>
      <c r="M70" s="21"/>
      <c r="N70" s="21"/>
    </row>
    <row r="71" spans="1:14" x14ac:dyDescent="0.25">
      <c r="A71" s="21"/>
      <c r="B71" s="77" t="s">
        <v>33</v>
      </c>
      <c r="C71" s="61">
        <v>3010</v>
      </c>
      <c r="D71" s="61">
        <v>1104</v>
      </c>
      <c r="E71" s="61">
        <v>161</v>
      </c>
      <c r="F71" s="61">
        <v>1481</v>
      </c>
      <c r="G71" s="63">
        <v>5756</v>
      </c>
      <c r="H71" s="64"/>
      <c r="I71" s="65">
        <v>0.52293259207783183</v>
      </c>
      <c r="J71" s="65">
        <v>0.19179986101459348</v>
      </c>
      <c r="K71" s="65">
        <v>2.7970813064628213E-2</v>
      </c>
      <c r="L71" s="66">
        <v>0.25729673384294649</v>
      </c>
      <c r="M71" s="21"/>
      <c r="N71" s="21"/>
    </row>
    <row r="72" spans="1:14" x14ac:dyDescent="0.25">
      <c r="A72" s="21"/>
      <c r="B72" s="77" t="s">
        <v>47</v>
      </c>
      <c r="C72" s="61">
        <v>2046</v>
      </c>
      <c r="D72" s="61">
        <v>14</v>
      </c>
      <c r="E72" s="61">
        <v>28</v>
      </c>
      <c r="F72" s="61">
        <v>2007</v>
      </c>
      <c r="G72" s="63">
        <v>4095</v>
      </c>
      <c r="H72" s="64"/>
      <c r="I72" s="65">
        <v>0.49963369963369964</v>
      </c>
      <c r="J72" s="65">
        <v>3.4188034188034188E-3</v>
      </c>
      <c r="K72" s="65">
        <v>6.8376068376068376E-3</v>
      </c>
      <c r="L72" s="66">
        <v>0.49010989010989009</v>
      </c>
      <c r="M72" s="21"/>
      <c r="N72" s="21"/>
    </row>
    <row r="73" spans="1:14" x14ac:dyDescent="0.25">
      <c r="A73" s="21"/>
      <c r="B73" s="1" t="s">
        <v>45</v>
      </c>
      <c r="C73" s="61">
        <v>3413</v>
      </c>
      <c r="D73" s="61">
        <v>1035</v>
      </c>
      <c r="E73" s="61">
        <v>1139</v>
      </c>
      <c r="F73" s="61">
        <v>495</v>
      </c>
      <c r="G73" s="63">
        <v>6082</v>
      </c>
      <c r="H73" s="64"/>
      <c r="I73" s="65">
        <v>0.56116409075961859</v>
      </c>
      <c r="J73" s="65">
        <v>0.17017428477474514</v>
      </c>
      <c r="K73" s="65">
        <v>0.18727392305162777</v>
      </c>
      <c r="L73" s="66">
        <v>8.1387701414008556E-2</v>
      </c>
      <c r="M73" s="21"/>
      <c r="N73" s="21"/>
    </row>
    <row r="74" spans="1:14" x14ac:dyDescent="0.25">
      <c r="A74" s="21"/>
      <c r="B74" s="77" t="s">
        <v>44</v>
      </c>
      <c r="C74" s="61">
        <v>3412</v>
      </c>
      <c r="D74" s="61">
        <v>51</v>
      </c>
      <c r="E74" s="61">
        <v>38</v>
      </c>
      <c r="F74" s="61">
        <v>35</v>
      </c>
      <c r="G74" s="63">
        <v>3536</v>
      </c>
      <c r="H74" s="64"/>
      <c r="I74" s="65">
        <v>0.96493212669683259</v>
      </c>
      <c r="J74" s="65">
        <v>1.4423076923076924E-2</v>
      </c>
      <c r="K74" s="65">
        <v>1.0746606334841629E-2</v>
      </c>
      <c r="L74" s="66">
        <v>9.8981900452488683E-3</v>
      </c>
      <c r="M74" s="21"/>
      <c r="N74" s="21"/>
    </row>
    <row r="75" spans="1:14" x14ac:dyDescent="0.25">
      <c r="A75" s="21"/>
      <c r="B75" s="78" t="s">
        <v>39</v>
      </c>
      <c r="C75" s="67">
        <v>4590</v>
      </c>
      <c r="D75" s="67">
        <v>18</v>
      </c>
      <c r="E75" s="67">
        <v>29</v>
      </c>
      <c r="F75" s="67">
        <v>326</v>
      </c>
      <c r="G75" s="63">
        <v>4963</v>
      </c>
      <c r="H75" s="64"/>
      <c r="I75" s="65">
        <v>0.92484384444892198</v>
      </c>
      <c r="J75" s="65">
        <v>3.6268386056820473E-3</v>
      </c>
      <c r="K75" s="65">
        <v>5.8432399758210759E-3</v>
      </c>
      <c r="L75" s="66">
        <v>6.5686076969574847E-2</v>
      </c>
      <c r="M75" s="21"/>
      <c r="N75" s="21"/>
    </row>
    <row r="76" spans="1:14" x14ac:dyDescent="0.25">
      <c r="A76" s="21"/>
      <c r="B76" s="1" t="s">
        <v>37</v>
      </c>
      <c r="C76" s="61">
        <v>4156</v>
      </c>
      <c r="D76" s="61">
        <v>10</v>
      </c>
      <c r="E76" s="61">
        <v>12</v>
      </c>
      <c r="F76" s="61">
        <v>208</v>
      </c>
      <c r="G76" s="63">
        <v>4386</v>
      </c>
      <c r="H76" s="64"/>
      <c r="I76" s="65">
        <v>0.94756041951664383</v>
      </c>
      <c r="J76" s="65">
        <v>2.2799817601459188E-3</v>
      </c>
      <c r="K76" s="65">
        <v>2.7359781121751026E-3</v>
      </c>
      <c r="L76" s="66">
        <v>4.7423620611035111E-2</v>
      </c>
      <c r="M76" s="21"/>
      <c r="N76" s="21"/>
    </row>
    <row r="77" spans="1:14" x14ac:dyDescent="0.25">
      <c r="A77" s="21"/>
      <c r="B77" s="1" t="s">
        <v>34</v>
      </c>
      <c r="C77" s="61">
        <v>2876</v>
      </c>
      <c r="D77" s="61">
        <v>108</v>
      </c>
      <c r="E77" s="61">
        <v>58</v>
      </c>
      <c r="F77" s="61">
        <v>97</v>
      </c>
      <c r="G77" s="63">
        <v>3139</v>
      </c>
      <c r="H77" s="64"/>
      <c r="I77" s="65">
        <v>0.91621535520866515</v>
      </c>
      <c r="J77" s="65">
        <v>3.4405861739407455E-2</v>
      </c>
      <c r="K77" s="65">
        <v>1.8477222045237336E-2</v>
      </c>
      <c r="L77" s="66">
        <v>3.0901561006690028E-2</v>
      </c>
      <c r="M77" s="21"/>
      <c r="N77" s="21"/>
    </row>
    <row r="78" spans="1:14" x14ac:dyDescent="0.25">
      <c r="A78" s="21"/>
      <c r="B78" s="77" t="s">
        <v>41</v>
      </c>
      <c r="C78" s="61">
        <v>2344</v>
      </c>
      <c r="D78" s="61">
        <v>64</v>
      </c>
      <c r="E78" s="61">
        <v>8</v>
      </c>
      <c r="F78" s="61">
        <v>61</v>
      </c>
      <c r="G78" s="63">
        <v>2477</v>
      </c>
      <c r="H78" s="64"/>
      <c r="I78" s="65">
        <v>0.94630601534113845</v>
      </c>
      <c r="J78" s="65">
        <v>2.5837706903512312E-2</v>
      </c>
      <c r="K78" s="65">
        <v>3.229713362939039E-3</v>
      </c>
      <c r="L78" s="66">
        <v>2.4626564392410174E-2</v>
      </c>
      <c r="M78" s="21"/>
      <c r="N78" s="21"/>
    </row>
    <row r="79" spans="1:14" x14ac:dyDescent="0.25">
      <c r="A79" s="21"/>
      <c r="B79" s="1" t="s">
        <v>40</v>
      </c>
      <c r="C79" s="61">
        <v>1904</v>
      </c>
      <c r="D79" s="61">
        <v>45</v>
      </c>
      <c r="E79" s="61">
        <v>14</v>
      </c>
      <c r="F79" s="61">
        <v>154</v>
      </c>
      <c r="G79" s="63">
        <v>2117</v>
      </c>
      <c r="H79" s="64"/>
      <c r="I79" s="65">
        <v>0.89938592347661783</v>
      </c>
      <c r="J79" s="65">
        <v>2.1256495040151157E-2</v>
      </c>
      <c r="K79" s="65">
        <v>6.6131317902692489E-3</v>
      </c>
      <c r="L79" s="66">
        <v>7.2744449692961732E-2</v>
      </c>
      <c r="M79" s="21"/>
      <c r="N79" s="21"/>
    </row>
    <row r="80" spans="1:14" x14ac:dyDescent="0.25">
      <c r="A80" s="21"/>
      <c r="B80" s="1" t="s">
        <v>49</v>
      </c>
      <c r="C80" s="67">
        <v>1525</v>
      </c>
      <c r="D80" s="67">
        <v>21</v>
      </c>
      <c r="E80" s="67">
        <v>13</v>
      </c>
      <c r="F80" s="67">
        <v>78</v>
      </c>
      <c r="G80" s="63">
        <v>1637</v>
      </c>
      <c r="H80" s="64"/>
      <c r="I80" s="65">
        <v>0.93158216249236403</v>
      </c>
      <c r="J80" s="65">
        <v>1.2828344532681736E-2</v>
      </c>
      <c r="K80" s="65">
        <v>7.9413561392791699E-3</v>
      </c>
      <c r="L80" s="66">
        <v>4.7648136835675016E-2</v>
      </c>
      <c r="M80" s="21"/>
      <c r="N80" s="21"/>
    </row>
    <row r="81" spans="1:15" x14ac:dyDescent="0.25">
      <c r="A81" s="21"/>
      <c r="B81" s="1" t="s">
        <v>46</v>
      </c>
      <c r="C81" s="61">
        <v>1177</v>
      </c>
      <c r="D81" s="61">
        <v>6</v>
      </c>
      <c r="E81" s="61">
        <v>13</v>
      </c>
      <c r="F81" s="61">
        <v>81</v>
      </c>
      <c r="G81" s="63">
        <v>1277</v>
      </c>
      <c r="H81" s="64"/>
      <c r="I81" s="65">
        <v>0.92169146436961624</v>
      </c>
      <c r="J81" s="65">
        <v>4.6985121378230231E-3</v>
      </c>
      <c r="K81" s="65">
        <v>1.0180109631949883E-2</v>
      </c>
      <c r="L81" s="66">
        <v>6.3429913860610809E-2</v>
      </c>
      <c r="M81" s="21"/>
      <c r="N81" s="21"/>
    </row>
    <row r="82" spans="1:15" x14ac:dyDescent="0.25">
      <c r="A82" s="21"/>
      <c r="B82" s="1" t="s">
        <v>53</v>
      </c>
      <c r="C82" s="61">
        <v>1393</v>
      </c>
      <c r="D82" s="61">
        <v>61</v>
      </c>
      <c r="E82" s="61">
        <v>2</v>
      </c>
      <c r="F82" s="61">
        <v>74</v>
      </c>
      <c r="G82" s="63">
        <v>1530</v>
      </c>
      <c r="H82" s="64"/>
      <c r="I82" s="65">
        <v>0.91045751633986927</v>
      </c>
      <c r="J82" s="65">
        <v>3.9869281045751631E-2</v>
      </c>
      <c r="K82" s="65">
        <v>1.30718954248366E-3</v>
      </c>
      <c r="L82" s="66">
        <v>4.8366013071895426E-2</v>
      </c>
      <c r="M82" s="21"/>
      <c r="N82" s="21"/>
    </row>
    <row r="83" spans="1:15" x14ac:dyDescent="0.25">
      <c r="A83" s="21"/>
      <c r="B83" s="1" t="s">
        <v>51</v>
      </c>
      <c r="C83" s="61">
        <v>397</v>
      </c>
      <c r="D83" s="61">
        <v>95</v>
      </c>
      <c r="E83" s="61">
        <v>111</v>
      </c>
      <c r="F83" s="61">
        <v>181</v>
      </c>
      <c r="G83" s="63">
        <v>784</v>
      </c>
      <c r="H83" s="64"/>
      <c r="I83" s="65">
        <v>0.50637755102040816</v>
      </c>
      <c r="J83" s="65">
        <v>0.1211734693877551</v>
      </c>
      <c r="K83" s="65">
        <v>0.14158163265306123</v>
      </c>
      <c r="L83" s="66">
        <v>0.2308673469387755</v>
      </c>
      <c r="M83" s="21"/>
      <c r="N83" s="21"/>
    </row>
    <row r="84" spans="1:15" x14ac:dyDescent="0.25">
      <c r="A84" s="21"/>
      <c r="B84" s="1" t="s">
        <v>62</v>
      </c>
      <c r="C84" s="61">
        <v>62</v>
      </c>
      <c r="D84" s="61">
        <v>1</v>
      </c>
      <c r="E84" s="61">
        <v>0</v>
      </c>
      <c r="F84" s="61">
        <v>2</v>
      </c>
      <c r="G84" s="63">
        <v>65</v>
      </c>
      <c r="H84" s="64"/>
      <c r="I84" s="65">
        <v>0.9538461538461539</v>
      </c>
      <c r="J84" s="65">
        <v>1.5384615384615385E-2</v>
      </c>
      <c r="K84" s="65">
        <v>0</v>
      </c>
      <c r="L84" s="66">
        <v>3.0769230769230771E-2</v>
      </c>
      <c r="M84" s="21"/>
      <c r="N84" s="21"/>
    </row>
    <row r="85" spans="1:15" x14ac:dyDescent="0.25">
      <c r="A85" s="21"/>
      <c r="B85" s="1" t="s">
        <v>48</v>
      </c>
      <c r="C85" s="61">
        <v>440</v>
      </c>
      <c r="D85" s="61">
        <v>93</v>
      </c>
      <c r="E85" s="61">
        <v>56</v>
      </c>
      <c r="F85" s="61">
        <v>89</v>
      </c>
      <c r="G85" s="63">
        <v>678</v>
      </c>
      <c r="H85" s="64"/>
      <c r="I85" s="65">
        <v>0.64896755162241893</v>
      </c>
      <c r="J85" s="65">
        <v>0.13716814159292035</v>
      </c>
      <c r="K85" s="65">
        <v>8.2595870206489674E-2</v>
      </c>
      <c r="L85" s="66">
        <v>0.13126843657817108</v>
      </c>
      <c r="M85" s="21"/>
      <c r="N85" s="21"/>
    </row>
    <row r="86" spans="1:15" x14ac:dyDescent="0.25">
      <c r="A86" s="21"/>
      <c r="B86" s="1" t="s">
        <v>43</v>
      </c>
      <c r="C86" s="61">
        <v>393</v>
      </c>
      <c r="D86" s="61">
        <v>125</v>
      </c>
      <c r="E86" s="61">
        <v>5</v>
      </c>
      <c r="F86" s="61">
        <v>37</v>
      </c>
      <c r="G86" s="63">
        <f>SUM(C86:F86)</f>
        <v>560</v>
      </c>
      <c r="H86" s="64"/>
      <c r="I86" s="158">
        <v>0.70178571428571423</v>
      </c>
      <c r="J86" s="65">
        <v>0.22321428571428573</v>
      </c>
      <c r="K86" s="65">
        <v>8.9285714285714281E-3</v>
      </c>
      <c r="L86" s="66">
        <v>6.6071428571428573E-2</v>
      </c>
      <c r="M86" s="21"/>
      <c r="N86" s="21"/>
    </row>
    <row r="87" spans="1:15" x14ac:dyDescent="0.25">
      <c r="A87" s="21"/>
      <c r="B87" s="1" t="s">
        <v>50</v>
      </c>
      <c r="C87" s="61">
        <f>C88-SUM(C66:C86)</f>
        <v>19654</v>
      </c>
      <c r="D87" s="61">
        <f t="shared" ref="D87:F87" si="15">D88-SUM(D66:D86)</f>
        <v>1551</v>
      </c>
      <c r="E87" s="61">
        <f t="shared" si="15"/>
        <v>387</v>
      </c>
      <c r="F87" s="61">
        <f t="shared" si="15"/>
        <v>1129</v>
      </c>
      <c r="G87" s="63">
        <f>SUM(C87:F87)</f>
        <v>22721</v>
      </c>
      <c r="H87" s="64"/>
      <c r="I87" s="65">
        <f>C87/2820</f>
        <v>6.9695035460992907</v>
      </c>
      <c r="J87" s="65">
        <f t="shared" ref="J87:L87" si="16">D87/2820</f>
        <v>0.55000000000000004</v>
      </c>
      <c r="K87" s="65">
        <f t="shared" si="16"/>
        <v>0.13723404255319149</v>
      </c>
      <c r="L87" s="79">
        <f t="shared" si="16"/>
        <v>0.40035460992907801</v>
      </c>
      <c r="M87" s="21"/>
      <c r="N87" s="21"/>
    </row>
    <row r="88" spans="1:15" ht="15.75" thickBot="1" x14ac:dyDescent="0.3">
      <c r="A88" s="21"/>
      <c r="B88" s="122" t="s">
        <v>1</v>
      </c>
      <c r="C88" s="80">
        <v>125788</v>
      </c>
      <c r="D88" s="80">
        <v>18190</v>
      </c>
      <c r="E88" s="80">
        <v>13096</v>
      </c>
      <c r="F88" s="81">
        <v>13026</v>
      </c>
      <c r="G88" s="82">
        <v>170100</v>
      </c>
      <c r="H88" s="88" t="s">
        <v>61</v>
      </c>
      <c r="I88" s="83">
        <v>0.7394944150499706</v>
      </c>
      <c r="J88" s="83">
        <v>0.10693709582598472</v>
      </c>
      <c r="K88" s="83">
        <v>7.6990005878894763E-2</v>
      </c>
      <c r="L88" s="84">
        <v>7.6578483245149917E-2</v>
      </c>
      <c r="M88" s="21"/>
      <c r="N88" s="21"/>
    </row>
    <row r="89" spans="1:15" x14ac:dyDescent="0.25">
      <c r="A89" s="21"/>
      <c r="B89" s="85"/>
      <c r="C89" s="86"/>
      <c r="D89" s="86"/>
      <c r="E89" s="86"/>
      <c r="F89" s="86"/>
      <c r="G89" s="86"/>
      <c r="H89" s="86"/>
      <c r="I89" s="86"/>
      <c r="J89" s="86"/>
      <c r="K89" s="87"/>
      <c r="L89" s="87"/>
      <c r="M89" s="21"/>
      <c r="N89" s="21"/>
    </row>
    <row r="90" spans="1:15" x14ac:dyDescent="0.25">
      <c r="A90" s="21"/>
      <c r="B90" s="2"/>
      <c r="C90" s="3"/>
      <c r="D90" s="3"/>
      <c r="E90" s="3"/>
      <c r="F90" s="4"/>
      <c r="G90" s="4"/>
      <c r="H90" s="4"/>
      <c r="I90" s="5"/>
      <c r="J90" s="6"/>
      <c r="K90" s="5"/>
      <c r="L90" s="2"/>
      <c r="M90" s="21"/>
      <c r="N90" s="21"/>
    </row>
    <row r="91" spans="1:15" x14ac:dyDescent="0.25">
      <c r="A91" s="21"/>
      <c r="B91" s="7" t="s">
        <v>2</v>
      </c>
      <c r="C91" s="6"/>
      <c r="D91" s="8"/>
      <c r="E91" s="5"/>
      <c r="F91" s="3"/>
      <c r="G91" s="3"/>
      <c r="H91" s="5"/>
      <c r="I91" s="5"/>
      <c r="J91" s="2"/>
      <c r="K91" s="2"/>
      <c r="L91" s="2"/>
      <c r="M91" s="21"/>
      <c r="N91" s="21"/>
    </row>
    <row r="92" spans="1:15" x14ac:dyDescent="0.25">
      <c r="A92" s="21"/>
      <c r="B92" s="20" t="s">
        <v>3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1"/>
      <c r="N92" s="21"/>
    </row>
    <row r="93" spans="1:15" x14ac:dyDescent="0.25">
      <c r="A93" s="21"/>
      <c r="B93" s="20" t="s">
        <v>4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1"/>
      <c r="N93" s="21"/>
    </row>
    <row r="94" spans="1:15" x14ac:dyDescent="0.25">
      <c r="N94" s="92"/>
      <c r="O94" s="92"/>
    </row>
    <row r="95" spans="1:15" x14ac:dyDescent="0.25">
      <c r="N95" s="92"/>
      <c r="O95" s="92"/>
    </row>
    <row r="96" spans="1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  <row r="1395" spans="14:15" x14ac:dyDescent="0.25">
      <c r="N1395" s="92"/>
      <c r="O1395" s="92"/>
    </row>
    <row r="1396" spans="14:15" x14ac:dyDescent="0.25">
      <c r="N1396" s="92"/>
      <c r="O1396" s="92"/>
    </row>
    <row r="1397" spans="14:15" x14ac:dyDescent="0.25">
      <c r="N1397" s="92"/>
      <c r="O1397" s="92"/>
    </row>
    <row r="1398" spans="14:15" x14ac:dyDescent="0.25">
      <c r="N1398" s="92"/>
      <c r="O1398" s="92"/>
    </row>
    <row r="1399" spans="14:15" x14ac:dyDescent="0.25">
      <c r="N1399" s="92"/>
      <c r="O1399" s="92"/>
    </row>
    <row r="1400" spans="14:15" x14ac:dyDescent="0.25">
      <c r="N1400" s="92"/>
      <c r="O1400" s="92"/>
    </row>
    <row r="1401" spans="14:15" x14ac:dyDescent="0.25">
      <c r="N1401" s="92"/>
      <c r="O1401" s="92"/>
    </row>
    <row r="1402" spans="14:15" x14ac:dyDescent="0.25">
      <c r="N1402" s="92"/>
      <c r="O1402" s="92"/>
    </row>
    <row r="1403" spans="14:15" x14ac:dyDescent="0.25">
      <c r="N1403" s="92"/>
      <c r="O1403" s="92"/>
    </row>
    <row r="1404" spans="14:15" x14ac:dyDescent="0.25">
      <c r="N1404" s="92"/>
      <c r="O1404" s="92"/>
    </row>
    <row r="1405" spans="14:15" x14ac:dyDescent="0.25">
      <c r="N1405" s="92"/>
      <c r="O1405" s="92"/>
    </row>
    <row r="1406" spans="14:15" x14ac:dyDescent="0.25">
      <c r="N1406" s="92"/>
      <c r="O1406" s="92"/>
    </row>
    <row r="1407" spans="14:15" x14ac:dyDescent="0.25">
      <c r="N1407" s="92"/>
      <c r="O1407" s="92"/>
    </row>
    <row r="1408" spans="14:15" x14ac:dyDescent="0.25">
      <c r="N1408" s="92"/>
      <c r="O1408" s="92"/>
    </row>
    <row r="1409" spans="14:15" x14ac:dyDescent="0.25">
      <c r="N1409" s="92"/>
      <c r="O1409" s="92"/>
    </row>
    <row r="1410" spans="14:15" x14ac:dyDescent="0.25">
      <c r="N1410" s="92"/>
      <c r="O1410" s="92"/>
    </row>
    <row r="1411" spans="14:15" x14ac:dyDescent="0.25">
      <c r="N1411" s="92"/>
      <c r="O1411" s="92"/>
    </row>
    <row r="1412" spans="14:15" x14ac:dyDescent="0.25">
      <c r="N1412" s="92"/>
      <c r="O1412" s="92"/>
    </row>
    <row r="1413" spans="14:15" x14ac:dyDescent="0.25">
      <c r="N1413" s="92"/>
      <c r="O1413" s="92"/>
    </row>
    <row r="1414" spans="14:15" x14ac:dyDescent="0.25">
      <c r="N1414" s="92"/>
      <c r="O1414" s="92"/>
    </row>
    <row r="1415" spans="14:15" x14ac:dyDescent="0.25">
      <c r="N1415" s="92"/>
      <c r="O1415" s="92"/>
    </row>
    <row r="1416" spans="14:15" x14ac:dyDescent="0.25">
      <c r="N1416" s="92"/>
      <c r="O1416" s="92"/>
    </row>
    <row r="1417" spans="14:15" x14ac:dyDescent="0.25">
      <c r="N1417" s="92"/>
      <c r="O1417" s="92"/>
    </row>
    <row r="1418" spans="14:15" x14ac:dyDescent="0.25">
      <c r="N1418" s="92"/>
      <c r="O1418" s="92"/>
    </row>
    <row r="1419" spans="14:15" x14ac:dyDescent="0.25">
      <c r="N1419" s="92"/>
      <c r="O1419" s="92"/>
    </row>
    <row r="1420" spans="14:15" x14ac:dyDescent="0.25">
      <c r="N1420" s="92"/>
      <c r="O1420" s="92"/>
    </row>
    <row r="1421" spans="14:15" x14ac:dyDescent="0.25">
      <c r="N1421" s="92"/>
      <c r="O1421" s="92"/>
    </row>
    <row r="1422" spans="14:15" x14ac:dyDescent="0.25">
      <c r="N1422" s="92"/>
      <c r="O1422" s="92"/>
    </row>
  </sheetData>
  <mergeCells count="25">
    <mergeCell ref="B36:G36"/>
    <mergeCell ref="B64:G64"/>
    <mergeCell ref="B35:L35"/>
    <mergeCell ref="I36:L36"/>
    <mergeCell ref="B63:L63"/>
    <mergeCell ref="I64:L64"/>
    <mergeCell ref="E37:E38"/>
    <mergeCell ref="F37:F38"/>
    <mergeCell ref="D37:D38"/>
    <mergeCell ref="C37:C38"/>
    <mergeCell ref="I37:I38"/>
    <mergeCell ref="J37:J38"/>
    <mergeCell ref="K37:K38"/>
    <mergeCell ref="L37:L38"/>
    <mergeCell ref="B7:L7"/>
    <mergeCell ref="B8:G8"/>
    <mergeCell ref="I8:L8"/>
    <mergeCell ref="C9:C10"/>
    <mergeCell ref="D9:D10"/>
    <mergeCell ref="E9:E10"/>
    <mergeCell ref="F9:F10"/>
    <mergeCell ref="I9:I10"/>
    <mergeCell ref="J9:J10"/>
    <mergeCell ref="K9:K10"/>
    <mergeCell ref="L9:L10"/>
  </mergeCells>
  <conditionalFormatting sqref="B91:B92">
    <cfRule type="cellIs" dxfId="7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1"/>
  <sheetViews>
    <sheetView zoomScale="64" zoomScaleNormal="64" workbookViewId="0">
      <selection activeCell="J15" sqref="J15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6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3.85546875" customWidth="1"/>
    <col min="20" max="20" width="15.28515625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94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15.75" thickBot="1" x14ac:dyDescent="0.3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s="18" customFormat="1" ht="15.75" thickBot="1" x14ac:dyDescent="0.3">
      <c r="A6" s="21"/>
      <c r="B6" s="272" t="s">
        <v>127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4"/>
      <c r="Z6" s="21"/>
      <c r="AA6" s="21"/>
      <c r="AB6" s="21"/>
    </row>
    <row r="7" spans="1:28" s="18" customFormat="1" x14ac:dyDescent="0.25">
      <c r="A7" s="21"/>
      <c r="B7" s="98"/>
      <c r="C7" s="99"/>
      <c r="D7" s="106" t="s">
        <v>32</v>
      </c>
      <c r="E7" s="106" t="s">
        <v>36</v>
      </c>
      <c r="F7" s="106" t="s">
        <v>46</v>
      </c>
      <c r="G7" s="106" t="s">
        <v>39</v>
      </c>
      <c r="H7" s="106" t="s">
        <v>41</v>
      </c>
      <c r="I7" s="106" t="s">
        <v>38</v>
      </c>
      <c r="J7" s="106" t="s">
        <v>42</v>
      </c>
      <c r="K7" s="106" t="s">
        <v>33</v>
      </c>
      <c r="L7" s="106" t="s">
        <v>34</v>
      </c>
      <c r="M7" s="106" t="s">
        <v>31</v>
      </c>
      <c r="N7" s="106" t="s">
        <v>43</v>
      </c>
      <c r="O7" s="106" t="s">
        <v>124</v>
      </c>
      <c r="P7" s="106" t="s">
        <v>107</v>
      </c>
      <c r="Q7" s="106" t="s">
        <v>40</v>
      </c>
      <c r="R7" s="106" t="s">
        <v>44</v>
      </c>
      <c r="S7" s="106" t="s">
        <v>108</v>
      </c>
      <c r="T7" s="106" t="s">
        <v>49</v>
      </c>
      <c r="U7" s="106" t="s">
        <v>106</v>
      </c>
      <c r="V7" s="106" t="s">
        <v>104</v>
      </c>
      <c r="W7" s="106" t="s">
        <v>125</v>
      </c>
      <c r="X7" s="107" t="s">
        <v>50</v>
      </c>
      <c r="Y7" s="100" t="s">
        <v>72</v>
      </c>
      <c r="Z7" s="21"/>
      <c r="AA7" s="21"/>
      <c r="AB7" s="21"/>
    </row>
    <row r="8" spans="1:28" s="18" customFormat="1" x14ac:dyDescent="0.25">
      <c r="A8" s="21"/>
      <c r="B8" s="108" t="s">
        <v>64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Y8" s="97"/>
      <c r="Z8" s="21"/>
      <c r="AA8" s="21"/>
      <c r="AB8" s="21"/>
    </row>
    <row r="9" spans="1:28" s="18" customFormat="1" x14ac:dyDescent="0.25">
      <c r="A9" s="21"/>
      <c r="B9" s="103"/>
      <c r="C9" s="95" t="s">
        <v>57</v>
      </c>
      <c r="D9" s="95">
        <v>611</v>
      </c>
      <c r="E9" s="95">
        <v>489</v>
      </c>
      <c r="F9" s="95">
        <v>386</v>
      </c>
      <c r="G9" s="95">
        <v>423</v>
      </c>
      <c r="H9" s="95">
        <v>443</v>
      </c>
      <c r="I9" s="95">
        <v>337</v>
      </c>
      <c r="J9" s="95">
        <v>252</v>
      </c>
      <c r="K9" s="95">
        <v>139</v>
      </c>
      <c r="L9" s="95">
        <v>123</v>
      </c>
      <c r="M9" s="95">
        <v>104</v>
      </c>
      <c r="N9" s="95">
        <v>73</v>
      </c>
      <c r="O9" s="95">
        <v>96</v>
      </c>
      <c r="P9" s="95">
        <v>74</v>
      </c>
      <c r="Q9" s="95">
        <v>77</v>
      </c>
      <c r="R9" s="95">
        <v>60</v>
      </c>
      <c r="S9" s="95">
        <v>39</v>
      </c>
      <c r="T9" s="95">
        <v>39</v>
      </c>
      <c r="U9" s="95">
        <v>20</v>
      </c>
      <c r="V9" s="95">
        <v>20</v>
      </c>
      <c r="W9" s="95">
        <v>18</v>
      </c>
      <c r="X9" s="96">
        <v>338</v>
      </c>
      <c r="Y9" s="97">
        <f>SUM(D9:X9)</f>
        <v>4161</v>
      </c>
      <c r="Z9" s="21"/>
      <c r="AA9" s="21"/>
      <c r="AB9" s="21"/>
    </row>
    <row r="10" spans="1:28" s="18" customFormat="1" x14ac:dyDescent="0.25">
      <c r="A10" s="21"/>
      <c r="B10" s="103"/>
      <c r="C10" s="95" t="s">
        <v>58</v>
      </c>
      <c r="D10" s="95">
        <v>206</v>
      </c>
      <c r="E10" s="95">
        <v>9</v>
      </c>
      <c r="F10" s="95">
        <v>13</v>
      </c>
      <c r="G10" s="95">
        <v>3</v>
      </c>
      <c r="H10" s="95">
        <v>30</v>
      </c>
      <c r="I10" s="95">
        <v>3</v>
      </c>
      <c r="J10" s="95">
        <v>26</v>
      </c>
      <c r="K10" s="95">
        <v>87</v>
      </c>
      <c r="L10" s="95">
        <v>1</v>
      </c>
      <c r="M10" s="95">
        <v>13</v>
      </c>
      <c r="N10" s="95">
        <v>30</v>
      </c>
      <c r="O10" s="95">
        <v>2</v>
      </c>
      <c r="P10" s="95">
        <v>14</v>
      </c>
      <c r="Q10" s="95">
        <v>4</v>
      </c>
      <c r="R10" s="95">
        <v>0</v>
      </c>
      <c r="S10" s="95">
        <v>1</v>
      </c>
      <c r="T10" s="95">
        <v>1</v>
      </c>
      <c r="U10" s="95">
        <v>4</v>
      </c>
      <c r="V10" s="95">
        <v>0</v>
      </c>
      <c r="W10" s="95">
        <v>1</v>
      </c>
      <c r="X10" s="96">
        <v>7</v>
      </c>
      <c r="Y10" s="97">
        <f>SUM(D10:X10)</f>
        <v>455</v>
      </c>
      <c r="Z10" s="21"/>
      <c r="AA10" s="21"/>
      <c r="AB10" s="21"/>
    </row>
    <row r="11" spans="1:28" s="18" customFormat="1" x14ac:dyDescent="0.25">
      <c r="A11" s="21"/>
      <c r="B11" s="103"/>
      <c r="C11" s="95" t="s">
        <v>75</v>
      </c>
      <c r="D11" s="95">
        <v>0</v>
      </c>
      <c r="E11" s="95">
        <v>1</v>
      </c>
      <c r="F11" s="95">
        <v>1</v>
      </c>
      <c r="G11" s="95">
        <v>0</v>
      </c>
      <c r="H11" s="95">
        <v>0</v>
      </c>
      <c r="I11" s="95">
        <v>0</v>
      </c>
      <c r="J11" s="95">
        <v>0</v>
      </c>
      <c r="K11" s="95">
        <v>4</v>
      </c>
      <c r="L11" s="95">
        <v>1</v>
      </c>
      <c r="M11" s="95">
        <v>1</v>
      </c>
      <c r="N11" s="95">
        <v>0</v>
      </c>
      <c r="O11" s="95">
        <v>2</v>
      </c>
      <c r="P11" s="95">
        <v>0</v>
      </c>
      <c r="Q11" s="95">
        <v>1</v>
      </c>
      <c r="R11" s="95">
        <v>0</v>
      </c>
      <c r="S11" s="95">
        <v>0</v>
      </c>
      <c r="T11" s="95">
        <v>0</v>
      </c>
      <c r="U11" s="95">
        <v>0</v>
      </c>
      <c r="V11" s="95">
        <v>0</v>
      </c>
      <c r="W11" s="95">
        <v>0</v>
      </c>
      <c r="X11" s="96">
        <v>8</v>
      </c>
      <c r="Y11" s="97">
        <f>SUM(D11:X11)</f>
        <v>19</v>
      </c>
      <c r="Z11" s="21"/>
      <c r="AA11" s="21"/>
      <c r="AB11" s="21"/>
    </row>
    <row r="12" spans="1:28" s="18" customFormat="1" x14ac:dyDescent="0.25">
      <c r="A12" s="21"/>
      <c r="B12" s="103"/>
      <c r="C12" s="95" t="s">
        <v>76</v>
      </c>
      <c r="D12" s="95">
        <v>88</v>
      </c>
      <c r="E12" s="95">
        <v>177</v>
      </c>
      <c r="F12" s="95">
        <v>104</v>
      </c>
      <c r="G12" s="95">
        <v>67</v>
      </c>
      <c r="H12" s="95">
        <v>10</v>
      </c>
      <c r="I12" s="95">
        <v>53</v>
      </c>
      <c r="J12" s="95">
        <v>54</v>
      </c>
      <c r="K12" s="95">
        <v>44</v>
      </c>
      <c r="L12" s="95">
        <v>2</v>
      </c>
      <c r="M12" s="95">
        <v>5</v>
      </c>
      <c r="N12" s="95">
        <v>7</v>
      </c>
      <c r="O12" s="95">
        <v>0</v>
      </c>
      <c r="P12" s="95">
        <v>8</v>
      </c>
      <c r="Q12" s="95">
        <v>4</v>
      </c>
      <c r="R12" s="95">
        <v>0</v>
      </c>
      <c r="S12" s="95">
        <v>4</v>
      </c>
      <c r="T12" s="95">
        <v>3</v>
      </c>
      <c r="U12" s="95">
        <v>2</v>
      </c>
      <c r="V12" s="95">
        <v>2</v>
      </c>
      <c r="W12" s="95">
        <v>3</v>
      </c>
      <c r="X12" s="96">
        <v>1</v>
      </c>
      <c r="Y12" s="97">
        <f>SUM(D12:X12)</f>
        <v>638</v>
      </c>
      <c r="Z12" s="21"/>
      <c r="AA12" s="21"/>
      <c r="AB12" s="21"/>
    </row>
    <row r="13" spans="1:28" s="18" customFormat="1" x14ac:dyDescent="0.25">
      <c r="A13" s="21"/>
      <c r="B13" s="108" t="s">
        <v>65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10"/>
      <c r="Y13" s="97"/>
      <c r="Z13" s="21"/>
      <c r="AA13" s="21"/>
      <c r="AB13" s="21"/>
    </row>
    <row r="14" spans="1:28" s="18" customFormat="1" x14ac:dyDescent="0.25">
      <c r="A14" s="21"/>
      <c r="B14" s="103"/>
      <c r="C14" s="95" t="s">
        <v>57</v>
      </c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4"/>
      <c r="Y14" s="97"/>
      <c r="Z14" s="21"/>
      <c r="AA14" s="21"/>
      <c r="AB14" s="21"/>
    </row>
    <row r="15" spans="1:28" s="18" customFormat="1" x14ac:dyDescent="0.25">
      <c r="A15" s="21"/>
      <c r="B15" s="103"/>
      <c r="C15" s="95" t="s">
        <v>58</v>
      </c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4"/>
      <c r="Y15" s="97"/>
      <c r="Z15" s="21"/>
      <c r="AA15" s="21"/>
      <c r="AB15" s="21"/>
    </row>
    <row r="16" spans="1:28" s="18" customFormat="1" x14ac:dyDescent="0.25">
      <c r="A16" s="21"/>
      <c r="B16" s="103"/>
      <c r="C16" s="95" t="s">
        <v>75</v>
      </c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4"/>
      <c r="Y16" s="97"/>
      <c r="Z16" s="21"/>
      <c r="AA16" s="21"/>
      <c r="AB16" s="21"/>
    </row>
    <row r="17" spans="1:28" s="18" customFormat="1" x14ac:dyDescent="0.25">
      <c r="A17" s="21"/>
      <c r="B17" s="103"/>
      <c r="C17" s="95" t="s">
        <v>76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4"/>
      <c r="Y17" s="97"/>
      <c r="Z17" s="21"/>
      <c r="AA17" s="21"/>
      <c r="AB17" s="21"/>
    </row>
    <row r="18" spans="1:28" s="18" customFormat="1" x14ac:dyDescent="0.25">
      <c r="A18" s="21"/>
      <c r="B18" s="108" t="s">
        <v>66</v>
      </c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10"/>
      <c r="Y18" s="97"/>
      <c r="Z18" s="21"/>
      <c r="AA18" s="21"/>
      <c r="AB18" s="21"/>
    </row>
    <row r="19" spans="1:28" s="18" customFormat="1" x14ac:dyDescent="0.25">
      <c r="A19" s="21"/>
      <c r="B19" s="103"/>
      <c r="C19" s="95" t="s">
        <v>57</v>
      </c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4"/>
      <c r="Y19" s="97"/>
      <c r="Z19" s="21"/>
      <c r="AA19" s="21"/>
      <c r="AB19" s="21"/>
    </row>
    <row r="20" spans="1:28" s="18" customFormat="1" x14ac:dyDescent="0.25">
      <c r="A20" s="21"/>
      <c r="B20" s="103"/>
      <c r="C20" s="95" t="s">
        <v>58</v>
      </c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4"/>
      <c r="Y20" s="97"/>
      <c r="Z20" s="21"/>
      <c r="AA20" s="21"/>
      <c r="AB20" s="21"/>
    </row>
    <row r="21" spans="1:28" s="18" customFormat="1" x14ac:dyDescent="0.25">
      <c r="A21" s="21"/>
      <c r="B21" s="103"/>
      <c r="C21" s="95" t="s">
        <v>75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4"/>
      <c r="Y21" s="97"/>
      <c r="Z21" s="21"/>
      <c r="AA21" s="21"/>
      <c r="AB21" s="21"/>
    </row>
    <row r="22" spans="1:28" s="18" customFormat="1" x14ac:dyDescent="0.25">
      <c r="A22" s="21"/>
      <c r="B22" s="103"/>
      <c r="C22" s="95" t="s">
        <v>76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4"/>
      <c r="Y22" s="97"/>
      <c r="Z22" s="21"/>
      <c r="AA22" s="21"/>
      <c r="AB22" s="21"/>
    </row>
    <row r="23" spans="1:28" s="18" customFormat="1" x14ac:dyDescent="0.25">
      <c r="A23" s="21"/>
      <c r="B23" s="108" t="s">
        <v>67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10"/>
      <c r="Y23" s="97"/>
      <c r="Z23" s="21"/>
      <c r="AA23" s="21"/>
      <c r="AB23" s="21"/>
    </row>
    <row r="24" spans="1:28" s="18" customFormat="1" x14ac:dyDescent="0.25">
      <c r="A24" s="21"/>
      <c r="B24" s="103"/>
      <c r="C24" s="95" t="s">
        <v>57</v>
      </c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4"/>
      <c r="Y24" s="97"/>
      <c r="Z24" s="21"/>
      <c r="AA24" s="21"/>
      <c r="AB24" s="21"/>
    </row>
    <row r="25" spans="1:28" s="18" customFormat="1" x14ac:dyDescent="0.25">
      <c r="A25" s="21"/>
      <c r="B25" s="103"/>
      <c r="C25" s="95" t="s">
        <v>58</v>
      </c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4"/>
      <c r="Y25" s="97"/>
      <c r="Z25" s="21"/>
      <c r="AA25" s="21"/>
      <c r="AB25" s="21"/>
    </row>
    <row r="26" spans="1:28" s="18" customFormat="1" x14ac:dyDescent="0.25">
      <c r="A26" s="21"/>
      <c r="B26" s="103"/>
      <c r="C26" s="95" t="s">
        <v>75</v>
      </c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4"/>
      <c r="Y26" s="97"/>
      <c r="Z26" s="21"/>
      <c r="AA26" s="21"/>
      <c r="AB26" s="21"/>
    </row>
    <row r="27" spans="1:28" s="18" customFormat="1" x14ac:dyDescent="0.25">
      <c r="A27" s="21"/>
      <c r="B27" s="103"/>
      <c r="C27" s="95" t="s">
        <v>76</v>
      </c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4"/>
      <c r="Y27" s="97"/>
      <c r="Z27" s="21"/>
      <c r="AA27" s="21"/>
      <c r="AB27" s="21"/>
    </row>
    <row r="28" spans="1:28" s="18" customFormat="1" x14ac:dyDescent="0.25">
      <c r="A28" s="21"/>
      <c r="B28" s="108" t="s">
        <v>14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10"/>
      <c r="Y28" s="97"/>
      <c r="Z28" s="21"/>
      <c r="AA28" s="21"/>
      <c r="AB28" s="21"/>
    </row>
    <row r="29" spans="1:28" s="18" customFormat="1" x14ac:dyDescent="0.25">
      <c r="A29" s="21"/>
      <c r="B29" s="103"/>
      <c r="C29" s="95" t="s">
        <v>57</v>
      </c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4"/>
      <c r="Y29" s="97"/>
      <c r="Z29" s="21"/>
      <c r="AA29" s="21"/>
      <c r="AB29" s="21"/>
    </row>
    <row r="30" spans="1:28" s="18" customFormat="1" x14ac:dyDescent="0.25">
      <c r="A30" s="21"/>
      <c r="B30" s="103"/>
      <c r="C30" s="95" t="s">
        <v>58</v>
      </c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4"/>
      <c r="Y30" s="97"/>
      <c r="Z30" s="21"/>
      <c r="AA30" s="21"/>
      <c r="AB30" s="21"/>
    </row>
    <row r="31" spans="1:28" s="18" customFormat="1" x14ac:dyDescent="0.25">
      <c r="A31" s="21"/>
      <c r="B31" s="103"/>
      <c r="C31" s="95" t="s">
        <v>75</v>
      </c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4"/>
      <c r="Y31" s="97"/>
      <c r="Z31" s="21"/>
      <c r="AA31" s="21"/>
      <c r="AB31" s="21"/>
    </row>
    <row r="32" spans="1:28" s="18" customFormat="1" x14ac:dyDescent="0.25">
      <c r="A32" s="21"/>
      <c r="B32" s="103"/>
      <c r="C32" s="95" t="s">
        <v>76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4"/>
      <c r="Y32" s="97"/>
      <c r="Z32" s="21"/>
      <c r="AA32" s="21"/>
      <c r="AB32" s="21"/>
    </row>
    <row r="33" spans="1:28" s="18" customFormat="1" x14ac:dyDescent="0.25">
      <c r="A33" s="21"/>
      <c r="B33" s="108" t="s">
        <v>68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10"/>
      <c r="Y33" s="97"/>
      <c r="Z33" s="21"/>
      <c r="AA33" s="21"/>
      <c r="AB33" s="21"/>
    </row>
    <row r="34" spans="1:28" s="18" customFormat="1" x14ac:dyDescent="0.25">
      <c r="A34" s="21"/>
      <c r="B34" s="103"/>
      <c r="C34" s="95" t="s">
        <v>57</v>
      </c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4"/>
      <c r="Y34" s="97"/>
      <c r="Z34" s="21"/>
      <c r="AA34" s="21"/>
      <c r="AB34" s="21"/>
    </row>
    <row r="35" spans="1:28" s="18" customFormat="1" x14ac:dyDescent="0.25">
      <c r="A35" s="21"/>
      <c r="B35" s="103"/>
      <c r="C35" s="95" t="s">
        <v>58</v>
      </c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  <c r="U35" s="203"/>
      <c r="V35" s="203"/>
      <c r="W35" s="203"/>
      <c r="X35" s="204"/>
      <c r="Y35" s="97"/>
      <c r="Z35" s="21"/>
      <c r="AA35" s="21"/>
      <c r="AB35" s="21"/>
    </row>
    <row r="36" spans="1:28" s="18" customFormat="1" x14ac:dyDescent="0.25">
      <c r="A36" s="21"/>
      <c r="B36" s="103"/>
      <c r="C36" s="95" t="s">
        <v>75</v>
      </c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4"/>
      <c r="Y36" s="97"/>
      <c r="Z36" s="21"/>
      <c r="AA36" s="21"/>
      <c r="AB36" s="21"/>
    </row>
    <row r="37" spans="1:28" s="18" customFormat="1" x14ac:dyDescent="0.25">
      <c r="A37" s="21"/>
      <c r="B37" s="103"/>
      <c r="C37" s="95" t="s">
        <v>76</v>
      </c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4"/>
      <c r="Y37" s="97"/>
      <c r="Z37" s="21"/>
      <c r="AA37" s="21"/>
      <c r="AB37" s="21"/>
    </row>
    <row r="38" spans="1:28" s="18" customFormat="1" x14ac:dyDescent="0.25">
      <c r="A38" s="21"/>
      <c r="B38" s="108" t="s">
        <v>69</v>
      </c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10"/>
      <c r="Y38" s="97"/>
      <c r="Z38" s="21"/>
      <c r="AA38" s="21"/>
      <c r="AB38" s="21"/>
    </row>
    <row r="39" spans="1:28" s="18" customFormat="1" x14ac:dyDescent="0.25">
      <c r="A39" s="21"/>
      <c r="B39" s="103"/>
      <c r="C39" s="95" t="s">
        <v>57</v>
      </c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4"/>
      <c r="Y39" s="97"/>
      <c r="Z39" s="21"/>
      <c r="AA39" s="21"/>
      <c r="AB39" s="21"/>
    </row>
    <row r="40" spans="1:28" s="18" customFormat="1" x14ac:dyDescent="0.25">
      <c r="A40" s="21"/>
      <c r="B40" s="103"/>
      <c r="C40" s="95" t="s">
        <v>58</v>
      </c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4"/>
      <c r="Y40" s="97"/>
      <c r="Z40" s="21"/>
      <c r="AA40" s="21"/>
      <c r="AB40" s="21"/>
    </row>
    <row r="41" spans="1:28" s="18" customFormat="1" x14ac:dyDescent="0.25">
      <c r="A41" s="21"/>
      <c r="B41" s="103"/>
      <c r="C41" s="95" t="s">
        <v>75</v>
      </c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4"/>
      <c r="Y41" s="97"/>
      <c r="Z41" s="21"/>
      <c r="AA41" s="21"/>
      <c r="AB41" s="21"/>
    </row>
    <row r="42" spans="1:28" s="18" customFormat="1" x14ac:dyDescent="0.25">
      <c r="A42" s="21"/>
      <c r="B42" s="103"/>
      <c r="C42" s="95" t="s">
        <v>76</v>
      </c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4"/>
      <c r="Y42" s="97"/>
      <c r="Z42" s="21"/>
      <c r="AA42" s="21"/>
      <c r="AB42" s="21"/>
    </row>
    <row r="43" spans="1:28" s="18" customFormat="1" x14ac:dyDescent="0.25">
      <c r="A43" s="21"/>
      <c r="B43" s="108" t="s">
        <v>70</v>
      </c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10"/>
      <c r="Y43" s="97"/>
      <c r="Z43" s="21"/>
      <c r="AA43" s="21"/>
      <c r="AB43" s="21"/>
    </row>
    <row r="44" spans="1:28" s="18" customFormat="1" x14ac:dyDescent="0.25">
      <c r="A44" s="21"/>
      <c r="B44" s="103"/>
      <c r="C44" s="95" t="s">
        <v>57</v>
      </c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4"/>
      <c r="Y44" s="97"/>
      <c r="Z44" s="21"/>
      <c r="AA44" s="21"/>
      <c r="AB44" s="21"/>
    </row>
    <row r="45" spans="1:28" s="18" customFormat="1" x14ac:dyDescent="0.25">
      <c r="A45" s="21"/>
      <c r="B45" s="103"/>
      <c r="C45" s="95" t="s">
        <v>58</v>
      </c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4"/>
      <c r="Y45" s="97"/>
      <c r="Z45" s="21"/>
      <c r="AA45" s="21"/>
      <c r="AB45" s="21"/>
    </row>
    <row r="46" spans="1:28" s="18" customFormat="1" x14ac:dyDescent="0.25">
      <c r="A46" s="21"/>
      <c r="B46" s="103"/>
      <c r="C46" s="95" t="s">
        <v>75</v>
      </c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4"/>
      <c r="Y46" s="97"/>
      <c r="Z46" s="21"/>
      <c r="AA46" s="21"/>
      <c r="AB46" s="21"/>
    </row>
    <row r="47" spans="1:28" s="18" customFormat="1" x14ac:dyDescent="0.25">
      <c r="A47" s="21"/>
      <c r="B47" s="103"/>
      <c r="C47" s="95" t="s">
        <v>76</v>
      </c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4"/>
      <c r="Y47" s="97"/>
      <c r="Z47" s="21"/>
      <c r="AA47" s="21"/>
      <c r="AB47" s="21"/>
    </row>
    <row r="48" spans="1:28" s="18" customFormat="1" x14ac:dyDescent="0.25">
      <c r="A48" s="21"/>
      <c r="B48" s="108" t="s">
        <v>71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10"/>
      <c r="Y48" s="97"/>
      <c r="Z48" s="21"/>
      <c r="AA48" s="21"/>
      <c r="AB48" s="21"/>
    </row>
    <row r="49" spans="1:28" s="18" customFormat="1" x14ac:dyDescent="0.25">
      <c r="A49" s="21"/>
      <c r="B49" s="103"/>
      <c r="C49" s="95" t="s">
        <v>57</v>
      </c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4"/>
      <c r="Y49" s="97"/>
      <c r="Z49" s="21"/>
      <c r="AA49" s="21"/>
      <c r="AB49" s="21"/>
    </row>
    <row r="50" spans="1:28" s="18" customFormat="1" x14ac:dyDescent="0.25">
      <c r="A50" s="21"/>
      <c r="B50" s="103"/>
      <c r="C50" s="95" t="s">
        <v>58</v>
      </c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4"/>
      <c r="Y50" s="97"/>
      <c r="Z50" s="21"/>
      <c r="AA50" s="21"/>
      <c r="AB50" s="21"/>
    </row>
    <row r="51" spans="1:28" s="18" customFormat="1" x14ac:dyDescent="0.25">
      <c r="A51" s="21"/>
      <c r="B51" s="103"/>
      <c r="C51" s="95" t="s">
        <v>75</v>
      </c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203"/>
      <c r="X51" s="204"/>
      <c r="Y51" s="97"/>
      <c r="Z51" s="21"/>
      <c r="AA51" s="21"/>
      <c r="AB51" s="21"/>
    </row>
    <row r="52" spans="1:28" s="18" customFormat="1" x14ac:dyDescent="0.25">
      <c r="A52" s="21"/>
      <c r="B52" s="103"/>
      <c r="C52" s="95" t="s">
        <v>76</v>
      </c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4"/>
      <c r="Y52" s="97"/>
      <c r="Z52" s="21"/>
      <c r="AA52" s="21"/>
      <c r="AB52" s="21"/>
    </row>
    <row r="53" spans="1:28" s="18" customFormat="1" x14ac:dyDescent="0.25">
      <c r="A53" s="21"/>
      <c r="B53" s="108" t="s">
        <v>77</v>
      </c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10"/>
      <c r="Y53" s="97"/>
      <c r="Z53" s="21"/>
      <c r="AA53" s="21"/>
      <c r="AB53" s="21"/>
    </row>
    <row r="54" spans="1:28" s="18" customFormat="1" x14ac:dyDescent="0.25">
      <c r="A54" s="21"/>
      <c r="B54" s="103"/>
      <c r="C54" s="95" t="s">
        <v>57</v>
      </c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4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58</v>
      </c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4"/>
      <c r="Y55" s="97"/>
      <c r="Z55" s="21"/>
      <c r="AA55" s="21"/>
      <c r="AB55" s="21"/>
    </row>
    <row r="56" spans="1:28" s="18" customFormat="1" x14ac:dyDescent="0.25">
      <c r="A56" s="21"/>
      <c r="B56" s="103"/>
      <c r="C56" s="95" t="s">
        <v>75</v>
      </c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3"/>
      <c r="W56" s="203"/>
      <c r="X56" s="204"/>
      <c r="Y56" s="97"/>
      <c r="Z56" s="21"/>
      <c r="AA56" s="21"/>
      <c r="AB56" s="21"/>
    </row>
    <row r="57" spans="1:28" s="18" customFormat="1" x14ac:dyDescent="0.25">
      <c r="A57" s="21"/>
      <c r="B57" s="103"/>
      <c r="C57" s="95" t="s">
        <v>76</v>
      </c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4"/>
      <c r="Y57" s="97"/>
      <c r="Z57" s="21"/>
      <c r="AA57" s="21"/>
      <c r="AB57" s="21"/>
    </row>
    <row r="58" spans="1:28" s="18" customFormat="1" x14ac:dyDescent="0.25">
      <c r="A58" s="21"/>
      <c r="B58" s="108" t="s">
        <v>78</v>
      </c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10"/>
      <c r="Y58" s="97"/>
      <c r="Z58" s="21"/>
      <c r="AA58" s="21"/>
      <c r="AB58" s="21"/>
    </row>
    <row r="59" spans="1:28" s="18" customFormat="1" x14ac:dyDescent="0.25">
      <c r="A59" s="21"/>
      <c r="B59" s="103"/>
      <c r="C59" s="95" t="s">
        <v>57</v>
      </c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4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58</v>
      </c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4"/>
      <c r="Y60" s="97"/>
      <c r="Z60" s="21"/>
      <c r="AA60" s="21"/>
      <c r="AB60" s="21"/>
    </row>
    <row r="61" spans="1:28" s="18" customFormat="1" x14ac:dyDescent="0.25">
      <c r="A61" s="21"/>
      <c r="B61" s="103"/>
      <c r="C61" s="95" t="s">
        <v>75</v>
      </c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4"/>
      <c r="Y61" s="97"/>
      <c r="Z61" s="21"/>
      <c r="AA61" s="21"/>
      <c r="AB61" s="21"/>
    </row>
    <row r="62" spans="1:28" s="18" customFormat="1" x14ac:dyDescent="0.25">
      <c r="A62" s="21"/>
      <c r="B62" s="103"/>
      <c r="C62" s="95" t="s">
        <v>76</v>
      </c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4"/>
      <c r="Y62" s="97"/>
      <c r="Z62" s="21"/>
      <c r="AA62" s="21"/>
      <c r="AB62" s="21"/>
    </row>
    <row r="63" spans="1:28" s="18" customFormat="1" x14ac:dyDescent="0.25">
      <c r="A63" s="21"/>
      <c r="B63" s="108" t="s">
        <v>79</v>
      </c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10"/>
      <c r="Y63" s="97"/>
      <c r="Z63" s="21"/>
      <c r="AA63" s="21"/>
      <c r="AB63" s="21"/>
    </row>
    <row r="64" spans="1:28" s="18" customFormat="1" x14ac:dyDescent="0.25">
      <c r="A64" s="21"/>
      <c r="B64" s="103"/>
      <c r="C64" s="95" t="s">
        <v>57</v>
      </c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4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58</v>
      </c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/>
      <c r="W65" s="203"/>
      <c r="X65" s="204"/>
      <c r="Y65" s="97"/>
      <c r="Z65" s="21"/>
      <c r="AA65" s="21"/>
      <c r="AB65" s="21"/>
    </row>
    <row r="66" spans="1:28" s="18" customFormat="1" x14ac:dyDescent="0.25">
      <c r="A66" s="21"/>
      <c r="B66" s="103"/>
      <c r="C66" s="95" t="s">
        <v>75</v>
      </c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203"/>
      <c r="R66" s="203"/>
      <c r="S66" s="203"/>
      <c r="T66" s="203"/>
      <c r="U66" s="203"/>
      <c r="V66" s="203"/>
      <c r="W66" s="203"/>
      <c r="X66" s="204"/>
      <c r="Y66" s="97"/>
      <c r="Z66" s="21"/>
      <c r="AA66" s="21"/>
      <c r="AB66" s="21"/>
    </row>
    <row r="67" spans="1:28" s="18" customFormat="1" x14ac:dyDescent="0.25">
      <c r="A67" s="21"/>
      <c r="B67" s="103"/>
      <c r="C67" s="95" t="s">
        <v>76</v>
      </c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3"/>
      <c r="W67" s="203"/>
      <c r="X67" s="204"/>
      <c r="Y67" s="97"/>
      <c r="Z67" s="21"/>
      <c r="AA67" s="21"/>
      <c r="AB67" s="21"/>
    </row>
    <row r="68" spans="1:28" s="18" customFormat="1" ht="15.75" thickBot="1" x14ac:dyDescent="0.3">
      <c r="A68" s="21"/>
      <c r="B68" s="104" t="s">
        <v>1</v>
      </c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46"/>
      <c r="Z68" s="21"/>
      <c r="AA68" s="21"/>
      <c r="AB68" s="21"/>
    </row>
    <row r="69" spans="1:28" s="18" customFormat="1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</row>
    <row r="70" spans="1:28" s="18" customFormat="1" ht="15.75" thickBot="1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</row>
    <row r="71" spans="1:28" ht="15.75" thickBot="1" x14ac:dyDescent="0.3">
      <c r="A71" s="21"/>
      <c r="B71" s="272" t="s">
        <v>121</v>
      </c>
      <c r="C71" s="273"/>
      <c r="D71" s="273"/>
      <c r="E71" s="273"/>
      <c r="F71" s="273"/>
      <c r="G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4"/>
      <c r="Z71" s="21"/>
      <c r="AA71" s="21"/>
      <c r="AB71" s="21"/>
    </row>
    <row r="72" spans="1:28" x14ac:dyDescent="0.25">
      <c r="A72" s="21"/>
      <c r="B72" s="98"/>
      <c r="C72" s="99"/>
      <c r="D72" s="106" t="s">
        <v>31</v>
      </c>
      <c r="E72" s="106" t="s">
        <v>32</v>
      </c>
      <c r="F72" s="106" t="s">
        <v>33</v>
      </c>
      <c r="G72" s="106" t="s">
        <v>34</v>
      </c>
      <c r="H72" s="106" t="s">
        <v>36</v>
      </c>
      <c r="I72" s="106" t="s">
        <v>35</v>
      </c>
      <c r="J72" s="106" t="s">
        <v>39</v>
      </c>
      <c r="K72" s="106" t="s">
        <v>38</v>
      </c>
      <c r="L72" s="106" t="s">
        <v>37</v>
      </c>
      <c r="M72" s="106" t="s">
        <v>41</v>
      </c>
      <c r="N72" s="106" t="s">
        <v>40</v>
      </c>
      <c r="O72" s="106" t="s">
        <v>42</v>
      </c>
      <c r="P72" s="106" t="s">
        <v>43</v>
      </c>
      <c r="Q72" s="106" t="s">
        <v>46</v>
      </c>
      <c r="R72" s="106" t="s">
        <v>47</v>
      </c>
      <c r="S72" s="106" t="s">
        <v>44</v>
      </c>
      <c r="T72" s="106" t="s">
        <v>45</v>
      </c>
      <c r="U72" s="106" t="s">
        <v>48</v>
      </c>
      <c r="V72" s="106" t="s">
        <v>49</v>
      </c>
      <c r="W72" s="106" t="s">
        <v>107</v>
      </c>
      <c r="X72" s="107" t="s">
        <v>50</v>
      </c>
      <c r="Y72" s="100" t="s">
        <v>72</v>
      </c>
      <c r="Z72" s="21"/>
      <c r="AA72" s="21"/>
      <c r="AB72" s="21"/>
    </row>
    <row r="73" spans="1:28" x14ac:dyDescent="0.25">
      <c r="A73" s="21"/>
      <c r="B73" s="108" t="s">
        <v>64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10"/>
      <c r="Y73" s="97"/>
      <c r="Z73" s="21"/>
      <c r="AA73" s="21"/>
      <c r="AB73" s="21"/>
    </row>
    <row r="74" spans="1:28" x14ac:dyDescent="0.25">
      <c r="A74" s="21"/>
      <c r="B74" s="103"/>
      <c r="C74" s="95" t="s">
        <v>57</v>
      </c>
      <c r="D74" s="95">
        <v>120</v>
      </c>
      <c r="E74" s="95">
        <v>94</v>
      </c>
      <c r="F74" s="95">
        <v>277</v>
      </c>
      <c r="G74" s="95">
        <v>69</v>
      </c>
      <c r="H74" s="95">
        <v>383</v>
      </c>
      <c r="I74" s="95">
        <v>569</v>
      </c>
      <c r="J74" s="95">
        <v>403</v>
      </c>
      <c r="K74" s="95">
        <v>406</v>
      </c>
      <c r="L74" s="95">
        <v>1</v>
      </c>
      <c r="M74" s="95">
        <v>90</v>
      </c>
      <c r="N74" s="95">
        <v>14</v>
      </c>
      <c r="O74" s="95">
        <v>123</v>
      </c>
      <c r="P74" s="95">
        <v>24</v>
      </c>
      <c r="Q74" s="95">
        <v>99</v>
      </c>
      <c r="R74" s="95">
        <v>6</v>
      </c>
      <c r="S74" s="95">
        <v>83</v>
      </c>
      <c r="T74" s="95">
        <v>37</v>
      </c>
      <c r="U74" s="95">
        <v>35</v>
      </c>
      <c r="V74" s="95">
        <v>79</v>
      </c>
      <c r="W74" s="95">
        <v>0</v>
      </c>
      <c r="X74" s="96">
        <f>Y74-SUM(D74:W74)</f>
        <v>47</v>
      </c>
      <c r="Y74" s="97">
        <v>2959</v>
      </c>
      <c r="Z74" s="21"/>
      <c r="AA74" s="21"/>
      <c r="AB74" s="21"/>
    </row>
    <row r="75" spans="1:28" x14ac:dyDescent="0.25">
      <c r="A75" s="21"/>
      <c r="B75" s="103"/>
      <c r="C75" s="95" t="s">
        <v>58</v>
      </c>
      <c r="D75" s="95">
        <v>39</v>
      </c>
      <c r="E75" s="95">
        <v>12</v>
      </c>
      <c r="F75" s="95">
        <v>49</v>
      </c>
      <c r="G75" s="95">
        <v>2</v>
      </c>
      <c r="H75" s="95">
        <v>5</v>
      </c>
      <c r="I75" s="95">
        <v>74</v>
      </c>
      <c r="J75" s="95">
        <v>1</v>
      </c>
      <c r="K75" s="95">
        <v>2</v>
      </c>
      <c r="L75" s="95">
        <v>0</v>
      </c>
      <c r="M75" s="95">
        <v>3</v>
      </c>
      <c r="N75" s="95">
        <v>0</v>
      </c>
      <c r="O75" s="95">
        <v>0</v>
      </c>
      <c r="P75" s="95"/>
      <c r="Q75" s="95">
        <v>0</v>
      </c>
      <c r="R75" s="95">
        <v>0</v>
      </c>
      <c r="S75" s="95">
        <v>0</v>
      </c>
      <c r="T75" s="95">
        <v>4</v>
      </c>
      <c r="U75" s="95">
        <v>3</v>
      </c>
      <c r="V75" s="95">
        <v>0</v>
      </c>
      <c r="W75" s="95">
        <v>0</v>
      </c>
      <c r="X75" s="96">
        <f t="shared" ref="X75:X77" si="0">Y75-SUM(D75:W75)</f>
        <v>1</v>
      </c>
      <c r="Y75" s="97">
        <v>195</v>
      </c>
      <c r="Z75" s="21"/>
      <c r="AA75" s="21"/>
      <c r="AB75" s="21"/>
    </row>
    <row r="76" spans="1:28" x14ac:dyDescent="0.25">
      <c r="A76" s="21"/>
      <c r="B76" s="103"/>
      <c r="C76" s="95" t="s">
        <v>75</v>
      </c>
      <c r="D76" s="95">
        <v>10</v>
      </c>
      <c r="E76" s="95">
        <v>1</v>
      </c>
      <c r="F76" s="95">
        <v>4</v>
      </c>
      <c r="G76" s="95">
        <v>0</v>
      </c>
      <c r="H76" s="95">
        <v>0</v>
      </c>
      <c r="I76" s="95">
        <v>120</v>
      </c>
      <c r="J76" s="95">
        <v>1</v>
      </c>
      <c r="K76" s="95">
        <v>0</v>
      </c>
      <c r="L76" s="95">
        <v>0</v>
      </c>
      <c r="M76" s="95">
        <v>0</v>
      </c>
      <c r="N76" s="95">
        <v>0</v>
      </c>
      <c r="O76" s="95">
        <v>0</v>
      </c>
      <c r="P76" s="95"/>
      <c r="Q76" s="95">
        <v>0</v>
      </c>
      <c r="R76" s="95">
        <v>0</v>
      </c>
      <c r="S76" s="95">
        <v>0</v>
      </c>
      <c r="T76" s="95">
        <v>6</v>
      </c>
      <c r="U76" s="95">
        <v>7</v>
      </c>
      <c r="V76" s="95">
        <v>0</v>
      </c>
      <c r="W76" s="95">
        <v>0</v>
      </c>
      <c r="X76" s="96">
        <f t="shared" si="0"/>
        <v>0</v>
      </c>
      <c r="Y76" s="97">
        <v>149</v>
      </c>
      <c r="Z76" s="21"/>
      <c r="AA76" s="21"/>
      <c r="AB76" s="21"/>
    </row>
    <row r="77" spans="1:28" x14ac:dyDescent="0.25">
      <c r="A77" s="21"/>
      <c r="B77" s="103"/>
      <c r="C77" s="95" t="s">
        <v>76</v>
      </c>
      <c r="D77" s="95">
        <v>2</v>
      </c>
      <c r="E77" s="95">
        <v>2</v>
      </c>
      <c r="F77" s="95">
        <v>75</v>
      </c>
      <c r="G77" s="95">
        <v>0</v>
      </c>
      <c r="H77" s="95">
        <v>63</v>
      </c>
      <c r="I77" s="95">
        <v>1</v>
      </c>
      <c r="J77" s="95">
        <v>23</v>
      </c>
      <c r="K77" s="95">
        <v>28</v>
      </c>
      <c r="L77" s="95">
        <v>0</v>
      </c>
      <c r="M77" s="95">
        <v>0</v>
      </c>
      <c r="N77" s="95">
        <v>0</v>
      </c>
      <c r="O77" s="95">
        <v>8</v>
      </c>
      <c r="P77" s="95"/>
      <c r="Q77" s="95">
        <v>6</v>
      </c>
      <c r="R77" s="95">
        <v>0</v>
      </c>
      <c r="S77" s="95">
        <v>0</v>
      </c>
      <c r="T77" s="95">
        <v>1</v>
      </c>
      <c r="U77" s="95">
        <v>0</v>
      </c>
      <c r="V77" s="95">
        <v>4</v>
      </c>
      <c r="W77" s="95">
        <v>0</v>
      </c>
      <c r="X77" s="96">
        <f t="shared" si="0"/>
        <v>12</v>
      </c>
      <c r="Y77" s="97">
        <v>225</v>
      </c>
      <c r="Z77" s="21"/>
      <c r="AA77" s="21"/>
      <c r="AB77" s="21"/>
    </row>
    <row r="78" spans="1:28" x14ac:dyDescent="0.25">
      <c r="A78" s="21"/>
      <c r="B78" s="108" t="s">
        <v>65</v>
      </c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10"/>
      <c r="Y78" s="97"/>
      <c r="Z78" s="21"/>
      <c r="AA78" s="21"/>
      <c r="AB78" s="21"/>
    </row>
    <row r="79" spans="1:28" x14ac:dyDescent="0.25">
      <c r="A79" s="21"/>
      <c r="B79" s="103"/>
      <c r="C79" s="95" t="s">
        <v>57</v>
      </c>
      <c r="D79" s="95">
        <v>403</v>
      </c>
      <c r="E79" s="95">
        <v>355</v>
      </c>
      <c r="F79" s="95">
        <v>426</v>
      </c>
      <c r="G79" s="95">
        <v>62</v>
      </c>
      <c r="H79" s="95">
        <v>504</v>
      </c>
      <c r="I79" s="95">
        <v>113</v>
      </c>
      <c r="J79" s="95">
        <v>481</v>
      </c>
      <c r="K79" s="95">
        <v>268</v>
      </c>
      <c r="L79" s="95">
        <v>9</v>
      </c>
      <c r="M79" s="95">
        <v>77</v>
      </c>
      <c r="N79" s="95">
        <v>49</v>
      </c>
      <c r="O79" s="95">
        <v>143</v>
      </c>
      <c r="P79" s="95">
        <v>4</v>
      </c>
      <c r="Q79" s="95">
        <v>71</v>
      </c>
      <c r="R79" s="95">
        <v>6</v>
      </c>
      <c r="S79" s="95">
        <v>79</v>
      </c>
      <c r="T79" s="95">
        <v>58</v>
      </c>
      <c r="U79" s="95">
        <v>0</v>
      </c>
      <c r="V79" s="95">
        <v>18</v>
      </c>
      <c r="W79" s="95">
        <v>2</v>
      </c>
      <c r="X79" s="96">
        <f>Y79-SUM(D79:W79)</f>
        <v>450</v>
      </c>
      <c r="Y79" s="97">
        <v>3578</v>
      </c>
      <c r="Z79" s="21"/>
      <c r="AA79" s="21"/>
      <c r="AB79" s="21"/>
    </row>
    <row r="80" spans="1:28" x14ac:dyDescent="0.25">
      <c r="A80" s="21"/>
      <c r="B80" s="103"/>
      <c r="C80" s="95" t="s">
        <v>58</v>
      </c>
      <c r="D80" s="95">
        <v>123</v>
      </c>
      <c r="E80" s="95">
        <v>37</v>
      </c>
      <c r="F80" s="95">
        <v>160</v>
      </c>
      <c r="G80" s="95">
        <v>3</v>
      </c>
      <c r="H80" s="95">
        <v>1</v>
      </c>
      <c r="I80" s="95">
        <v>17</v>
      </c>
      <c r="J80" s="95">
        <v>0</v>
      </c>
      <c r="K80" s="95">
        <v>2</v>
      </c>
      <c r="L80" s="95">
        <v>0</v>
      </c>
      <c r="M80" s="95">
        <v>5</v>
      </c>
      <c r="N80" s="95">
        <v>0</v>
      </c>
      <c r="O80" s="95">
        <v>2</v>
      </c>
      <c r="P80" s="95">
        <v>1</v>
      </c>
      <c r="Q80" s="95">
        <v>0</v>
      </c>
      <c r="R80" s="95">
        <v>0</v>
      </c>
      <c r="S80" s="95">
        <v>0</v>
      </c>
      <c r="T80" s="95">
        <v>5</v>
      </c>
      <c r="U80" s="95">
        <v>0</v>
      </c>
      <c r="V80" s="95">
        <v>0</v>
      </c>
      <c r="W80" s="95">
        <v>1</v>
      </c>
      <c r="X80" s="96">
        <f>Y80-SUM(D80:W80)</f>
        <v>32</v>
      </c>
      <c r="Y80" s="97">
        <v>389</v>
      </c>
      <c r="Z80" s="21"/>
      <c r="AA80" s="21"/>
      <c r="AB80" s="21"/>
    </row>
    <row r="81" spans="1:28" x14ac:dyDescent="0.25">
      <c r="A81" s="21"/>
      <c r="B81" s="103"/>
      <c r="C81" s="95" t="s">
        <v>75</v>
      </c>
      <c r="D81" s="95">
        <v>5</v>
      </c>
      <c r="E81" s="95">
        <v>3</v>
      </c>
      <c r="F81" s="95">
        <v>43</v>
      </c>
      <c r="G81" s="95">
        <v>0</v>
      </c>
      <c r="H81" s="95">
        <v>1</v>
      </c>
      <c r="I81" s="95">
        <v>20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0</v>
      </c>
      <c r="R81" s="95">
        <v>0</v>
      </c>
      <c r="S81" s="95">
        <v>0</v>
      </c>
      <c r="T81" s="95">
        <v>19</v>
      </c>
      <c r="U81" s="95">
        <v>0</v>
      </c>
      <c r="V81" s="95">
        <v>0</v>
      </c>
      <c r="W81" s="95">
        <v>0</v>
      </c>
      <c r="X81" s="96">
        <f>Y81-SUM(D81:W81)</f>
        <v>0</v>
      </c>
      <c r="Y81" s="97">
        <v>91</v>
      </c>
      <c r="Z81" s="21"/>
      <c r="AA81" s="21"/>
      <c r="AB81" s="21"/>
    </row>
    <row r="82" spans="1:28" x14ac:dyDescent="0.25">
      <c r="A82" s="21"/>
      <c r="B82" s="103"/>
      <c r="C82" s="95" t="s">
        <v>76</v>
      </c>
      <c r="D82" s="95">
        <v>115</v>
      </c>
      <c r="E82" s="95">
        <v>9</v>
      </c>
      <c r="F82" s="95">
        <v>54</v>
      </c>
      <c r="G82" s="95">
        <v>3</v>
      </c>
      <c r="H82" s="95">
        <v>34</v>
      </c>
      <c r="I82" s="95">
        <v>6</v>
      </c>
      <c r="J82" s="95">
        <v>15</v>
      </c>
      <c r="K82" s="95">
        <v>19</v>
      </c>
      <c r="L82" s="95">
        <v>0</v>
      </c>
      <c r="M82" s="95">
        <v>0</v>
      </c>
      <c r="N82" s="95">
        <v>2</v>
      </c>
      <c r="O82" s="95">
        <v>6</v>
      </c>
      <c r="P82" s="95">
        <v>0</v>
      </c>
      <c r="Q82" s="95">
        <v>3</v>
      </c>
      <c r="R82" s="95">
        <v>0</v>
      </c>
      <c r="S82" s="95">
        <v>0</v>
      </c>
      <c r="T82" s="95">
        <v>8</v>
      </c>
      <c r="U82" s="95">
        <v>0</v>
      </c>
      <c r="V82" s="95">
        <v>0</v>
      </c>
      <c r="W82" s="95">
        <v>0</v>
      </c>
      <c r="X82" s="96">
        <f>Y82-SUM(D82:W82)</f>
        <v>22</v>
      </c>
      <c r="Y82" s="97">
        <v>296</v>
      </c>
      <c r="Z82" s="21"/>
      <c r="AA82" s="21"/>
      <c r="AB82" s="21"/>
    </row>
    <row r="83" spans="1:28" x14ac:dyDescent="0.25">
      <c r="A83" s="21"/>
      <c r="B83" s="108" t="s">
        <v>66</v>
      </c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10"/>
      <c r="Y83" s="97"/>
      <c r="Z83" s="21"/>
      <c r="AA83" s="21"/>
      <c r="AB83" s="21"/>
    </row>
    <row r="84" spans="1:28" x14ac:dyDescent="0.25">
      <c r="A84" s="21"/>
      <c r="B84" s="103"/>
      <c r="C84" s="95" t="s">
        <v>57</v>
      </c>
      <c r="D84" s="95">
        <v>65</v>
      </c>
      <c r="E84" s="95">
        <v>322</v>
      </c>
      <c r="F84" s="95">
        <v>12</v>
      </c>
      <c r="G84" s="95">
        <v>91</v>
      </c>
      <c r="H84" s="95">
        <v>383</v>
      </c>
      <c r="I84" s="95">
        <v>87</v>
      </c>
      <c r="J84" s="95">
        <v>259</v>
      </c>
      <c r="K84" s="95">
        <v>252</v>
      </c>
      <c r="L84" s="95">
        <v>17</v>
      </c>
      <c r="M84" s="95">
        <v>44</v>
      </c>
      <c r="N84" s="95">
        <v>33</v>
      </c>
      <c r="O84" s="95">
        <v>227</v>
      </c>
      <c r="P84" s="95">
        <v>8</v>
      </c>
      <c r="Q84" s="95">
        <v>76</v>
      </c>
      <c r="R84" s="95">
        <v>6</v>
      </c>
      <c r="S84" s="95">
        <v>22</v>
      </c>
      <c r="T84" s="95">
        <v>48</v>
      </c>
      <c r="U84" s="95">
        <v>1</v>
      </c>
      <c r="V84" s="95">
        <v>26</v>
      </c>
      <c r="W84" s="95">
        <v>6</v>
      </c>
      <c r="X84" s="96">
        <f>Y84-SUM(D84:W84)</f>
        <v>69</v>
      </c>
      <c r="Y84" s="97">
        <v>2054</v>
      </c>
      <c r="Z84" s="21"/>
      <c r="AA84" s="21"/>
      <c r="AB84" s="21"/>
    </row>
    <row r="85" spans="1:28" x14ac:dyDescent="0.25">
      <c r="A85" s="21"/>
      <c r="B85" s="103"/>
      <c r="C85" s="95" t="s">
        <v>58</v>
      </c>
      <c r="D85" s="95">
        <v>22</v>
      </c>
      <c r="E85" s="95">
        <v>29</v>
      </c>
      <c r="F85" s="95">
        <v>1</v>
      </c>
      <c r="G85" s="95">
        <v>0</v>
      </c>
      <c r="H85" s="95">
        <v>2</v>
      </c>
      <c r="I85" s="95">
        <v>18</v>
      </c>
      <c r="J85" s="95">
        <v>0</v>
      </c>
      <c r="K85" s="95">
        <v>0</v>
      </c>
      <c r="L85" s="95">
        <v>0</v>
      </c>
      <c r="M85" s="95">
        <v>2</v>
      </c>
      <c r="N85" s="95">
        <v>0</v>
      </c>
      <c r="O85" s="95">
        <v>4</v>
      </c>
      <c r="P85" s="95">
        <v>5</v>
      </c>
      <c r="Q85" s="95">
        <v>0</v>
      </c>
      <c r="R85" s="95">
        <v>0</v>
      </c>
      <c r="S85" s="95">
        <v>0</v>
      </c>
      <c r="T85" s="95">
        <v>1</v>
      </c>
      <c r="U85" s="95">
        <v>0</v>
      </c>
      <c r="V85" s="95">
        <v>0</v>
      </c>
      <c r="W85" s="95">
        <v>0</v>
      </c>
      <c r="X85" s="96">
        <f>Y85-SUM(D85:W85)</f>
        <v>4</v>
      </c>
      <c r="Y85" s="97">
        <v>88</v>
      </c>
      <c r="Z85" s="21"/>
      <c r="AA85" s="21"/>
      <c r="AB85" s="21"/>
    </row>
    <row r="86" spans="1:28" x14ac:dyDescent="0.25">
      <c r="A86" s="21"/>
      <c r="B86" s="103"/>
      <c r="C86" s="95" t="s">
        <v>75</v>
      </c>
      <c r="D86" s="95">
        <v>2</v>
      </c>
      <c r="E86" s="95">
        <v>0</v>
      </c>
      <c r="F86" s="95">
        <v>0</v>
      </c>
      <c r="G86" s="95">
        <v>0</v>
      </c>
      <c r="H86" s="95">
        <v>3</v>
      </c>
      <c r="I86" s="95">
        <v>31</v>
      </c>
      <c r="J86" s="95">
        <v>0</v>
      </c>
      <c r="K86" s="95">
        <v>2</v>
      </c>
      <c r="L86" s="95">
        <v>0</v>
      </c>
      <c r="M86" s="95">
        <v>0</v>
      </c>
      <c r="N86" s="95">
        <v>0</v>
      </c>
      <c r="O86" s="95">
        <v>4</v>
      </c>
      <c r="P86" s="95">
        <v>1</v>
      </c>
      <c r="Q86" s="95">
        <v>0</v>
      </c>
      <c r="R86" s="95">
        <v>0</v>
      </c>
      <c r="S86" s="95">
        <v>0</v>
      </c>
      <c r="T86" s="95">
        <v>6</v>
      </c>
      <c r="U86" s="95">
        <v>0</v>
      </c>
      <c r="V86" s="95">
        <v>0</v>
      </c>
      <c r="W86" s="95">
        <v>0</v>
      </c>
      <c r="X86" s="96">
        <f>Y86-SUM(D86:W86)</f>
        <v>0</v>
      </c>
      <c r="Y86" s="97">
        <v>49</v>
      </c>
      <c r="Z86" s="21"/>
      <c r="AA86" s="21"/>
      <c r="AB86" s="21"/>
    </row>
    <row r="87" spans="1:28" x14ac:dyDescent="0.25">
      <c r="A87" s="21"/>
      <c r="B87" s="103"/>
      <c r="C87" s="95" t="s">
        <v>76</v>
      </c>
      <c r="D87" s="95">
        <v>0</v>
      </c>
      <c r="E87" s="95">
        <v>9</v>
      </c>
      <c r="F87" s="95">
        <v>6</v>
      </c>
      <c r="G87" s="95">
        <v>2</v>
      </c>
      <c r="H87" s="95">
        <v>34</v>
      </c>
      <c r="I87" s="95">
        <v>0</v>
      </c>
      <c r="J87" s="95">
        <v>4</v>
      </c>
      <c r="K87" s="95">
        <v>12</v>
      </c>
      <c r="L87" s="95">
        <v>2</v>
      </c>
      <c r="M87" s="95">
        <v>0</v>
      </c>
      <c r="N87" s="95">
        <v>2</v>
      </c>
      <c r="O87" s="95">
        <v>9</v>
      </c>
      <c r="P87" s="95">
        <v>0</v>
      </c>
      <c r="Q87" s="95">
        <v>3</v>
      </c>
      <c r="R87" s="95">
        <v>0</v>
      </c>
      <c r="S87" s="95">
        <v>0</v>
      </c>
      <c r="T87" s="95">
        <v>0</v>
      </c>
      <c r="U87" s="95">
        <v>0</v>
      </c>
      <c r="V87" s="95">
        <v>1</v>
      </c>
      <c r="W87" s="95">
        <v>0</v>
      </c>
      <c r="X87" s="96">
        <f>Y87-SUM(D87:W87)</f>
        <v>8</v>
      </c>
      <c r="Y87" s="97">
        <v>92</v>
      </c>
      <c r="Z87" s="21"/>
      <c r="AA87" s="21"/>
      <c r="AB87" s="21"/>
    </row>
    <row r="88" spans="1:28" x14ac:dyDescent="0.25">
      <c r="A88" s="21"/>
      <c r="B88" s="108" t="s">
        <v>67</v>
      </c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10"/>
      <c r="Y88" s="97"/>
      <c r="Z88" s="21"/>
      <c r="AA88" s="21"/>
      <c r="AB88" s="21"/>
    </row>
    <row r="89" spans="1:28" x14ac:dyDescent="0.25">
      <c r="A89" s="21"/>
      <c r="B89" s="103"/>
      <c r="C89" s="95" t="s">
        <v>57</v>
      </c>
      <c r="D89" s="95">
        <v>2934</v>
      </c>
      <c r="E89" s="95">
        <v>1509</v>
      </c>
      <c r="F89" s="95">
        <v>1724</v>
      </c>
      <c r="G89" s="95">
        <v>737</v>
      </c>
      <c r="H89" s="95">
        <v>641</v>
      </c>
      <c r="I89" s="95">
        <v>668</v>
      </c>
      <c r="J89" s="95">
        <v>709</v>
      </c>
      <c r="K89" s="95">
        <v>488</v>
      </c>
      <c r="L89" s="95">
        <v>300</v>
      </c>
      <c r="M89" s="95">
        <v>163</v>
      </c>
      <c r="N89" s="95">
        <v>336</v>
      </c>
      <c r="O89" s="95">
        <v>291</v>
      </c>
      <c r="P89" s="95">
        <v>402</v>
      </c>
      <c r="Q89" s="95">
        <v>176</v>
      </c>
      <c r="R89" s="95">
        <v>51</v>
      </c>
      <c r="S89" s="95">
        <v>357</v>
      </c>
      <c r="T89" s="95">
        <v>196</v>
      </c>
      <c r="U89" s="95">
        <v>37</v>
      </c>
      <c r="V89" s="95">
        <v>133</v>
      </c>
      <c r="W89" s="95">
        <v>16</v>
      </c>
      <c r="X89" s="96">
        <f>Y89-SUM(D89:W89)</f>
        <v>396</v>
      </c>
      <c r="Y89" s="97">
        <v>12264</v>
      </c>
      <c r="Z89" s="21"/>
      <c r="AA89" s="21"/>
      <c r="AB89" s="21"/>
    </row>
    <row r="90" spans="1:28" x14ac:dyDescent="0.25">
      <c r="A90" s="21"/>
      <c r="B90" s="103"/>
      <c r="C90" s="95" t="s">
        <v>58</v>
      </c>
      <c r="D90" s="95">
        <v>921</v>
      </c>
      <c r="E90" s="95">
        <v>295</v>
      </c>
      <c r="F90" s="95">
        <v>512</v>
      </c>
      <c r="G90" s="95">
        <v>23</v>
      </c>
      <c r="H90" s="95">
        <v>10</v>
      </c>
      <c r="I90" s="95">
        <v>149</v>
      </c>
      <c r="J90" s="95">
        <v>4</v>
      </c>
      <c r="K90" s="95">
        <v>2</v>
      </c>
      <c r="L90" s="95">
        <v>0</v>
      </c>
      <c r="M90" s="95">
        <v>15</v>
      </c>
      <c r="N90" s="95">
        <v>6</v>
      </c>
      <c r="O90" s="95">
        <v>10</v>
      </c>
      <c r="P90" s="95">
        <v>84</v>
      </c>
      <c r="Q90" s="95">
        <v>0</v>
      </c>
      <c r="R90" s="95">
        <v>1</v>
      </c>
      <c r="S90" s="95">
        <v>11</v>
      </c>
      <c r="T90" s="95">
        <v>41</v>
      </c>
      <c r="U90" s="95">
        <v>5</v>
      </c>
      <c r="V90" s="95">
        <v>1</v>
      </c>
      <c r="W90" s="95">
        <v>6</v>
      </c>
      <c r="X90" s="96">
        <f>Y90-SUM(D90:W90)</f>
        <v>49</v>
      </c>
      <c r="Y90" s="97">
        <v>2145</v>
      </c>
      <c r="Z90" s="21"/>
      <c r="AA90" s="21"/>
      <c r="AB90" s="21"/>
    </row>
    <row r="91" spans="1:28" x14ac:dyDescent="0.25">
      <c r="A91" s="21"/>
      <c r="B91" s="103"/>
      <c r="C91" s="95" t="s">
        <v>75</v>
      </c>
      <c r="D91" s="95">
        <v>140</v>
      </c>
      <c r="E91" s="95">
        <v>29</v>
      </c>
      <c r="F91" s="95">
        <v>130</v>
      </c>
      <c r="G91" s="95">
        <v>6</v>
      </c>
      <c r="H91" s="95">
        <v>3</v>
      </c>
      <c r="I91" s="95">
        <v>205</v>
      </c>
      <c r="J91" s="95">
        <v>7</v>
      </c>
      <c r="K91" s="95">
        <v>8</v>
      </c>
      <c r="L91" s="95">
        <v>0</v>
      </c>
      <c r="M91" s="95">
        <v>0</v>
      </c>
      <c r="N91" s="95">
        <v>1</v>
      </c>
      <c r="O91" s="95">
        <v>2</v>
      </c>
      <c r="P91" s="95">
        <v>7</v>
      </c>
      <c r="Q91" s="95">
        <v>1</v>
      </c>
      <c r="R91" s="95">
        <v>0</v>
      </c>
      <c r="S91" s="95">
        <v>0</v>
      </c>
      <c r="T91" s="95">
        <v>28</v>
      </c>
      <c r="U91" s="95">
        <v>0</v>
      </c>
      <c r="V91" s="95">
        <v>0</v>
      </c>
      <c r="W91" s="95">
        <v>2</v>
      </c>
      <c r="X91" s="96">
        <f>Y91-SUM(D91:W91)</f>
        <v>12</v>
      </c>
      <c r="Y91" s="97">
        <v>581</v>
      </c>
      <c r="Z91" s="21"/>
      <c r="AA91" s="21"/>
      <c r="AB91" s="21"/>
    </row>
    <row r="92" spans="1:28" x14ac:dyDescent="0.25">
      <c r="A92" s="21"/>
      <c r="B92" s="103"/>
      <c r="C92" s="95" t="s">
        <v>76</v>
      </c>
      <c r="D92" s="95">
        <v>487</v>
      </c>
      <c r="E92" s="95">
        <v>83</v>
      </c>
      <c r="F92" s="95">
        <v>244</v>
      </c>
      <c r="G92" s="95">
        <v>16</v>
      </c>
      <c r="H92" s="95">
        <v>32</v>
      </c>
      <c r="I92" s="95">
        <v>13</v>
      </c>
      <c r="J92" s="95">
        <v>32</v>
      </c>
      <c r="K92" s="95">
        <v>26</v>
      </c>
      <c r="L92" s="95">
        <v>5</v>
      </c>
      <c r="M92" s="95">
        <v>1</v>
      </c>
      <c r="N92" s="95">
        <v>28</v>
      </c>
      <c r="O92" s="95">
        <v>30</v>
      </c>
      <c r="P92" s="95">
        <v>2</v>
      </c>
      <c r="Q92" s="95">
        <v>18</v>
      </c>
      <c r="R92" s="95">
        <v>18</v>
      </c>
      <c r="S92" s="95">
        <v>6</v>
      </c>
      <c r="T92" s="95">
        <v>13</v>
      </c>
      <c r="U92" s="95">
        <v>0</v>
      </c>
      <c r="V92" s="95">
        <v>2</v>
      </c>
      <c r="W92" s="95">
        <v>0</v>
      </c>
      <c r="X92" s="96">
        <f>Y92-SUM(D92:W92)</f>
        <v>17</v>
      </c>
      <c r="Y92" s="97">
        <v>1073</v>
      </c>
      <c r="Z92" s="21"/>
      <c r="AA92" s="21"/>
      <c r="AB92" s="21"/>
    </row>
    <row r="93" spans="1:28" x14ac:dyDescent="0.25">
      <c r="A93" s="21"/>
      <c r="B93" s="108" t="s">
        <v>14</v>
      </c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10"/>
      <c r="Y93" s="97"/>
      <c r="Z93" s="21"/>
      <c r="AA93" s="21"/>
      <c r="AB93" s="21"/>
    </row>
    <row r="94" spans="1:28" x14ac:dyDescent="0.25">
      <c r="A94" s="21"/>
      <c r="B94" s="103"/>
      <c r="C94" s="95" t="s">
        <v>57</v>
      </c>
      <c r="D94" s="95">
        <v>3848</v>
      </c>
      <c r="E94" s="95">
        <v>1431</v>
      </c>
      <c r="F94" s="95">
        <v>947</v>
      </c>
      <c r="G94" s="95">
        <v>1148</v>
      </c>
      <c r="H94" s="95">
        <v>752</v>
      </c>
      <c r="I94" s="95">
        <v>661</v>
      </c>
      <c r="J94" s="95">
        <v>357</v>
      </c>
      <c r="K94" s="95">
        <v>464</v>
      </c>
      <c r="L94" s="95">
        <v>424</v>
      </c>
      <c r="M94" s="95">
        <v>189</v>
      </c>
      <c r="N94" s="95">
        <v>287</v>
      </c>
      <c r="O94" s="95">
        <v>297</v>
      </c>
      <c r="P94" s="95">
        <v>219</v>
      </c>
      <c r="Q94" s="95">
        <v>130</v>
      </c>
      <c r="R94" s="95">
        <v>76</v>
      </c>
      <c r="S94" s="95">
        <v>160</v>
      </c>
      <c r="T94" s="95">
        <v>145</v>
      </c>
      <c r="U94" s="95">
        <v>79</v>
      </c>
      <c r="V94" s="95">
        <v>95</v>
      </c>
      <c r="W94" s="95">
        <v>14</v>
      </c>
      <c r="X94" s="96">
        <f>Y94-SUM(D94:W94)</f>
        <v>5446</v>
      </c>
      <c r="Y94" s="97">
        <v>17169</v>
      </c>
      <c r="Z94" s="21"/>
      <c r="AA94" s="21"/>
      <c r="AB94" s="21"/>
    </row>
    <row r="95" spans="1:28" x14ac:dyDescent="0.25">
      <c r="A95" s="21"/>
      <c r="B95" s="103"/>
      <c r="C95" s="95" t="s">
        <v>58</v>
      </c>
      <c r="D95" s="95">
        <v>1185</v>
      </c>
      <c r="E95" s="95">
        <v>327</v>
      </c>
      <c r="F95" s="95">
        <v>179</v>
      </c>
      <c r="G95" s="95">
        <v>32</v>
      </c>
      <c r="H95" s="95">
        <v>6</v>
      </c>
      <c r="I95" s="95">
        <v>179</v>
      </c>
      <c r="J95" s="95">
        <v>4</v>
      </c>
      <c r="K95" s="95">
        <v>6</v>
      </c>
      <c r="L95" s="95">
        <v>0</v>
      </c>
      <c r="M95" s="95">
        <v>12</v>
      </c>
      <c r="N95" s="95">
        <v>6</v>
      </c>
      <c r="O95" s="95">
        <v>11</v>
      </c>
      <c r="P95" s="95">
        <v>49</v>
      </c>
      <c r="Q95" s="95">
        <v>0</v>
      </c>
      <c r="R95" s="95">
        <v>0</v>
      </c>
      <c r="S95" s="95">
        <v>0</v>
      </c>
      <c r="T95" s="95">
        <v>77</v>
      </c>
      <c r="U95" s="95">
        <v>10</v>
      </c>
      <c r="V95" s="95">
        <v>2</v>
      </c>
      <c r="W95" s="95">
        <v>3</v>
      </c>
      <c r="X95" s="96">
        <f>Y95-SUM(D95:W95)</f>
        <v>196</v>
      </c>
      <c r="Y95" s="97">
        <v>2284</v>
      </c>
      <c r="Z95" s="21"/>
      <c r="AA95" s="21"/>
      <c r="AB95" s="21"/>
    </row>
    <row r="96" spans="1:28" x14ac:dyDescent="0.25">
      <c r="A96" s="21"/>
      <c r="B96" s="103"/>
      <c r="C96" s="95" t="s">
        <v>75</v>
      </c>
      <c r="D96" s="95">
        <v>185</v>
      </c>
      <c r="E96" s="95">
        <v>4</v>
      </c>
      <c r="F96" s="95">
        <v>15</v>
      </c>
      <c r="G96" s="95">
        <v>9</v>
      </c>
      <c r="H96" s="95">
        <v>0</v>
      </c>
      <c r="I96" s="95">
        <v>220</v>
      </c>
      <c r="J96" s="95">
        <v>0</v>
      </c>
      <c r="K96" s="95">
        <v>1</v>
      </c>
      <c r="L96" s="95">
        <v>0</v>
      </c>
      <c r="M96" s="95">
        <v>0</v>
      </c>
      <c r="N96" s="95">
        <v>0</v>
      </c>
      <c r="O96" s="95">
        <v>1</v>
      </c>
      <c r="P96" s="95">
        <v>1</v>
      </c>
      <c r="Q96" s="95">
        <v>0</v>
      </c>
      <c r="R96" s="95">
        <v>0</v>
      </c>
      <c r="S96" s="95">
        <v>0</v>
      </c>
      <c r="T96" s="95">
        <v>54</v>
      </c>
      <c r="U96" s="95">
        <v>11</v>
      </c>
      <c r="V96" s="95">
        <v>1</v>
      </c>
      <c r="W96" s="95">
        <v>0</v>
      </c>
      <c r="X96" s="96">
        <f>Y96-SUM(D96:W96)</f>
        <v>24</v>
      </c>
      <c r="Y96" s="97">
        <v>526</v>
      </c>
      <c r="Z96" s="21"/>
      <c r="AA96" s="21"/>
      <c r="AB96" s="21"/>
    </row>
    <row r="97" spans="1:28" x14ac:dyDescent="0.25">
      <c r="A97" s="21"/>
      <c r="B97" s="103"/>
      <c r="C97" s="95" t="s">
        <v>76</v>
      </c>
      <c r="D97" s="95">
        <v>394</v>
      </c>
      <c r="E97" s="95">
        <v>90</v>
      </c>
      <c r="F97" s="95">
        <v>131</v>
      </c>
      <c r="G97" s="95">
        <v>29</v>
      </c>
      <c r="H97" s="95">
        <v>84</v>
      </c>
      <c r="I97" s="95">
        <v>127</v>
      </c>
      <c r="J97" s="95">
        <v>28</v>
      </c>
      <c r="K97" s="95">
        <v>48</v>
      </c>
      <c r="L97" s="95">
        <v>36</v>
      </c>
      <c r="M97" s="95">
        <v>3</v>
      </c>
      <c r="N97" s="95">
        <v>17</v>
      </c>
      <c r="O97" s="95">
        <v>33</v>
      </c>
      <c r="P97" s="95">
        <v>9</v>
      </c>
      <c r="Q97" s="95">
        <v>14</v>
      </c>
      <c r="R97" s="95">
        <v>76</v>
      </c>
      <c r="S97" s="95">
        <v>1</v>
      </c>
      <c r="T97" s="95">
        <v>76</v>
      </c>
      <c r="U97" s="95">
        <v>2</v>
      </c>
      <c r="V97" s="95">
        <v>6</v>
      </c>
      <c r="W97" s="95">
        <v>0</v>
      </c>
      <c r="X97" s="96">
        <f>Y97-SUM(D97:W97)</f>
        <v>52</v>
      </c>
      <c r="Y97" s="97">
        <v>1256</v>
      </c>
      <c r="Z97" s="21"/>
      <c r="AA97" s="21"/>
      <c r="AB97" s="21"/>
    </row>
    <row r="98" spans="1:28" x14ac:dyDescent="0.25">
      <c r="A98" s="21"/>
      <c r="B98" s="108" t="s">
        <v>68</v>
      </c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10"/>
      <c r="Y98" s="97"/>
      <c r="Z98" s="21"/>
      <c r="AA98" s="21"/>
      <c r="AB98" s="21"/>
    </row>
    <row r="99" spans="1:28" x14ac:dyDescent="0.25">
      <c r="A99" s="21"/>
      <c r="B99" s="103"/>
      <c r="C99" s="95" t="s">
        <v>57</v>
      </c>
      <c r="D99" s="95">
        <v>5246</v>
      </c>
      <c r="E99" s="95">
        <v>2332</v>
      </c>
      <c r="F99" s="95">
        <v>907</v>
      </c>
      <c r="G99" s="95">
        <v>1260</v>
      </c>
      <c r="H99" s="95">
        <v>541</v>
      </c>
      <c r="I99" s="95">
        <v>486</v>
      </c>
      <c r="J99" s="95">
        <v>482</v>
      </c>
      <c r="K99" s="95">
        <v>631</v>
      </c>
      <c r="L99" s="95">
        <v>837</v>
      </c>
      <c r="M99" s="95">
        <v>218</v>
      </c>
      <c r="N99" s="95">
        <v>551</v>
      </c>
      <c r="O99" s="95">
        <v>342</v>
      </c>
      <c r="P99" s="95">
        <v>468</v>
      </c>
      <c r="Q99" s="95">
        <v>169</v>
      </c>
      <c r="R99" s="95">
        <v>55</v>
      </c>
      <c r="S99" s="95">
        <v>168</v>
      </c>
      <c r="T99" s="95">
        <v>127</v>
      </c>
      <c r="U99" s="95">
        <v>65</v>
      </c>
      <c r="V99" s="95">
        <v>68</v>
      </c>
      <c r="W99" s="95">
        <v>30</v>
      </c>
      <c r="X99" s="96">
        <f>Y99-SUM(D99:W99)</f>
        <v>2387</v>
      </c>
      <c r="Y99" s="97">
        <v>17370</v>
      </c>
      <c r="Z99" s="21"/>
      <c r="AA99" s="21"/>
      <c r="AB99" s="21"/>
    </row>
    <row r="100" spans="1:28" x14ac:dyDescent="0.25">
      <c r="A100" s="21"/>
      <c r="B100" s="103"/>
      <c r="C100" s="95" t="s">
        <v>58</v>
      </c>
      <c r="D100" s="95">
        <v>1657</v>
      </c>
      <c r="E100" s="95">
        <v>771</v>
      </c>
      <c r="F100" s="95">
        <v>275</v>
      </c>
      <c r="G100" s="95">
        <v>46</v>
      </c>
      <c r="H100" s="95">
        <v>8</v>
      </c>
      <c r="I100" s="95">
        <v>191</v>
      </c>
      <c r="J100" s="95">
        <v>3</v>
      </c>
      <c r="K100" s="95">
        <v>3</v>
      </c>
      <c r="L100" s="95">
        <v>0</v>
      </c>
      <c r="M100" s="95">
        <v>15</v>
      </c>
      <c r="N100" s="95">
        <v>28</v>
      </c>
      <c r="O100" s="95">
        <v>48</v>
      </c>
      <c r="P100" s="95">
        <v>142</v>
      </c>
      <c r="Q100" s="95">
        <v>6</v>
      </c>
      <c r="R100" s="95">
        <v>0</v>
      </c>
      <c r="S100" s="95">
        <v>12</v>
      </c>
      <c r="T100" s="95">
        <v>66</v>
      </c>
      <c r="U100" s="95">
        <v>12</v>
      </c>
      <c r="V100" s="95">
        <v>1</v>
      </c>
      <c r="W100" s="95">
        <v>13</v>
      </c>
      <c r="X100" s="96">
        <f>Y100-SUM(D100:W100)</f>
        <v>169</v>
      </c>
      <c r="Y100" s="97">
        <v>3466</v>
      </c>
      <c r="Z100" s="21"/>
      <c r="AA100" s="21"/>
      <c r="AB100" s="21"/>
    </row>
    <row r="101" spans="1:28" x14ac:dyDescent="0.25">
      <c r="A101" s="21"/>
      <c r="B101" s="103"/>
      <c r="C101" s="95" t="s">
        <v>75</v>
      </c>
      <c r="D101" s="95">
        <v>168</v>
      </c>
      <c r="E101" s="95">
        <v>46</v>
      </c>
      <c r="F101" s="95">
        <v>17</v>
      </c>
      <c r="G101" s="95">
        <v>22</v>
      </c>
      <c r="H101" s="95">
        <v>18</v>
      </c>
      <c r="I101" s="95">
        <v>284</v>
      </c>
      <c r="J101" s="95">
        <v>1</v>
      </c>
      <c r="K101" s="95">
        <v>0</v>
      </c>
      <c r="L101" s="95">
        <v>5</v>
      </c>
      <c r="M101" s="95">
        <v>1</v>
      </c>
      <c r="N101" s="95">
        <v>15</v>
      </c>
      <c r="O101" s="95">
        <v>2</v>
      </c>
      <c r="P101" s="95">
        <v>7</v>
      </c>
      <c r="Q101" s="95">
        <v>4</v>
      </c>
      <c r="R101" s="95">
        <v>0</v>
      </c>
      <c r="S101" s="95">
        <v>2</v>
      </c>
      <c r="T101" s="95">
        <v>34</v>
      </c>
      <c r="U101" s="95">
        <v>11</v>
      </c>
      <c r="V101" s="95">
        <v>0</v>
      </c>
      <c r="W101" s="95">
        <v>0</v>
      </c>
      <c r="X101" s="96">
        <f>Y101-SUM(D101:W101)</f>
        <v>16</v>
      </c>
      <c r="Y101" s="97">
        <v>653</v>
      </c>
      <c r="Z101" s="21"/>
      <c r="AA101" s="21"/>
      <c r="AB101" s="21"/>
    </row>
    <row r="102" spans="1:28" x14ac:dyDescent="0.25">
      <c r="A102" s="21"/>
      <c r="B102" s="103"/>
      <c r="C102" s="95" t="s">
        <v>76</v>
      </c>
      <c r="D102" s="95">
        <v>605</v>
      </c>
      <c r="E102" s="95">
        <v>107</v>
      </c>
      <c r="F102" s="95">
        <v>156</v>
      </c>
      <c r="G102" s="95">
        <v>29</v>
      </c>
      <c r="H102" s="95">
        <v>85</v>
      </c>
      <c r="I102" s="95">
        <v>32</v>
      </c>
      <c r="J102" s="95">
        <v>25</v>
      </c>
      <c r="K102" s="95">
        <v>30</v>
      </c>
      <c r="L102" s="95">
        <v>38</v>
      </c>
      <c r="M102" s="95">
        <v>8</v>
      </c>
      <c r="N102" s="95">
        <v>18</v>
      </c>
      <c r="O102" s="95">
        <v>23</v>
      </c>
      <c r="P102" s="95">
        <v>16</v>
      </c>
      <c r="Q102" s="95">
        <v>28</v>
      </c>
      <c r="R102" s="95">
        <v>49</v>
      </c>
      <c r="S102" s="95">
        <v>3</v>
      </c>
      <c r="T102" s="95">
        <v>48</v>
      </c>
      <c r="U102" s="95">
        <v>5</v>
      </c>
      <c r="V102" s="95">
        <v>2</v>
      </c>
      <c r="W102" s="95">
        <v>1</v>
      </c>
      <c r="X102" s="96">
        <f>Y102-SUM(D102:W102)</f>
        <v>94</v>
      </c>
      <c r="Y102" s="97">
        <v>1402</v>
      </c>
      <c r="Z102" s="21"/>
      <c r="AA102" s="21"/>
      <c r="AB102" s="21"/>
    </row>
    <row r="103" spans="1:28" x14ac:dyDescent="0.25">
      <c r="A103" s="21"/>
      <c r="B103" s="108" t="s">
        <v>69</v>
      </c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10"/>
      <c r="Y103" s="97"/>
      <c r="Z103" s="21"/>
      <c r="AA103" s="21"/>
      <c r="AB103" s="21"/>
    </row>
    <row r="104" spans="1:28" x14ac:dyDescent="0.25">
      <c r="A104" s="21"/>
      <c r="B104" s="103"/>
      <c r="C104" s="95" t="s">
        <v>57</v>
      </c>
      <c r="D104" s="95">
        <v>4798</v>
      </c>
      <c r="E104" s="95">
        <v>2860</v>
      </c>
      <c r="F104" s="95">
        <v>726</v>
      </c>
      <c r="G104" s="95">
        <v>1920</v>
      </c>
      <c r="H104" s="95">
        <v>1040</v>
      </c>
      <c r="I104" s="95">
        <v>669</v>
      </c>
      <c r="J104" s="95">
        <v>735</v>
      </c>
      <c r="K104" s="95">
        <v>708</v>
      </c>
      <c r="L104" s="95">
        <v>2124</v>
      </c>
      <c r="M104" s="95">
        <v>723</v>
      </c>
      <c r="N104" s="95">
        <v>915</v>
      </c>
      <c r="O104" s="95">
        <v>385</v>
      </c>
      <c r="P104" s="95">
        <v>285</v>
      </c>
      <c r="Q104" s="95">
        <v>334</v>
      </c>
      <c r="R104" s="95">
        <v>121</v>
      </c>
      <c r="S104" s="95">
        <v>480</v>
      </c>
      <c r="T104" s="95">
        <v>125</v>
      </c>
      <c r="U104" s="95">
        <v>118</v>
      </c>
      <c r="V104" s="95">
        <v>109</v>
      </c>
      <c r="W104" s="95">
        <v>44</v>
      </c>
      <c r="X104" s="96">
        <f>Y104-SUM(D104:W104)</f>
        <v>-1859</v>
      </c>
      <c r="Y104" s="97">
        <v>17360</v>
      </c>
      <c r="Z104" s="21"/>
      <c r="AA104" s="21"/>
      <c r="AB104" s="21"/>
    </row>
    <row r="105" spans="1:28" x14ac:dyDescent="0.25">
      <c r="A105" s="21"/>
      <c r="B105" s="103"/>
      <c r="C105" s="95" t="s">
        <v>58</v>
      </c>
      <c r="D105" s="95">
        <v>1507</v>
      </c>
      <c r="E105" s="95">
        <v>889</v>
      </c>
      <c r="F105" s="95">
        <v>311</v>
      </c>
      <c r="G105" s="95">
        <v>79</v>
      </c>
      <c r="H105" s="95">
        <v>2</v>
      </c>
      <c r="I105" s="95">
        <v>209</v>
      </c>
      <c r="J105" s="95">
        <v>13</v>
      </c>
      <c r="K105" s="95">
        <v>8</v>
      </c>
      <c r="L105" s="95">
        <v>5</v>
      </c>
      <c r="M105" s="95">
        <v>37</v>
      </c>
      <c r="N105" s="95">
        <v>48</v>
      </c>
      <c r="O105" s="95">
        <v>38</v>
      </c>
      <c r="P105" s="95">
        <v>119</v>
      </c>
      <c r="Q105" s="95">
        <v>2</v>
      </c>
      <c r="R105" s="95">
        <v>5</v>
      </c>
      <c r="S105" s="95">
        <v>2</v>
      </c>
      <c r="T105" s="95">
        <v>43</v>
      </c>
      <c r="U105" s="95">
        <v>20</v>
      </c>
      <c r="V105" s="95">
        <v>0</v>
      </c>
      <c r="W105" s="95">
        <v>15</v>
      </c>
      <c r="X105" s="96">
        <f>Y105-SUM(D105:W105)</f>
        <v>-96</v>
      </c>
      <c r="Y105" s="97">
        <v>3256</v>
      </c>
      <c r="Z105" s="21"/>
      <c r="AA105" s="21"/>
      <c r="AB105" s="21"/>
    </row>
    <row r="106" spans="1:28" x14ac:dyDescent="0.25">
      <c r="A106" s="21"/>
      <c r="B106" s="103"/>
      <c r="C106" s="95" t="s">
        <v>75</v>
      </c>
      <c r="D106" s="95">
        <v>172</v>
      </c>
      <c r="E106" s="95">
        <v>39</v>
      </c>
      <c r="F106" s="95">
        <v>23</v>
      </c>
      <c r="G106" s="95">
        <v>22</v>
      </c>
      <c r="H106" s="95">
        <v>0</v>
      </c>
      <c r="I106" s="95">
        <v>207</v>
      </c>
      <c r="J106" s="95">
        <v>7</v>
      </c>
      <c r="K106" s="95">
        <v>6</v>
      </c>
      <c r="L106" s="95">
        <v>19</v>
      </c>
      <c r="M106" s="95">
        <v>4</v>
      </c>
      <c r="N106" s="95">
        <v>10</v>
      </c>
      <c r="O106" s="95">
        <v>5</v>
      </c>
      <c r="P106" s="95">
        <v>4</v>
      </c>
      <c r="Q106" s="95">
        <v>4</v>
      </c>
      <c r="R106" s="95">
        <v>6</v>
      </c>
      <c r="S106" s="95">
        <v>0</v>
      </c>
      <c r="T106" s="95">
        <v>13</v>
      </c>
      <c r="U106" s="95">
        <v>15</v>
      </c>
      <c r="V106" s="95">
        <v>0</v>
      </c>
      <c r="W106" s="95">
        <v>0</v>
      </c>
      <c r="X106" s="96">
        <f>Y106-SUM(D106:W106)</f>
        <v>6</v>
      </c>
      <c r="Y106" s="97">
        <v>562</v>
      </c>
      <c r="Z106" s="21"/>
      <c r="AA106" s="21"/>
      <c r="AB106" s="21"/>
    </row>
    <row r="107" spans="1:28" x14ac:dyDescent="0.25">
      <c r="A107" s="21"/>
      <c r="B107" s="103"/>
      <c r="C107" s="95" t="s">
        <v>76</v>
      </c>
      <c r="D107" s="95">
        <v>504</v>
      </c>
      <c r="E107" s="95">
        <v>214</v>
      </c>
      <c r="F107" s="95">
        <v>134</v>
      </c>
      <c r="G107" s="95">
        <v>48</v>
      </c>
      <c r="H107" s="95">
        <v>202</v>
      </c>
      <c r="I107" s="95">
        <v>139</v>
      </c>
      <c r="J107" s="95">
        <v>76</v>
      </c>
      <c r="K107" s="95">
        <v>53</v>
      </c>
      <c r="L107" s="95">
        <v>140</v>
      </c>
      <c r="M107" s="95">
        <v>17</v>
      </c>
      <c r="N107" s="95">
        <v>69</v>
      </c>
      <c r="O107" s="95">
        <v>40</v>
      </c>
      <c r="P107" s="95">
        <v>13</v>
      </c>
      <c r="Q107" s="95">
        <v>41</v>
      </c>
      <c r="R107" s="95">
        <v>216</v>
      </c>
      <c r="S107" s="95">
        <v>14</v>
      </c>
      <c r="T107" s="95">
        <v>41</v>
      </c>
      <c r="U107" s="95">
        <v>18</v>
      </c>
      <c r="V107" s="95">
        <v>5</v>
      </c>
      <c r="W107" s="95">
        <v>5</v>
      </c>
      <c r="X107" s="96">
        <f>Y107-SUM(D107:W107)</f>
        <v>19</v>
      </c>
      <c r="Y107" s="97">
        <v>2008</v>
      </c>
      <c r="Z107" s="21"/>
      <c r="AA107" s="21"/>
      <c r="AB107" s="21"/>
    </row>
    <row r="108" spans="1:28" x14ac:dyDescent="0.25">
      <c r="A108" s="21"/>
      <c r="B108" s="108" t="s">
        <v>70</v>
      </c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10"/>
      <c r="Y108" s="97"/>
      <c r="Z108" s="21"/>
      <c r="AA108" s="21"/>
      <c r="AB108" s="21"/>
    </row>
    <row r="109" spans="1:28" x14ac:dyDescent="0.25">
      <c r="A109" s="21"/>
      <c r="B109" s="103"/>
      <c r="C109" s="95" t="s">
        <v>57</v>
      </c>
      <c r="D109" s="95">
        <v>3040</v>
      </c>
      <c r="E109" s="95">
        <v>2022</v>
      </c>
      <c r="F109" s="95">
        <v>749</v>
      </c>
      <c r="G109" s="95">
        <v>1357</v>
      </c>
      <c r="H109" s="95">
        <v>573</v>
      </c>
      <c r="I109" s="95">
        <v>550</v>
      </c>
      <c r="J109" s="95">
        <v>392</v>
      </c>
      <c r="K109" s="95">
        <v>625</v>
      </c>
      <c r="L109" s="95">
        <v>975</v>
      </c>
      <c r="M109" s="95">
        <v>1265</v>
      </c>
      <c r="N109" s="95">
        <v>650</v>
      </c>
      <c r="O109" s="95">
        <v>373</v>
      </c>
      <c r="P109" s="95">
        <v>275</v>
      </c>
      <c r="Q109" s="95">
        <v>198</v>
      </c>
      <c r="R109" s="95">
        <v>183</v>
      </c>
      <c r="S109" s="95">
        <v>393</v>
      </c>
      <c r="T109" s="95">
        <v>102</v>
      </c>
      <c r="U109" s="95">
        <v>151</v>
      </c>
      <c r="V109" s="95">
        <v>59</v>
      </c>
      <c r="W109" s="95">
        <v>72</v>
      </c>
      <c r="X109" s="96">
        <f>Y109-SUM(D109:W109)</f>
        <v>2386</v>
      </c>
      <c r="Y109" s="97">
        <v>16390</v>
      </c>
      <c r="Z109" s="21"/>
      <c r="AA109" s="21"/>
      <c r="AB109" s="21"/>
    </row>
    <row r="110" spans="1:28" x14ac:dyDescent="0.25">
      <c r="A110" s="21"/>
      <c r="B110" s="103"/>
      <c r="C110" s="95" t="s">
        <v>58</v>
      </c>
      <c r="D110" s="95">
        <v>1476</v>
      </c>
      <c r="E110" s="95">
        <v>1003</v>
      </c>
      <c r="F110" s="95">
        <v>344</v>
      </c>
      <c r="G110" s="95">
        <v>60</v>
      </c>
      <c r="H110" s="95">
        <v>9</v>
      </c>
      <c r="I110" s="95">
        <v>249</v>
      </c>
      <c r="J110" s="95">
        <v>2</v>
      </c>
      <c r="K110" s="95">
        <v>16</v>
      </c>
      <c r="L110" s="95">
        <v>3</v>
      </c>
      <c r="M110" s="95">
        <v>62</v>
      </c>
      <c r="N110" s="95">
        <v>32</v>
      </c>
      <c r="O110" s="95">
        <v>129</v>
      </c>
      <c r="P110" s="95">
        <v>143</v>
      </c>
      <c r="Q110" s="95">
        <v>7</v>
      </c>
      <c r="R110" s="95">
        <v>6</v>
      </c>
      <c r="S110" s="95">
        <v>3</v>
      </c>
      <c r="T110" s="95">
        <v>53</v>
      </c>
      <c r="U110" s="95">
        <v>35</v>
      </c>
      <c r="V110" s="95">
        <v>3</v>
      </c>
      <c r="W110" s="95">
        <v>55</v>
      </c>
      <c r="X110" s="96">
        <f>Y110-SUM(D110:W110)</f>
        <v>67</v>
      </c>
      <c r="Y110" s="97">
        <v>3757</v>
      </c>
      <c r="Z110" s="21"/>
      <c r="AA110" s="21"/>
      <c r="AB110" s="21"/>
    </row>
    <row r="111" spans="1:28" x14ac:dyDescent="0.25">
      <c r="A111" s="21"/>
      <c r="B111" s="103"/>
      <c r="C111" s="95" t="s">
        <v>75</v>
      </c>
      <c r="D111" s="95">
        <v>221</v>
      </c>
      <c r="E111" s="95">
        <v>54</v>
      </c>
      <c r="F111" s="95">
        <v>24</v>
      </c>
      <c r="G111" s="95">
        <v>20</v>
      </c>
      <c r="H111" s="95">
        <v>5</v>
      </c>
      <c r="I111" s="95">
        <v>155</v>
      </c>
      <c r="J111" s="95">
        <v>2</v>
      </c>
      <c r="K111" s="95">
        <v>15</v>
      </c>
      <c r="L111" s="95">
        <v>7</v>
      </c>
      <c r="M111" s="95">
        <v>5</v>
      </c>
      <c r="N111" s="95">
        <v>7</v>
      </c>
      <c r="O111" s="95">
        <v>1</v>
      </c>
      <c r="P111" s="95">
        <v>4</v>
      </c>
      <c r="Q111" s="95">
        <v>1</v>
      </c>
      <c r="R111" s="95">
        <v>2</v>
      </c>
      <c r="S111" s="95">
        <v>1</v>
      </c>
      <c r="T111" s="95">
        <v>12</v>
      </c>
      <c r="U111" s="95">
        <v>5</v>
      </c>
      <c r="V111" s="95">
        <v>1</v>
      </c>
      <c r="W111" s="95">
        <v>1</v>
      </c>
      <c r="X111" s="96">
        <f>Y111-SUM(D111:W111)</f>
        <v>16</v>
      </c>
      <c r="Y111" s="97">
        <v>559</v>
      </c>
      <c r="Z111" s="21"/>
      <c r="AA111" s="21"/>
      <c r="AB111" s="21"/>
    </row>
    <row r="112" spans="1:28" x14ac:dyDescent="0.25">
      <c r="A112" s="21"/>
      <c r="B112" s="103"/>
      <c r="C112" s="95" t="s">
        <v>76</v>
      </c>
      <c r="D112" s="95">
        <v>314</v>
      </c>
      <c r="E112" s="95">
        <v>135</v>
      </c>
      <c r="F112" s="95">
        <v>135</v>
      </c>
      <c r="G112" s="95">
        <v>31</v>
      </c>
      <c r="H112" s="95">
        <v>90</v>
      </c>
      <c r="I112" s="95">
        <v>261</v>
      </c>
      <c r="J112" s="95">
        <v>26</v>
      </c>
      <c r="K112" s="95">
        <v>53</v>
      </c>
      <c r="L112" s="95">
        <v>68</v>
      </c>
      <c r="M112" s="95">
        <v>19</v>
      </c>
      <c r="N112" s="95">
        <v>38</v>
      </c>
      <c r="O112" s="95">
        <v>31</v>
      </c>
      <c r="P112" s="95">
        <v>30</v>
      </c>
      <c r="Q112" s="95">
        <v>24</v>
      </c>
      <c r="R112" s="95">
        <v>495</v>
      </c>
      <c r="S112" s="95">
        <v>10</v>
      </c>
      <c r="T112" s="95">
        <v>46</v>
      </c>
      <c r="U112" s="95">
        <v>38</v>
      </c>
      <c r="V112" s="95">
        <v>2</v>
      </c>
      <c r="W112" s="95">
        <v>6</v>
      </c>
      <c r="X112" s="96">
        <f>Y112-SUM(D112:W112)</f>
        <v>51</v>
      </c>
      <c r="Y112" s="97">
        <v>1903</v>
      </c>
      <c r="Z112" s="21"/>
      <c r="AA112" s="21"/>
      <c r="AB112" s="21"/>
    </row>
    <row r="113" spans="1:28" x14ac:dyDescent="0.25">
      <c r="A113" s="21"/>
      <c r="B113" s="108" t="s">
        <v>71</v>
      </c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10"/>
      <c r="Y113" s="97"/>
      <c r="Z113" s="21"/>
      <c r="AA113" s="21"/>
      <c r="AB113" s="21"/>
    </row>
    <row r="114" spans="1:28" x14ac:dyDescent="0.25">
      <c r="A114" s="21"/>
      <c r="B114" s="103"/>
      <c r="C114" s="95" t="s">
        <v>57</v>
      </c>
      <c r="D114" s="95">
        <v>2810</v>
      </c>
      <c r="E114" s="95">
        <v>1582</v>
      </c>
      <c r="F114" s="95">
        <v>821</v>
      </c>
      <c r="G114" s="95">
        <v>1133</v>
      </c>
      <c r="H114" s="95">
        <v>641</v>
      </c>
      <c r="I114" s="95">
        <v>148</v>
      </c>
      <c r="J114" s="95">
        <v>536</v>
      </c>
      <c r="K114" s="95">
        <v>494</v>
      </c>
      <c r="L114" s="95">
        <v>13</v>
      </c>
      <c r="M114" s="95">
        <v>45</v>
      </c>
      <c r="N114" s="95">
        <v>451</v>
      </c>
      <c r="O114" s="95">
        <v>223</v>
      </c>
      <c r="P114" s="95">
        <v>72</v>
      </c>
      <c r="Q114" s="95">
        <v>228</v>
      </c>
      <c r="R114" s="95">
        <v>173</v>
      </c>
      <c r="S114" s="95">
        <v>3</v>
      </c>
      <c r="T114" s="95">
        <v>29</v>
      </c>
      <c r="U114" s="95">
        <v>137</v>
      </c>
      <c r="V114" s="95">
        <v>66</v>
      </c>
      <c r="W114" s="95">
        <v>25</v>
      </c>
      <c r="X114" s="96">
        <f>Y114-SUM(D114:W114)</f>
        <v>1225</v>
      </c>
      <c r="Y114" s="97">
        <v>10855</v>
      </c>
      <c r="Z114" s="21"/>
      <c r="AA114" s="21"/>
      <c r="AB114" s="21"/>
    </row>
    <row r="115" spans="1:28" x14ac:dyDescent="0.25">
      <c r="A115" s="21"/>
      <c r="B115" s="103"/>
      <c r="C115" s="95" t="s">
        <v>58</v>
      </c>
      <c r="D115" s="95">
        <v>1151</v>
      </c>
      <c r="E115" s="95">
        <v>1008</v>
      </c>
      <c r="F115" s="95">
        <v>333</v>
      </c>
      <c r="G115" s="95">
        <v>56</v>
      </c>
      <c r="H115" s="95">
        <v>7</v>
      </c>
      <c r="I115" s="95">
        <v>82</v>
      </c>
      <c r="J115" s="95">
        <v>4</v>
      </c>
      <c r="K115" s="95">
        <v>8</v>
      </c>
      <c r="L115" s="95">
        <v>0</v>
      </c>
      <c r="M115" s="95">
        <v>0</v>
      </c>
      <c r="N115" s="95">
        <v>13</v>
      </c>
      <c r="O115" s="95">
        <v>9</v>
      </c>
      <c r="P115" s="95">
        <v>32</v>
      </c>
      <c r="Q115" s="95">
        <v>3</v>
      </c>
      <c r="R115" s="95">
        <v>2</v>
      </c>
      <c r="S115" s="95">
        <v>0</v>
      </c>
      <c r="T115" s="95">
        <v>6</v>
      </c>
      <c r="U115" s="95">
        <v>50</v>
      </c>
      <c r="V115" s="95">
        <v>0</v>
      </c>
      <c r="W115" s="95">
        <v>13</v>
      </c>
      <c r="X115" s="96">
        <f>Y115-SUM(D115:W115)</f>
        <v>41</v>
      </c>
      <c r="Y115" s="97">
        <v>2818</v>
      </c>
      <c r="Z115" s="21"/>
      <c r="AA115" s="21"/>
      <c r="AB115" s="21"/>
    </row>
    <row r="116" spans="1:28" x14ac:dyDescent="0.25">
      <c r="A116" s="21"/>
      <c r="B116" s="103"/>
      <c r="C116" s="95" t="s">
        <v>75</v>
      </c>
      <c r="D116" s="95">
        <v>243</v>
      </c>
      <c r="E116" s="95">
        <v>15</v>
      </c>
      <c r="F116" s="95">
        <v>13</v>
      </c>
      <c r="G116" s="95">
        <v>27</v>
      </c>
      <c r="H116" s="95">
        <v>6</v>
      </c>
      <c r="I116" s="95">
        <v>51</v>
      </c>
      <c r="J116" s="95">
        <v>2</v>
      </c>
      <c r="K116" s="95">
        <v>2</v>
      </c>
      <c r="L116" s="95">
        <v>0</v>
      </c>
      <c r="M116" s="95">
        <v>0</v>
      </c>
      <c r="N116" s="95">
        <v>3</v>
      </c>
      <c r="O116" s="95">
        <v>5</v>
      </c>
      <c r="P116" s="95">
        <v>4</v>
      </c>
      <c r="Q116" s="95">
        <v>2</v>
      </c>
      <c r="R116" s="95">
        <v>7</v>
      </c>
      <c r="S116" s="95">
        <v>0</v>
      </c>
      <c r="T116" s="95">
        <v>1</v>
      </c>
      <c r="U116" s="95">
        <v>65</v>
      </c>
      <c r="V116" s="95">
        <v>0</v>
      </c>
      <c r="W116" s="95">
        <v>3</v>
      </c>
      <c r="X116" s="96">
        <f>Y116-SUM(D116:W116)</f>
        <v>12</v>
      </c>
      <c r="Y116" s="97">
        <v>461</v>
      </c>
      <c r="Z116" s="21"/>
      <c r="AA116" s="21"/>
      <c r="AB116" s="21"/>
    </row>
    <row r="117" spans="1:28" x14ac:dyDescent="0.25">
      <c r="A117" s="21"/>
      <c r="B117" s="103"/>
      <c r="C117" s="95" t="s">
        <v>76</v>
      </c>
      <c r="D117" s="95">
        <v>486</v>
      </c>
      <c r="E117" s="95">
        <v>168</v>
      </c>
      <c r="F117" s="95">
        <v>93</v>
      </c>
      <c r="G117" s="95">
        <v>28</v>
      </c>
      <c r="H117" s="95">
        <v>147</v>
      </c>
      <c r="I117" s="95">
        <v>81</v>
      </c>
      <c r="J117" s="95">
        <v>46</v>
      </c>
      <c r="K117" s="95">
        <v>63</v>
      </c>
      <c r="L117" s="95">
        <v>9</v>
      </c>
      <c r="M117" s="95">
        <v>0</v>
      </c>
      <c r="N117" s="95">
        <v>33</v>
      </c>
      <c r="O117" s="95">
        <v>27</v>
      </c>
      <c r="P117" s="95">
        <v>1</v>
      </c>
      <c r="Q117" s="95">
        <v>36</v>
      </c>
      <c r="R117" s="95">
        <v>505</v>
      </c>
      <c r="S117" s="95">
        <v>0</v>
      </c>
      <c r="T117" s="95">
        <v>17</v>
      </c>
      <c r="U117" s="95">
        <v>27</v>
      </c>
      <c r="V117" s="95">
        <v>0</v>
      </c>
      <c r="W117" s="95">
        <v>0</v>
      </c>
      <c r="X117" s="96">
        <f>Y117-SUM(D117:W117)</f>
        <v>21</v>
      </c>
      <c r="Y117" s="97">
        <v>1788</v>
      </c>
      <c r="Z117" s="21"/>
      <c r="AA117" s="21"/>
      <c r="AB117" s="21"/>
    </row>
    <row r="118" spans="1:28" s="18" customFormat="1" x14ac:dyDescent="0.25">
      <c r="A118" s="21"/>
      <c r="B118" s="108" t="s">
        <v>77</v>
      </c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10"/>
      <c r="Y118" s="97"/>
      <c r="Z118" s="21"/>
      <c r="AA118" s="21"/>
      <c r="AB118" s="21"/>
    </row>
    <row r="119" spans="1:28" s="18" customFormat="1" x14ac:dyDescent="0.25">
      <c r="A119" s="21"/>
      <c r="B119" s="103"/>
      <c r="C119" s="95" t="s">
        <v>57</v>
      </c>
      <c r="D119" s="149">
        <v>1677</v>
      </c>
      <c r="E119" s="149">
        <v>1022</v>
      </c>
      <c r="F119" s="149">
        <v>649</v>
      </c>
      <c r="G119" s="149">
        <v>262</v>
      </c>
      <c r="H119" s="149">
        <v>333</v>
      </c>
      <c r="I119" s="149">
        <v>88</v>
      </c>
      <c r="J119" s="149">
        <v>316</v>
      </c>
      <c r="K119" s="149">
        <v>323</v>
      </c>
      <c r="L119" s="149">
        <v>1</v>
      </c>
      <c r="M119" s="149">
        <v>479</v>
      </c>
      <c r="N119" s="149">
        <v>254</v>
      </c>
      <c r="O119" s="149">
        <v>108</v>
      </c>
      <c r="P119" s="149">
        <v>30</v>
      </c>
      <c r="Q119" s="149">
        <v>182</v>
      </c>
      <c r="R119" s="149">
        <v>98</v>
      </c>
      <c r="S119" s="149">
        <v>21</v>
      </c>
      <c r="T119" s="149">
        <v>11</v>
      </c>
      <c r="U119" s="149">
        <v>17</v>
      </c>
      <c r="V119" s="149">
        <v>98</v>
      </c>
      <c r="W119" s="149">
        <v>36</v>
      </c>
      <c r="X119" s="188">
        <f>Y119-SUM(D119:W119)</f>
        <v>323</v>
      </c>
      <c r="Y119" s="97">
        <v>6328</v>
      </c>
      <c r="Z119" s="21"/>
      <c r="AA119" s="21"/>
      <c r="AB119" s="21"/>
    </row>
    <row r="120" spans="1:28" s="18" customFormat="1" x14ac:dyDescent="0.25">
      <c r="A120" s="21"/>
      <c r="B120" s="103"/>
      <c r="C120" s="95" t="s">
        <v>58</v>
      </c>
      <c r="D120" s="149">
        <v>488</v>
      </c>
      <c r="E120" s="149">
        <v>566</v>
      </c>
      <c r="F120" s="149">
        <v>241</v>
      </c>
      <c r="G120" s="149">
        <v>35</v>
      </c>
      <c r="H120" s="149">
        <v>3</v>
      </c>
      <c r="I120" s="149">
        <v>32</v>
      </c>
      <c r="J120" s="149">
        <v>0</v>
      </c>
      <c r="K120" s="149">
        <v>0</v>
      </c>
      <c r="L120" s="149">
        <v>0</v>
      </c>
      <c r="M120" s="149">
        <v>33</v>
      </c>
      <c r="N120" s="149">
        <v>12</v>
      </c>
      <c r="O120" s="149">
        <v>3</v>
      </c>
      <c r="P120" s="149">
        <v>12</v>
      </c>
      <c r="Q120" s="149">
        <v>0</v>
      </c>
      <c r="R120" s="149">
        <v>7</v>
      </c>
      <c r="S120" s="149">
        <v>0</v>
      </c>
      <c r="T120" s="149">
        <v>4</v>
      </c>
      <c r="U120" s="149">
        <v>9</v>
      </c>
      <c r="V120" s="149">
        <v>1</v>
      </c>
      <c r="W120" s="149">
        <v>46</v>
      </c>
      <c r="X120" s="188">
        <f>Y120-SUM(D120:W120)</f>
        <v>37</v>
      </c>
      <c r="Y120" s="97">
        <v>1529</v>
      </c>
      <c r="Z120" s="21"/>
      <c r="AA120" s="21"/>
      <c r="AB120" s="21"/>
    </row>
    <row r="121" spans="1:28" s="18" customFormat="1" x14ac:dyDescent="0.25">
      <c r="A121" s="21"/>
      <c r="B121" s="103"/>
      <c r="C121" s="95" t="s">
        <v>75</v>
      </c>
      <c r="D121" s="149">
        <v>145</v>
      </c>
      <c r="E121" s="149">
        <v>18</v>
      </c>
      <c r="F121" s="149">
        <v>42</v>
      </c>
      <c r="G121" s="149">
        <v>11</v>
      </c>
      <c r="H121" s="149">
        <v>0</v>
      </c>
      <c r="I121" s="149">
        <v>10</v>
      </c>
      <c r="J121" s="149">
        <v>1</v>
      </c>
      <c r="K121" s="149">
        <v>8</v>
      </c>
      <c r="L121" s="149">
        <v>0</v>
      </c>
      <c r="M121" s="149">
        <v>0</v>
      </c>
      <c r="N121" s="149">
        <v>1</v>
      </c>
      <c r="O121" s="149">
        <v>3</v>
      </c>
      <c r="P121" s="149">
        <v>5</v>
      </c>
      <c r="Q121" s="149">
        <v>1</v>
      </c>
      <c r="R121" s="149">
        <v>11</v>
      </c>
      <c r="S121" s="149">
        <v>0</v>
      </c>
      <c r="T121" s="149">
        <v>9</v>
      </c>
      <c r="U121" s="149">
        <v>3</v>
      </c>
      <c r="V121" s="149">
        <v>0</v>
      </c>
      <c r="W121" s="149">
        <v>9</v>
      </c>
      <c r="X121" s="188">
        <f>Y121-SUM(D121:W121)</f>
        <v>5</v>
      </c>
      <c r="Y121" s="97">
        <v>282</v>
      </c>
      <c r="Z121" s="21"/>
      <c r="AA121" s="21"/>
      <c r="AB121" s="21"/>
    </row>
    <row r="122" spans="1:28" s="18" customFormat="1" x14ac:dyDescent="0.25">
      <c r="A122" s="21"/>
      <c r="B122" s="103"/>
      <c r="C122" s="95" t="s">
        <v>76</v>
      </c>
      <c r="D122" s="149">
        <v>88</v>
      </c>
      <c r="E122" s="149">
        <v>84</v>
      </c>
      <c r="F122" s="149">
        <v>38</v>
      </c>
      <c r="G122" s="149">
        <v>14</v>
      </c>
      <c r="H122" s="149">
        <v>108</v>
      </c>
      <c r="I122" s="149">
        <v>30</v>
      </c>
      <c r="J122" s="149">
        <v>47</v>
      </c>
      <c r="K122" s="149">
        <v>38</v>
      </c>
      <c r="L122" s="149">
        <v>0</v>
      </c>
      <c r="M122" s="149">
        <v>11</v>
      </c>
      <c r="N122" s="149">
        <v>17</v>
      </c>
      <c r="O122" s="149">
        <v>27</v>
      </c>
      <c r="P122" s="149">
        <v>1</v>
      </c>
      <c r="Q122" s="149">
        <v>49</v>
      </c>
      <c r="R122" s="149">
        <v>191</v>
      </c>
      <c r="S122" s="149">
        <v>0</v>
      </c>
      <c r="T122" s="149">
        <v>6</v>
      </c>
      <c r="U122" s="149">
        <v>0</v>
      </c>
      <c r="V122" s="149">
        <v>0</v>
      </c>
      <c r="W122" s="149">
        <v>1</v>
      </c>
      <c r="X122" s="188">
        <f>Y122-SUM(D122:W122)</f>
        <v>27</v>
      </c>
      <c r="Y122" s="97">
        <v>777</v>
      </c>
      <c r="Z122" s="21"/>
      <c r="AA122" s="21"/>
      <c r="AB122" s="21"/>
    </row>
    <row r="123" spans="1:28" s="18" customFormat="1" x14ac:dyDescent="0.25">
      <c r="A123" s="21"/>
      <c r="B123" s="108" t="s">
        <v>78</v>
      </c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10"/>
      <c r="Y123" s="97"/>
      <c r="Z123" s="21"/>
      <c r="AA123" s="21"/>
      <c r="AB123" s="21"/>
    </row>
    <row r="124" spans="1:28" s="18" customFormat="1" x14ac:dyDescent="0.25">
      <c r="A124" s="21"/>
      <c r="B124" s="103"/>
      <c r="C124" s="95" t="s">
        <v>57</v>
      </c>
      <c r="D124" s="149">
        <v>70</v>
      </c>
      <c r="E124" s="149">
        <v>373</v>
      </c>
      <c r="F124" s="149">
        <v>149</v>
      </c>
      <c r="G124" s="149">
        <v>71</v>
      </c>
      <c r="H124" s="149">
        <v>184</v>
      </c>
      <c r="I124" s="149">
        <v>65</v>
      </c>
      <c r="J124" s="149">
        <v>156</v>
      </c>
      <c r="K124" s="149">
        <v>155</v>
      </c>
      <c r="L124" s="149">
        <v>1</v>
      </c>
      <c r="M124" s="149">
        <v>496</v>
      </c>
      <c r="N124" s="149">
        <v>117</v>
      </c>
      <c r="O124" s="149">
        <v>123</v>
      </c>
      <c r="P124" s="149">
        <v>18</v>
      </c>
      <c r="Q124" s="149">
        <v>113</v>
      </c>
      <c r="R124" s="149">
        <v>57</v>
      </c>
      <c r="S124" s="149">
        <v>70</v>
      </c>
      <c r="T124" s="149">
        <v>26</v>
      </c>
      <c r="U124" s="149">
        <v>1</v>
      </c>
      <c r="V124" s="149">
        <v>52</v>
      </c>
      <c r="W124" s="149">
        <v>44</v>
      </c>
      <c r="X124" s="202">
        <f>Y124-SUM(D124:W124)</f>
        <v>97</v>
      </c>
      <c r="Y124" s="97">
        <v>2438</v>
      </c>
      <c r="Z124" s="21"/>
      <c r="AA124" s="21"/>
      <c r="AB124" s="21"/>
    </row>
    <row r="125" spans="1:28" s="18" customFormat="1" x14ac:dyDescent="0.25">
      <c r="A125" s="21"/>
      <c r="B125" s="103"/>
      <c r="C125" s="95" t="s">
        <v>58</v>
      </c>
      <c r="D125" s="149">
        <v>16</v>
      </c>
      <c r="E125" s="149">
        <v>198</v>
      </c>
      <c r="F125" s="149">
        <v>54</v>
      </c>
      <c r="G125" s="149">
        <v>1</v>
      </c>
      <c r="H125" s="149">
        <v>0</v>
      </c>
      <c r="I125" s="149">
        <v>25</v>
      </c>
      <c r="J125" s="149">
        <v>0</v>
      </c>
      <c r="K125" s="149">
        <v>7</v>
      </c>
      <c r="L125" s="149">
        <v>0</v>
      </c>
      <c r="M125" s="149">
        <v>27</v>
      </c>
      <c r="N125" s="149">
        <v>0</v>
      </c>
      <c r="O125" s="149">
        <v>7</v>
      </c>
      <c r="P125" s="149">
        <v>2</v>
      </c>
      <c r="Q125" s="149">
        <v>0</v>
      </c>
      <c r="R125" s="149">
        <v>1</v>
      </c>
      <c r="S125" s="149">
        <v>0</v>
      </c>
      <c r="T125" s="149">
        <v>5</v>
      </c>
      <c r="U125" s="149">
        <v>1</v>
      </c>
      <c r="V125" s="149">
        <v>0</v>
      </c>
      <c r="W125" s="149">
        <v>7</v>
      </c>
      <c r="X125" s="202">
        <f t="shared" ref="X125:X127" si="1">Y125-SUM(D125:W125)</f>
        <v>7</v>
      </c>
      <c r="Y125" s="97">
        <v>358</v>
      </c>
      <c r="Z125" s="21"/>
      <c r="AA125" s="21"/>
      <c r="AB125" s="21"/>
    </row>
    <row r="126" spans="1:28" s="18" customFormat="1" x14ac:dyDescent="0.25">
      <c r="A126" s="21"/>
      <c r="B126" s="103"/>
      <c r="C126" s="95" t="s">
        <v>75</v>
      </c>
      <c r="D126" s="149">
        <v>0</v>
      </c>
      <c r="E126" s="149">
        <v>1</v>
      </c>
      <c r="F126" s="149">
        <v>2</v>
      </c>
      <c r="G126" s="149">
        <v>0</v>
      </c>
      <c r="H126" s="149">
        <v>1</v>
      </c>
      <c r="I126" s="149">
        <v>65</v>
      </c>
      <c r="J126" s="149">
        <v>0</v>
      </c>
      <c r="K126" s="149">
        <v>0</v>
      </c>
      <c r="L126" s="149">
        <v>0</v>
      </c>
      <c r="M126" s="149">
        <v>0</v>
      </c>
      <c r="N126" s="149">
        <v>0</v>
      </c>
      <c r="O126" s="149">
        <v>6</v>
      </c>
      <c r="P126" s="149">
        <v>0</v>
      </c>
      <c r="Q126" s="149">
        <v>0</v>
      </c>
      <c r="R126" s="149">
        <v>5</v>
      </c>
      <c r="S126" s="149">
        <v>0</v>
      </c>
      <c r="T126" s="149">
        <v>3</v>
      </c>
      <c r="U126" s="149">
        <v>3</v>
      </c>
      <c r="V126" s="149">
        <v>0</v>
      </c>
      <c r="W126" s="149">
        <v>0</v>
      </c>
      <c r="X126" s="202">
        <f t="shared" si="1"/>
        <v>2</v>
      </c>
      <c r="Y126" s="97">
        <v>88</v>
      </c>
      <c r="Z126" s="21"/>
      <c r="AA126" s="21"/>
      <c r="AB126" s="21"/>
    </row>
    <row r="127" spans="1:28" s="18" customFormat="1" x14ac:dyDescent="0.25">
      <c r="A127" s="21"/>
      <c r="B127" s="103"/>
      <c r="C127" s="95" t="s">
        <v>76</v>
      </c>
      <c r="D127" s="149">
        <v>0</v>
      </c>
      <c r="E127" s="149">
        <v>23</v>
      </c>
      <c r="F127" s="149">
        <v>17</v>
      </c>
      <c r="G127" s="149">
        <v>2</v>
      </c>
      <c r="H127" s="149">
        <v>35</v>
      </c>
      <c r="I127" s="149">
        <v>0</v>
      </c>
      <c r="J127" s="149">
        <v>12</v>
      </c>
      <c r="K127" s="149">
        <v>27</v>
      </c>
      <c r="L127" s="149">
        <v>0</v>
      </c>
      <c r="M127" s="149">
        <v>11</v>
      </c>
      <c r="N127" s="149">
        <v>3</v>
      </c>
      <c r="O127" s="149">
        <v>16</v>
      </c>
      <c r="P127" s="149">
        <v>0</v>
      </c>
      <c r="Q127" s="149">
        <v>16</v>
      </c>
      <c r="R127" s="149">
        <v>159</v>
      </c>
      <c r="S127" s="149">
        <v>0</v>
      </c>
      <c r="T127" s="149">
        <v>0</v>
      </c>
      <c r="U127" s="149">
        <v>0</v>
      </c>
      <c r="V127" s="149">
        <v>2</v>
      </c>
      <c r="W127" s="149">
        <v>2</v>
      </c>
      <c r="X127" s="202">
        <f t="shared" si="1"/>
        <v>9</v>
      </c>
      <c r="Y127" s="97">
        <v>334</v>
      </c>
      <c r="Z127" s="21"/>
      <c r="AA127" s="21"/>
      <c r="AB127" s="21"/>
    </row>
    <row r="128" spans="1:28" s="18" customFormat="1" x14ac:dyDescent="0.25">
      <c r="A128" s="21"/>
      <c r="B128" s="108" t="s">
        <v>79</v>
      </c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10"/>
      <c r="Y128" s="97"/>
      <c r="Z128" s="21"/>
      <c r="AA128" s="21"/>
      <c r="AB128" s="21"/>
    </row>
    <row r="129" spans="1:28" s="18" customFormat="1" x14ac:dyDescent="0.25">
      <c r="A129" s="21"/>
      <c r="B129" s="103"/>
      <c r="C129" s="95" t="s">
        <v>57</v>
      </c>
      <c r="D129" s="149">
        <v>946</v>
      </c>
      <c r="E129" s="149">
        <v>1441</v>
      </c>
      <c r="F129" s="149">
        <v>809</v>
      </c>
      <c r="G129" s="149">
        <v>162</v>
      </c>
      <c r="H129" s="149">
        <v>1036</v>
      </c>
      <c r="I129" s="149">
        <v>35</v>
      </c>
      <c r="J129" s="149">
        <v>679</v>
      </c>
      <c r="K129" s="149">
        <v>441</v>
      </c>
      <c r="L129" s="149">
        <v>0</v>
      </c>
      <c r="M129" s="149">
        <v>517</v>
      </c>
      <c r="N129" s="149">
        <v>338</v>
      </c>
      <c r="O129" s="149">
        <v>488</v>
      </c>
      <c r="P129" s="149">
        <v>103</v>
      </c>
      <c r="Q129" s="149">
        <v>477</v>
      </c>
      <c r="R129" s="149">
        <v>14</v>
      </c>
      <c r="S129" s="149">
        <v>78</v>
      </c>
      <c r="T129" s="149">
        <v>11</v>
      </c>
      <c r="U129" s="149">
        <v>0</v>
      </c>
      <c r="V129" s="149">
        <v>39</v>
      </c>
      <c r="W129" s="149">
        <v>114</v>
      </c>
      <c r="X129" s="202">
        <f>Y129-SUM(D129:W129)</f>
        <v>-563</v>
      </c>
      <c r="Y129" s="97">
        <v>7165</v>
      </c>
      <c r="Z129" s="21"/>
      <c r="AA129" s="21"/>
      <c r="AB129" s="21"/>
    </row>
    <row r="130" spans="1:28" s="18" customFormat="1" x14ac:dyDescent="0.25">
      <c r="A130" s="21"/>
      <c r="B130" s="103"/>
      <c r="C130" s="95" t="s">
        <v>58</v>
      </c>
      <c r="D130" s="149">
        <v>213</v>
      </c>
      <c r="E130" s="149">
        <v>498</v>
      </c>
      <c r="F130" s="149">
        <v>165</v>
      </c>
      <c r="G130" s="149">
        <v>4</v>
      </c>
      <c r="H130" s="149">
        <v>30</v>
      </c>
      <c r="I130" s="149">
        <v>12</v>
      </c>
      <c r="J130" s="149">
        <v>5</v>
      </c>
      <c r="K130" s="149">
        <v>13</v>
      </c>
      <c r="L130" s="149">
        <v>0</v>
      </c>
      <c r="M130" s="149">
        <v>37</v>
      </c>
      <c r="N130" s="149">
        <v>10</v>
      </c>
      <c r="O130" s="149">
        <v>61</v>
      </c>
      <c r="P130" s="149">
        <v>20</v>
      </c>
      <c r="Q130" s="149">
        <v>2</v>
      </c>
      <c r="R130" s="149">
        <v>0</v>
      </c>
      <c r="S130" s="149">
        <v>1</v>
      </c>
      <c r="T130" s="149">
        <v>4</v>
      </c>
      <c r="U130" s="149">
        <v>0</v>
      </c>
      <c r="V130" s="149">
        <v>2</v>
      </c>
      <c r="W130" s="149">
        <v>55</v>
      </c>
      <c r="X130" s="202">
        <f t="shared" ref="X130:X132" si="2">Y130-SUM(D130:W130)</f>
        <v>17</v>
      </c>
      <c r="Y130" s="97">
        <v>1149</v>
      </c>
      <c r="Z130" s="21"/>
      <c r="AA130" s="21"/>
      <c r="AB130" s="21"/>
    </row>
    <row r="131" spans="1:28" s="18" customFormat="1" x14ac:dyDescent="0.25">
      <c r="A131" s="21"/>
      <c r="B131" s="103"/>
      <c r="C131" s="95" t="s">
        <v>75</v>
      </c>
      <c r="D131" s="149">
        <v>24</v>
      </c>
      <c r="E131" s="149">
        <v>29</v>
      </c>
      <c r="F131" s="149">
        <v>4</v>
      </c>
      <c r="G131" s="149">
        <v>0</v>
      </c>
      <c r="H131" s="149">
        <v>20</v>
      </c>
      <c r="I131" s="149">
        <v>10</v>
      </c>
      <c r="J131" s="149">
        <v>3</v>
      </c>
      <c r="K131" s="149">
        <v>1</v>
      </c>
      <c r="L131" s="149">
        <v>0</v>
      </c>
      <c r="M131" s="149">
        <v>1</v>
      </c>
      <c r="N131" s="149">
        <v>4</v>
      </c>
      <c r="O131" s="149">
        <v>2</v>
      </c>
      <c r="P131" s="149">
        <v>0</v>
      </c>
      <c r="Q131" s="149">
        <v>4</v>
      </c>
      <c r="R131" s="149">
        <v>0</v>
      </c>
      <c r="S131" s="149">
        <v>0</v>
      </c>
      <c r="T131" s="149">
        <v>3</v>
      </c>
      <c r="U131" s="149">
        <v>0</v>
      </c>
      <c r="V131" s="149">
        <v>0</v>
      </c>
      <c r="W131" s="149">
        <v>1</v>
      </c>
      <c r="X131" s="202">
        <f t="shared" si="2"/>
        <v>11</v>
      </c>
      <c r="Y131" s="97">
        <v>117</v>
      </c>
      <c r="Z131" s="21"/>
      <c r="AA131" s="21"/>
      <c r="AB131" s="21"/>
    </row>
    <row r="132" spans="1:28" s="18" customFormat="1" x14ac:dyDescent="0.25">
      <c r="A132" s="21"/>
      <c r="B132" s="103"/>
      <c r="C132" s="95" t="s">
        <v>76</v>
      </c>
      <c r="D132" s="149">
        <v>97</v>
      </c>
      <c r="E132" s="149">
        <v>98</v>
      </c>
      <c r="F132" s="149">
        <v>213</v>
      </c>
      <c r="G132" s="149">
        <v>0</v>
      </c>
      <c r="H132" s="149">
        <v>389</v>
      </c>
      <c r="I132" s="149">
        <v>4</v>
      </c>
      <c r="J132" s="149">
        <v>82</v>
      </c>
      <c r="K132" s="149">
        <v>64</v>
      </c>
      <c r="L132" s="149">
        <v>1</v>
      </c>
      <c r="M132" s="149">
        <v>12</v>
      </c>
      <c r="N132" s="149">
        <v>13</v>
      </c>
      <c r="O132" s="149">
        <v>46</v>
      </c>
      <c r="P132" s="149">
        <v>9</v>
      </c>
      <c r="Q132" s="149">
        <v>101</v>
      </c>
      <c r="R132" s="149">
        <v>2</v>
      </c>
      <c r="S132" s="149">
        <v>2</v>
      </c>
      <c r="T132" s="149">
        <v>5</v>
      </c>
      <c r="U132" s="149">
        <v>0</v>
      </c>
      <c r="V132" s="149">
        <v>2</v>
      </c>
      <c r="W132" s="149">
        <v>14</v>
      </c>
      <c r="X132" s="202">
        <f t="shared" si="2"/>
        <v>52</v>
      </c>
      <c r="Y132" s="97">
        <v>1206</v>
      </c>
      <c r="Z132" s="21"/>
      <c r="AA132" s="21"/>
      <c r="AB132" s="21"/>
    </row>
    <row r="133" spans="1:28" ht="15.75" thickBot="1" x14ac:dyDescent="0.3">
      <c r="A133" s="21"/>
      <c r="B133" s="104" t="s">
        <v>1</v>
      </c>
      <c r="C133" s="101"/>
      <c r="D133" s="101">
        <f t="shared" ref="D133:X133" si="3">SUM(D74:D132)</f>
        <v>39162</v>
      </c>
      <c r="E133" s="101">
        <f t="shared" si="3"/>
        <v>22237</v>
      </c>
      <c r="F133" s="101">
        <f t="shared" si="3"/>
        <v>12433</v>
      </c>
      <c r="G133" s="101">
        <f t="shared" si="3"/>
        <v>8932</v>
      </c>
      <c r="H133" s="101">
        <f t="shared" si="3"/>
        <v>8454</v>
      </c>
      <c r="I133" s="101">
        <f t="shared" si="3"/>
        <v>7448</v>
      </c>
      <c r="J133" s="101">
        <f t="shared" si="3"/>
        <v>5981</v>
      </c>
      <c r="K133" s="101">
        <f t="shared" si="3"/>
        <v>5826</v>
      </c>
      <c r="L133" s="101">
        <f t="shared" si="3"/>
        <v>5040</v>
      </c>
      <c r="M133" s="101">
        <f t="shared" si="3"/>
        <v>4647</v>
      </c>
      <c r="N133" s="101">
        <f t="shared" si="3"/>
        <v>4431</v>
      </c>
      <c r="O133" s="101">
        <f t="shared" si="3"/>
        <v>3772</v>
      </c>
      <c r="P133" s="101">
        <f t="shared" si="3"/>
        <v>2631</v>
      </c>
      <c r="Q133" s="101">
        <f t="shared" si="3"/>
        <v>2629</v>
      </c>
      <c r="R133" s="101">
        <f t="shared" si="3"/>
        <v>2610</v>
      </c>
      <c r="S133" s="101">
        <f t="shared" si="3"/>
        <v>1982</v>
      </c>
      <c r="T133" s="101">
        <f t="shared" si="3"/>
        <v>1673</v>
      </c>
      <c r="U133" s="101">
        <f t="shared" si="3"/>
        <v>996</v>
      </c>
      <c r="V133" s="101">
        <f t="shared" si="3"/>
        <v>880</v>
      </c>
      <c r="W133" s="101">
        <f t="shared" si="3"/>
        <v>662</v>
      </c>
      <c r="X133" s="101">
        <f t="shared" si="3"/>
        <v>11416</v>
      </c>
      <c r="Y133" s="46">
        <f>SUM(D133:X133)</f>
        <v>153842</v>
      </c>
      <c r="Z133" s="21"/>
      <c r="AA133" s="21"/>
      <c r="AB133" s="21"/>
    </row>
    <row r="134" spans="1:28" x14ac:dyDescent="0.25">
      <c r="A134" s="21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21"/>
      <c r="AA134" s="21"/>
      <c r="AB134" s="21"/>
    </row>
    <row r="135" spans="1:28" x14ac:dyDescent="0.25">
      <c r="A135" s="21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21"/>
      <c r="AA135" s="21"/>
      <c r="AB135" s="21"/>
    </row>
    <row r="136" spans="1:28" ht="15.75" thickBot="1" x14ac:dyDescent="0.3">
      <c r="A136" s="21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21"/>
      <c r="AA136" s="21"/>
      <c r="AB136" s="21"/>
    </row>
    <row r="137" spans="1:28" ht="15.75" thickBot="1" x14ac:dyDescent="0.3">
      <c r="A137" s="21"/>
      <c r="B137" s="272" t="s">
        <v>95</v>
      </c>
      <c r="C137" s="273"/>
      <c r="D137" s="273"/>
      <c r="E137" s="273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  <c r="R137" s="273"/>
      <c r="S137" s="273"/>
      <c r="T137" s="273"/>
      <c r="U137" s="273"/>
      <c r="V137" s="273"/>
      <c r="W137" s="273"/>
      <c r="X137" s="273"/>
      <c r="Y137" s="274"/>
      <c r="Z137" s="21"/>
      <c r="AA137" s="21"/>
      <c r="AB137" s="21"/>
    </row>
    <row r="138" spans="1:28" x14ac:dyDescent="0.25">
      <c r="A138" s="21"/>
      <c r="B138" s="98"/>
      <c r="C138" s="99"/>
      <c r="D138" s="106" t="s">
        <v>74</v>
      </c>
      <c r="E138" s="106" t="s">
        <v>31</v>
      </c>
      <c r="F138" s="106" t="s">
        <v>38</v>
      </c>
      <c r="G138" s="106" t="s">
        <v>32</v>
      </c>
      <c r="H138" s="106" t="s">
        <v>36</v>
      </c>
      <c r="I138" s="106" t="s">
        <v>80</v>
      </c>
      <c r="J138" s="106" t="s">
        <v>33</v>
      </c>
      <c r="K138" s="106" t="s">
        <v>39</v>
      </c>
      <c r="L138" s="106" t="s">
        <v>37</v>
      </c>
      <c r="M138" s="106" t="s">
        <v>47</v>
      </c>
      <c r="N138" s="106" t="s">
        <v>44</v>
      </c>
      <c r="O138" s="106" t="s">
        <v>34</v>
      </c>
      <c r="P138" s="106" t="s">
        <v>41</v>
      </c>
      <c r="Q138" s="106" t="s">
        <v>40</v>
      </c>
      <c r="R138" s="106" t="s">
        <v>49</v>
      </c>
      <c r="S138" s="106" t="s">
        <v>42</v>
      </c>
      <c r="T138" s="106" t="s">
        <v>46</v>
      </c>
      <c r="U138" s="106" t="s">
        <v>51</v>
      </c>
      <c r="V138" s="106" t="s">
        <v>48</v>
      </c>
      <c r="W138" s="106" t="s">
        <v>43</v>
      </c>
      <c r="X138" s="107" t="s">
        <v>50</v>
      </c>
      <c r="Y138" s="100" t="s">
        <v>72</v>
      </c>
      <c r="Z138" s="21"/>
      <c r="AA138" s="21"/>
      <c r="AB138" s="21"/>
    </row>
    <row r="139" spans="1:28" x14ac:dyDescent="0.25">
      <c r="A139" s="21"/>
      <c r="B139" s="108" t="s">
        <v>64</v>
      </c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10"/>
      <c r="Y139" s="97"/>
      <c r="Z139" s="21"/>
      <c r="AA139" s="21"/>
      <c r="AB139" s="21"/>
    </row>
    <row r="140" spans="1:28" x14ac:dyDescent="0.25">
      <c r="A140" s="21"/>
      <c r="B140" s="103"/>
      <c r="C140" s="95" t="s">
        <v>57</v>
      </c>
      <c r="D140" s="95">
        <v>144</v>
      </c>
      <c r="E140" s="95">
        <v>30</v>
      </c>
      <c r="F140" s="95">
        <v>277</v>
      </c>
      <c r="G140" s="95">
        <v>56</v>
      </c>
      <c r="H140" s="95">
        <v>334</v>
      </c>
      <c r="I140" s="95">
        <v>20</v>
      </c>
      <c r="J140" s="95">
        <v>37</v>
      </c>
      <c r="K140" s="95">
        <v>295</v>
      </c>
      <c r="L140" s="95">
        <v>17</v>
      </c>
      <c r="M140" s="95">
        <v>92</v>
      </c>
      <c r="N140" s="95">
        <v>275</v>
      </c>
      <c r="O140" s="95">
        <v>9</v>
      </c>
      <c r="P140" s="95">
        <v>37</v>
      </c>
      <c r="Q140" s="95">
        <v>6</v>
      </c>
      <c r="R140" s="95">
        <v>36</v>
      </c>
      <c r="S140" s="95">
        <v>14</v>
      </c>
      <c r="T140" s="95">
        <v>23</v>
      </c>
      <c r="U140" s="95">
        <v>2</v>
      </c>
      <c r="V140" s="95">
        <v>1</v>
      </c>
      <c r="W140" s="95">
        <v>0</v>
      </c>
      <c r="X140" s="96">
        <f>Y140-SUM(D140:W140)</f>
        <v>33</v>
      </c>
      <c r="Y140" s="97">
        <v>1738</v>
      </c>
      <c r="Z140" s="21"/>
      <c r="AA140" s="21"/>
      <c r="AB140" s="21"/>
    </row>
    <row r="141" spans="1:28" x14ac:dyDescent="0.25">
      <c r="A141" s="21"/>
      <c r="B141" s="103"/>
      <c r="C141" s="95" t="s">
        <v>58</v>
      </c>
      <c r="D141" s="95">
        <v>45</v>
      </c>
      <c r="E141" s="95">
        <v>4</v>
      </c>
      <c r="F141" s="95">
        <v>0</v>
      </c>
      <c r="G141" s="95">
        <v>8</v>
      </c>
      <c r="H141" s="95">
        <v>0</v>
      </c>
      <c r="I141" s="95">
        <v>15</v>
      </c>
      <c r="J141" s="95">
        <v>19</v>
      </c>
      <c r="K141" s="95">
        <v>0</v>
      </c>
      <c r="L141" s="95">
        <v>0</v>
      </c>
      <c r="M141" s="95">
        <v>0</v>
      </c>
      <c r="N141" s="95">
        <v>0</v>
      </c>
      <c r="O141" s="95">
        <v>0</v>
      </c>
      <c r="P141" s="95">
        <v>0</v>
      </c>
      <c r="Q141" s="95">
        <v>0</v>
      </c>
      <c r="R141" s="95">
        <v>0</v>
      </c>
      <c r="S141" s="95">
        <v>0</v>
      </c>
      <c r="T141" s="95">
        <v>0</v>
      </c>
      <c r="U141" s="95">
        <v>0</v>
      </c>
      <c r="V141" s="95">
        <v>0</v>
      </c>
      <c r="W141" s="95">
        <v>0</v>
      </c>
      <c r="X141" s="96">
        <f>Y141-SUM(D141:W141)</f>
        <v>0</v>
      </c>
      <c r="Y141" s="97">
        <v>91</v>
      </c>
      <c r="Z141" s="21"/>
      <c r="AA141" s="21"/>
      <c r="AB141" s="21"/>
    </row>
    <row r="142" spans="1:28" x14ac:dyDescent="0.25">
      <c r="A142" s="21"/>
      <c r="B142" s="103"/>
      <c r="C142" s="95" t="s">
        <v>75</v>
      </c>
      <c r="D142" s="95">
        <v>71</v>
      </c>
      <c r="E142" s="95">
        <v>0</v>
      </c>
      <c r="F142" s="95">
        <v>0</v>
      </c>
      <c r="G142" s="95">
        <v>0</v>
      </c>
      <c r="H142" s="95">
        <v>0</v>
      </c>
      <c r="I142" s="95">
        <v>6</v>
      </c>
      <c r="J142" s="95">
        <v>0</v>
      </c>
      <c r="K142" s="95">
        <v>1</v>
      </c>
      <c r="L142" s="95">
        <v>0</v>
      </c>
      <c r="M142" s="95">
        <v>0</v>
      </c>
      <c r="N142" s="95">
        <v>0</v>
      </c>
      <c r="O142" s="95">
        <v>0</v>
      </c>
      <c r="P142" s="95">
        <v>0</v>
      </c>
      <c r="Q142" s="95">
        <v>0</v>
      </c>
      <c r="R142" s="95">
        <v>2</v>
      </c>
      <c r="S142" s="95">
        <v>0</v>
      </c>
      <c r="T142" s="95">
        <v>0</v>
      </c>
      <c r="U142" s="95">
        <v>0</v>
      </c>
      <c r="V142" s="95">
        <v>0</v>
      </c>
      <c r="W142" s="95">
        <v>0</v>
      </c>
      <c r="X142" s="96">
        <f>Y142-SUM(D142:W142)</f>
        <v>0</v>
      </c>
      <c r="Y142" s="97">
        <v>80</v>
      </c>
      <c r="Z142" s="21"/>
      <c r="AA142" s="21"/>
      <c r="AB142" s="21"/>
    </row>
    <row r="143" spans="1:28" x14ac:dyDescent="0.25">
      <c r="A143" s="21"/>
      <c r="B143" s="103"/>
      <c r="C143" s="95" t="s">
        <v>76</v>
      </c>
      <c r="D143" s="95">
        <v>30</v>
      </c>
      <c r="E143" s="95">
        <v>6</v>
      </c>
      <c r="F143" s="95">
        <v>9</v>
      </c>
      <c r="G143" s="95">
        <v>0</v>
      </c>
      <c r="H143" s="95">
        <v>36</v>
      </c>
      <c r="I143" s="95">
        <v>12</v>
      </c>
      <c r="J143" s="95">
        <v>66</v>
      </c>
      <c r="K143" s="95">
        <v>6</v>
      </c>
      <c r="L143" s="95">
        <v>4</v>
      </c>
      <c r="M143" s="95">
        <v>86</v>
      </c>
      <c r="N143" s="95">
        <v>0</v>
      </c>
      <c r="O143" s="95">
        <v>0</v>
      </c>
      <c r="P143" s="95">
        <v>0</v>
      </c>
      <c r="Q143" s="95">
        <v>2</v>
      </c>
      <c r="R143" s="95">
        <v>0</v>
      </c>
      <c r="S143" s="95">
        <v>1</v>
      </c>
      <c r="T143" s="95">
        <v>1</v>
      </c>
      <c r="U143" s="95">
        <v>0</v>
      </c>
      <c r="V143" s="95">
        <v>0</v>
      </c>
      <c r="W143" s="95">
        <v>0</v>
      </c>
      <c r="X143" s="96">
        <f>Y143-SUM(D143:W143)</f>
        <v>3</v>
      </c>
      <c r="Y143" s="97">
        <v>262</v>
      </c>
      <c r="Z143" s="21"/>
      <c r="AA143" s="21"/>
      <c r="AB143" s="21"/>
    </row>
    <row r="144" spans="1:28" x14ac:dyDescent="0.25">
      <c r="A144" s="21"/>
      <c r="B144" s="108" t="s">
        <v>65</v>
      </c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10"/>
      <c r="Y144" s="97"/>
      <c r="Z144" s="21"/>
      <c r="AA144" s="21"/>
      <c r="AB144" s="21"/>
    </row>
    <row r="145" spans="1:28" x14ac:dyDescent="0.25">
      <c r="A145" s="21"/>
      <c r="B145" s="103"/>
      <c r="C145" s="95" t="s">
        <v>57</v>
      </c>
      <c r="D145" s="95">
        <v>150</v>
      </c>
      <c r="E145" s="95">
        <v>286</v>
      </c>
      <c r="F145" s="95">
        <v>797</v>
      </c>
      <c r="G145" s="95">
        <v>83</v>
      </c>
      <c r="H145" s="95">
        <v>404</v>
      </c>
      <c r="I145" s="95">
        <v>17</v>
      </c>
      <c r="J145" s="95">
        <v>202</v>
      </c>
      <c r="K145" s="95">
        <v>291</v>
      </c>
      <c r="L145" s="95">
        <v>15</v>
      </c>
      <c r="M145" s="95">
        <v>1</v>
      </c>
      <c r="N145" s="95">
        <v>103</v>
      </c>
      <c r="O145" s="95">
        <v>12</v>
      </c>
      <c r="P145" s="95">
        <v>45</v>
      </c>
      <c r="Q145" s="95">
        <v>18</v>
      </c>
      <c r="R145" s="95">
        <v>36</v>
      </c>
      <c r="S145" s="95">
        <v>31</v>
      </c>
      <c r="T145" s="95">
        <v>57</v>
      </c>
      <c r="U145" s="95">
        <v>10</v>
      </c>
      <c r="V145" s="95">
        <v>1</v>
      </c>
      <c r="W145" s="95">
        <v>12</v>
      </c>
      <c r="X145" s="96">
        <f>Y145-SUM(D145:W145)</f>
        <v>78</v>
      </c>
      <c r="Y145" s="97">
        <v>2649</v>
      </c>
      <c r="Z145" s="21"/>
      <c r="AA145" s="21"/>
      <c r="AB145" s="21"/>
    </row>
    <row r="146" spans="1:28" x14ac:dyDescent="0.25">
      <c r="A146" s="21"/>
      <c r="B146" s="103"/>
      <c r="C146" s="95" t="s">
        <v>58</v>
      </c>
      <c r="D146" s="95">
        <v>32</v>
      </c>
      <c r="E146" s="95">
        <v>50</v>
      </c>
      <c r="F146" s="95">
        <v>0</v>
      </c>
      <c r="G146" s="95">
        <v>7</v>
      </c>
      <c r="H146" s="95">
        <v>2</v>
      </c>
      <c r="I146" s="95">
        <v>5</v>
      </c>
      <c r="J146" s="95">
        <v>61</v>
      </c>
      <c r="K146" s="95">
        <v>0</v>
      </c>
      <c r="L146" s="95">
        <v>0</v>
      </c>
      <c r="M146" s="95">
        <v>0</v>
      </c>
      <c r="N146" s="95">
        <v>0</v>
      </c>
      <c r="O146" s="95">
        <v>0</v>
      </c>
      <c r="P146" s="95">
        <v>0</v>
      </c>
      <c r="Q146" s="95">
        <v>0</v>
      </c>
      <c r="R146" s="95">
        <v>2</v>
      </c>
      <c r="S146" s="95">
        <v>0</v>
      </c>
      <c r="T146" s="95">
        <v>0</v>
      </c>
      <c r="U146" s="95">
        <v>7</v>
      </c>
      <c r="V146" s="95">
        <v>0</v>
      </c>
      <c r="W146" s="95">
        <v>0</v>
      </c>
      <c r="X146" s="96">
        <f>Y146-SUM(D146:W146)</f>
        <v>2</v>
      </c>
      <c r="Y146" s="97">
        <v>168</v>
      </c>
      <c r="Z146" s="21"/>
      <c r="AA146" s="21"/>
      <c r="AB146" s="21"/>
    </row>
    <row r="147" spans="1:28" x14ac:dyDescent="0.25">
      <c r="A147" s="21"/>
      <c r="B147" s="103"/>
      <c r="C147" s="95" t="s">
        <v>75</v>
      </c>
      <c r="D147" s="95">
        <v>21</v>
      </c>
      <c r="E147" s="95">
        <v>34</v>
      </c>
      <c r="F147" s="95">
        <v>1</v>
      </c>
      <c r="G147" s="95">
        <v>0</v>
      </c>
      <c r="H147" s="95">
        <v>0</v>
      </c>
      <c r="I147" s="95">
        <v>0</v>
      </c>
      <c r="J147" s="95">
        <v>1</v>
      </c>
      <c r="K147" s="95">
        <v>0</v>
      </c>
      <c r="L147" s="95">
        <v>0</v>
      </c>
      <c r="M147" s="95">
        <v>0</v>
      </c>
      <c r="N147" s="95">
        <v>0</v>
      </c>
      <c r="O147" s="95">
        <v>0</v>
      </c>
      <c r="P147" s="95">
        <v>0</v>
      </c>
      <c r="Q147" s="95">
        <v>0</v>
      </c>
      <c r="R147" s="95">
        <v>0</v>
      </c>
      <c r="S147" s="95">
        <v>0</v>
      </c>
      <c r="T147" s="95">
        <v>0</v>
      </c>
      <c r="U147" s="95">
        <v>3</v>
      </c>
      <c r="V147" s="95">
        <v>0</v>
      </c>
      <c r="W147" s="95">
        <v>0</v>
      </c>
      <c r="X147" s="96">
        <f>Y147-SUM(D147:W147)</f>
        <v>0</v>
      </c>
      <c r="Y147" s="97">
        <v>60</v>
      </c>
      <c r="Z147" s="21"/>
      <c r="AA147" s="21"/>
      <c r="AB147" s="21"/>
    </row>
    <row r="148" spans="1:28" x14ac:dyDescent="0.25">
      <c r="A148" s="21"/>
      <c r="B148" s="103"/>
      <c r="C148" s="95" t="s">
        <v>76</v>
      </c>
      <c r="D148" s="95">
        <v>50</v>
      </c>
      <c r="E148" s="95">
        <v>40</v>
      </c>
      <c r="F148" s="95">
        <v>38</v>
      </c>
      <c r="G148" s="95">
        <v>6</v>
      </c>
      <c r="H148" s="95">
        <v>107</v>
      </c>
      <c r="I148" s="95">
        <v>10</v>
      </c>
      <c r="J148" s="95">
        <v>150</v>
      </c>
      <c r="K148" s="95">
        <v>33</v>
      </c>
      <c r="L148" s="95">
        <v>3</v>
      </c>
      <c r="M148" s="95">
        <v>0</v>
      </c>
      <c r="N148" s="95">
        <v>1</v>
      </c>
      <c r="O148" s="95">
        <v>0</v>
      </c>
      <c r="P148" s="95">
        <v>0</v>
      </c>
      <c r="Q148" s="95">
        <v>1</v>
      </c>
      <c r="R148" s="95">
        <v>0</v>
      </c>
      <c r="S148" s="95">
        <v>2</v>
      </c>
      <c r="T148" s="95">
        <v>6</v>
      </c>
      <c r="U148" s="95">
        <v>0</v>
      </c>
      <c r="V148" s="95">
        <v>0</v>
      </c>
      <c r="W148" s="95">
        <v>0</v>
      </c>
      <c r="X148" s="96">
        <f>Y148-SUM(D148:W148)</f>
        <v>11</v>
      </c>
      <c r="Y148" s="97">
        <v>458</v>
      </c>
      <c r="Z148" s="21"/>
      <c r="AA148" s="21"/>
      <c r="AB148" s="21"/>
    </row>
    <row r="149" spans="1:28" x14ac:dyDescent="0.25">
      <c r="A149" s="21"/>
      <c r="B149" s="108" t="s">
        <v>66</v>
      </c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10"/>
      <c r="Y149" s="97"/>
      <c r="Z149" s="21"/>
      <c r="AA149" s="21"/>
      <c r="AB149" s="21"/>
    </row>
    <row r="150" spans="1:28" x14ac:dyDescent="0.25">
      <c r="A150" s="21"/>
      <c r="B150" s="103"/>
      <c r="C150" s="95" t="s">
        <v>57</v>
      </c>
      <c r="D150" s="95">
        <v>441</v>
      </c>
      <c r="E150" s="95">
        <v>750</v>
      </c>
      <c r="F150" s="95">
        <v>604</v>
      </c>
      <c r="G150" s="95">
        <v>294</v>
      </c>
      <c r="H150" s="95">
        <v>309</v>
      </c>
      <c r="I150" s="95">
        <v>32</v>
      </c>
      <c r="J150" s="95">
        <v>95</v>
      </c>
      <c r="K150" s="95">
        <v>143</v>
      </c>
      <c r="L150" s="95">
        <v>23</v>
      </c>
      <c r="M150" s="95">
        <v>66</v>
      </c>
      <c r="N150" s="95">
        <v>186</v>
      </c>
      <c r="O150" s="95">
        <v>35</v>
      </c>
      <c r="P150" s="95">
        <v>63</v>
      </c>
      <c r="Q150" s="95">
        <v>73</v>
      </c>
      <c r="R150" s="95">
        <v>32</v>
      </c>
      <c r="S150" s="95">
        <v>44</v>
      </c>
      <c r="T150" s="95">
        <v>68</v>
      </c>
      <c r="U150" s="95">
        <v>16</v>
      </c>
      <c r="V150" s="95">
        <v>0</v>
      </c>
      <c r="W150" s="95">
        <v>4</v>
      </c>
      <c r="X150" s="96">
        <f>Y150-SUM(D150:W150)</f>
        <v>1115</v>
      </c>
      <c r="Y150" s="97">
        <v>4393</v>
      </c>
      <c r="Z150" s="21"/>
      <c r="AA150" s="21"/>
      <c r="AB150" s="21"/>
    </row>
    <row r="151" spans="1:28" x14ac:dyDescent="0.25">
      <c r="A151" s="21"/>
      <c r="B151" s="103"/>
      <c r="C151" s="95" t="s">
        <v>58</v>
      </c>
      <c r="D151" s="95">
        <v>112</v>
      </c>
      <c r="E151" s="95">
        <v>160</v>
      </c>
      <c r="F151" s="95">
        <v>0</v>
      </c>
      <c r="G151" s="95">
        <v>26</v>
      </c>
      <c r="H151" s="95">
        <v>0</v>
      </c>
      <c r="I151" s="95">
        <v>5</v>
      </c>
      <c r="J151" s="95">
        <v>49</v>
      </c>
      <c r="K151" s="95">
        <v>0</v>
      </c>
      <c r="L151" s="95">
        <v>0</v>
      </c>
      <c r="M151" s="95">
        <v>0</v>
      </c>
      <c r="N151" s="95">
        <v>0</v>
      </c>
      <c r="O151" s="95">
        <v>0</v>
      </c>
      <c r="P151" s="95">
        <v>0</v>
      </c>
      <c r="Q151" s="95">
        <v>0</v>
      </c>
      <c r="R151" s="95">
        <v>0</v>
      </c>
      <c r="S151" s="95">
        <v>0</v>
      </c>
      <c r="T151" s="95">
        <v>0</v>
      </c>
      <c r="U151" s="95">
        <v>7</v>
      </c>
      <c r="V151" s="95">
        <v>0</v>
      </c>
      <c r="W151" s="95">
        <v>0</v>
      </c>
      <c r="X151" s="96">
        <f>Y151-SUM(D151:W151)</f>
        <v>2</v>
      </c>
      <c r="Y151" s="97">
        <v>361</v>
      </c>
      <c r="Z151" s="21"/>
      <c r="AA151" s="21"/>
      <c r="AB151" s="21"/>
    </row>
    <row r="152" spans="1:28" x14ac:dyDescent="0.25">
      <c r="A152" s="21"/>
      <c r="B152" s="103"/>
      <c r="C152" s="95" t="s">
        <v>75</v>
      </c>
      <c r="D152" s="95">
        <v>184</v>
      </c>
      <c r="E152" s="95">
        <v>0</v>
      </c>
      <c r="F152" s="95">
        <v>1</v>
      </c>
      <c r="G152" s="95">
        <v>0</v>
      </c>
      <c r="H152" s="95">
        <v>0</v>
      </c>
      <c r="I152" s="95">
        <v>3</v>
      </c>
      <c r="J152" s="95">
        <v>5</v>
      </c>
      <c r="K152" s="95">
        <v>0</v>
      </c>
      <c r="L152" s="95">
        <v>0</v>
      </c>
      <c r="M152" s="95">
        <v>5</v>
      </c>
      <c r="N152" s="95">
        <v>0</v>
      </c>
      <c r="O152" s="95">
        <v>0</v>
      </c>
      <c r="P152" s="95">
        <v>0</v>
      </c>
      <c r="Q152" s="95">
        <v>0</v>
      </c>
      <c r="R152" s="95">
        <v>0</v>
      </c>
      <c r="S152" s="95">
        <v>0</v>
      </c>
      <c r="T152" s="95">
        <v>0</v>
      </c>
      <c r="U152" s="95">
        <v>1</v>
      </c>
      <c r="V152" s="95">
        <v>0</v>
      </c>
      <c r="W152" s="95">
        <v>0</v>
      </c>
      <c r="X152" s="96">
        <f>Y152-SUM(D152:W152)</f>
        <v>0</v>
      </c>
      <c r="Y152" s="97">
        <v>199</v>
      </c>
      <c r="Z152" s="21"/>
      <c r="AA152" s="21"/>
      <c r="AB152" s="21"/>
    </row>
    <row r="153" spans="1:28" x14ac:dyDescent="0.25">
      <c r="A153" s="21"/>
      <c r="B153" s="103"/>
      <c r="C153" s="95" t="s">
        <v>76</v>
      </c>
      <c r="D153" s="95">
        <v>40</v>
      </c>
      <c r="E153" s="95">
        <v>162</v>
      </c>
      <c r="F153" s="95">
        <v>26</v>
      </c>
      <c r="G153" s="95">
        <v>19</v>
      </c>
      <c r="H153" s="95">
        <v>47</v>
      </c>
      <c r="I153" s="95">
        <v>2</v>
      </c>
      <c r="J153" s="95">
        <v>97</v>
      </c>
      <c r="K153" s="95">
        <v>10</v>
      </c>
      <c r="L153" s="95">
        <v>0</v>
      </c>
      <c r="M153" s="95">
        <v>64</v>
      </c>
      <c r="N153" s="95">
        <v>1</v>
      </c>
      <c r="O153" s="95">
        <v>3</v>
      </c>
      <c r="P153" s="95">
        <v>0</v>
      </c>
      <c r="Q153" s="95">
        <v>7</v>
      </c>
      <c r="R153" s="95">
        <v>1</v>
      </c>
      <c r="S153" s="95">
        <v>2</v>
      </c>
      <c r="T153" s="95">
        <v>4</v>
      </c>
      <c r="U153" s="95">
        <v>17</v>
      </c>
      <c r="V153" s="95">
        <v>0</v>
      </c>
      <c r="W153" s="95">
        <v>0</v>
      </c>
      <c r="X153" s="96">
        <f>Y153-SUM(D153:W153)</f>
        <v>1</v>
      </c>
      <c r="Y153" s="97">
        <v>503</v>
      </c>
      <c r="Z153" s="21"/>
      <c r="AA153" s="21"/>
      <c r="AB153" s="21"/>
    </row>
    <row r="154" spans="1:28" x14ac:dyDescent="0.25">
      <c r="A154" s="21"/>
      <c r="B154" s="108" t="s">
        <v>67</v>
      </c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10"/>
      <c r="Y154" s="97"/>
      <c r="Z154" s="21"/>
      <c r="AA154" s="21"/>
      <c r="AB154" s="21"/>
    </row>
    <row r="155" spans="1:28" x14ac:dyDescent="0.25">
      <c r="A155" s="21"/>
      <c r="B155" s="103"/>
      <c r="C155" s="95" t="s">
        <v>57</v>
      </c>
      <c r="D155" s="95">
        <v>1277</v>
      </c>
      <c r="E155" s="95">
        <v>4038</v>
      </c>
      <c r="F155" s="95">
        <v>540</v>
      </c>
      <c r="G155" s="95">
        <v>391</v>
      </c>
      <c r="H155" s="95">
        <v>200</v>
      </c>
      <c r="I155" s="95">
        <v>63</v>
      </c>
      <c r="J155" s="95">
        <v>153</v>
      </c>
      <c r="K155" s="95">
        <v>85</v>
      </c>
      <c r="L155" s="95">
        <v>49</v>
      </c>
      <c r="M155" s="95">
        <v>263</v>
      </c>
      <c r="N155" s="95">
        <v>201</v>
      </c>
      <c r="O155" s="95">
        <v>58</v>
      </c>
      <c r="P155" s="95">
        <v>193</v>
      </c>
      <c r="Q155" s="95">
        <v>54</v>
      </c>
      <c r="R155" s="95">
        <v>67</v>
      </c>
      <c r="S155" s="95">
        <v>59</v>
      </c>
      <c r="T155" s="95">
        <v>59</v>
      </c>
      <c r="U155" s="95">
        <v>49</v>
      </c>
      <c r="V155" s="95">
        <v>4</v>
      </c>
      <c r="W155" s="95">
        <v>37</v>
      </c>
      <c r="X155" s="96">
        <f>Y155-SUM(D155:W155)</f>
        <v>3964</v>
      </c>
      <c r="Y155" s="97">
        <v>11804</v>
      </c>
      <c r="Z155" s="21"/>
      <c r="AA155" s="21"/>
      <c r="AB155" s="21"/>
    </row>
    <row r="156" spans="1:28" x14ac:dyDescent="0.25">
      <c r="A156" s="21"/>
      <c r="B156" s="103"/>
      <c r="C156" s="95" t="s">
        <v>58</v>
      </c>
      <c r="D156" s="95">
        <v>422</v>
      </c>
      <c r="E156" s="95">
        <v>788</v>
      </c>
      <c r="F156" s="95">
        <v>0</v>
      </c>
      <c r="G156" s="95">
        <v>42</v>
      </c>
      <c r="H156" s="95">
        <v>0</v>
      </c>
      <c r="I156" s="95">
        <v>12</v>
      </c>
      <c r="J156" s="95">
        <v>19</v>
      </c>
      <c r="K156" s="95">
        <v>0</v>
      </c>
      <c r="L156" s="95">
        <v>0</v>
      </c>
      <c r="M156" s="95">
        <v>0</v>
      </c>
      <c r="N156" s="95">
        <v>3</v>
      </c>
      <c r="O156" s="95">
        <v>1</v>
      </c>
      <c r="P156" s="95">
        <v>2</v>
      </c>
      <c r="Q156" s="95">
        <v>0</v>
      </c>
      <c r="R156" s="95">
        <v>0</v>
      </c>
      <c r="S156" s="95">
        <v>0</v>
      </c>
      <c r="T156" s="95">
        <v>0</v>
      </c>
      <c r="U156" s="95">
        <v>14</v>
      </c>
      <c r="V156" s="95">
        <v>0</v>
      </c>
      <c r="W156" s="95">
        <v>9</v>
      </c>
      <c r="X156" s="96">
        <f>Y156-SUM(D156:W156)</f>
        <v>280</v>
      </c>
      <c r="Y156" s="97">
        <v>1592</v>
      </c>
      <c r="Z156" s="21"/>
      <c r="AA156" s="21"/>
      <c r="AB156" s="21"/>
    </row>
    <row r="157" spans="1:28" x14ac:dyDescent="0.25">
      <c r="A157" s="21"/>
      <c r="B157" s="103"/>
      <c r="C157" s="95" t="s">
        <v>75</v>
      </c>
      <c r="D157" s="95">
        <v>424</v>
      </c>
      <c r="E157" s="95">
        <v>111</v>
      </c>
      <c r="F157" s="95">
        <v>13</v>
      </c>
      <c r="G157" s="95">
        <v>3</v>
      </c>
      <c r="H157" s="95">
        <v>0</v>
      </c>
      <c r="I157" s="95">
        <v>2</v>
      </c>
      <c r="J157" s="95">
        <v>32</v>
      </c>
      <c r="K157" s="95">
        <v>0</v>
      </c>
      <c r="L157" s="95">
        <v>0</v>
      </c>
      <c r="M157" s="95">
        <v>0</v>
      </c>
      <c r="N157" s="95">
        <v>1</v>
      </c>
      <c r="O157" s="95">
        <v>0</v>
      </c>
      <c r="P157" s="95">
        <v>0</v>
      </c>
      <c r="Q157" s="95">
        <v>0</v>
      </c>
      <c r="R157" s="95">
        <v>0</v>
      </c>
      <c r="S157" s="95">
        <v>2</v>
      </c>
      <c r="T157" s="95">
        <v>0</v>
      </c>
      <c r="U157" s="95">
        <v>16</v>
      </c>
      <c r="V157" s="95">
        <v>0</v>
      </c>
      <c r="W157" s="95">
        <v>0</v>
      </c>
      <c r="X157" s="96">
        <f>Y157-SUM(D157:W157)</f>
        <v>161</v>
      </c>
      <c r="Y157" s="97">
        <v>765</v>
      </c>
      <c r="Z157" s="21"/>
      <c r="AA157" s="21"/>
      <c r="AB157" s="21"/>
    </row>
    <row r="158" spans="1:28" x14ac:dyDescent="0.25">
      <c r="A158" s="21"/>
      <c r="B158" s="103"/>
      <c r="C158" s="95" t="s">
        <v>76</v>
      </c>
      <c r="D158" s="95">
        <v>225</v>
      </c>
      <c r="E158" s="95">
        <v>774</v>
      </c>
      <c r="F158" s="95">
        <v>27</v>
      </c>
      <c r="G158" s="95">
        <v>39</v>
      </c>
      <c r="H158" s="95">
        <v>46</v>
      </c>
      <c r="I158" s="95">
        <v>13</v>
      </c>
      <c r="J158" s="95">
        <v>76</v>
      </c>
      <c r="K158" s="95">
        <v>6</v>
      </c>
      <c r="L158" s="95">
        <v>8</v>
      </c>
      <c r="M158" s="95">
        <v>151</v>
      </c>
      <c r="N158" s="95">
        <v>4</v>
      </c>
      <c r="O158" s="95">
        <v>11</v>
      </c>
      <c r="P158" s="95">
        <v>2</v>
      </c>
      <c r="Q158" s="95">
        <v>5</v>
      </c>
      <c r="R158" s="95">
        <v>2</v>
      </c>
      <c r="S158" s="95">
        <v>2</v>
      </c>
      <c r="T158" s="95">
        <v>2</v>
      </c>
      <c r="U158" s="95">
        <v>31</v>
      </c>
      <c r="V158" s="95">
        <v>0</v>
      </c>
      <c r="W158" s="95">
        <v>16</v>
      </c>
      <c r="X158" s="96">
        <f>Y158-SUM(D158:W158)</f>
        <v>81</v>
      </c>
      <c r="Y158" s="97">
        <v>1521</v>
      </c>
      <c r="Z158" s="21"/>
      <c r="AA158" s="21"/>
      <c r="AB158" s="21"/>
    </row>
    <row r="159" spans="1:28" x14ac:dyDescent="0.25">
      <c r="A159" s="21"/>
      <c r="B159" s="108" t="s">
        <v>14</v>
      </c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10"/>
      <c r="Y159" s="97"/>
      <c r="Z159" s="21"/>
      <c r="AA159" s="21"/>
      <c r="AB159" s="21"/>
    </row>
    <row r="160" spans="1:28" x14ac:dyDescent="0.25">
      <c r="A160" s="21"/>
      <c r="B160" s="103"/>
      <c r="C160" s="95" t="s">
        <v>57</v>
      </c>
      <c r="D160" s="95">
        <v>1637</v>
      </c>
      <c r="E160" s="95">
        <v>4142</v>
      </c>
      <c r="F160" s="95">
        <v>1860</v>
      </c>
      <c r="G160" s="95">
        <v>993</v>
      </c>
      <c r="H160" s="95">
        <v>832</v>
      </c>
      <c r="I160" s="95">
        <v>149</v>
      </c>
      <c r="J160" s="95">
        <v>266</v>
      </c>
      <c r="K160" s="95">
        <v>511</v>
      </c>
      <c r="L160" s="95">
        <v>104</v>
      </c>
      <c r="M160" s="95">
        <v>132</v>
      </c>
      <c r="N160" s="95">
        <v>320</v>
      </c>
      <c r="O160" s="95">
        <v>207</v>
      </c>
      <c r="P160" s="95">
        <v>206</v>
      </c>
      <c r="Q160" s="95">
        <v>206</v>
      </c>
      <c r="R160" s="95">
        <v>140</v>
      </c>
      <c r="S160" s="95">
        <v>118</v>
      </c>
      <c r="T160" s="95">
        <v>149</v>
      </c>
      <c r="U160" s="95">
        <v>4</v>
      </c>
      <c r="V160" s="95">
        <v>1</v>
      </c>
      <c r="W160" s="95">
        <v>43</v>
      </c>
      <c r="X160" s="96">
        <f>Y160-SUM(D160:W160)</f>
        <v>-1954</v>
      </c>
      <c r="Y160" s="97">
        <v>10066</v>
      </c>
      <c r="Z160" s="21"/>
      <c r="AA160" s="21"/>
      <c r="AB160" s="21"/>
    </row>
    <row r="161" spans="1:28" x14ac:dyDescent="0.25">
      <c r="A161" s="21"/>
      <c r="B161" s="103"/>
      <c r="C161" s="95" t="s">
        <v>58</v>
      </c>
      <c r="D161" s="95">
        <v>454</v>
      </c>
      <c r="E161" s="95">
        <v>839</v>
      </c>
      <c r="F161" s="95">
        <v>6</v>
      </c>
      <c r="G161" s="95">
        <v>132</v>
      </c>
      <c r="H161" s="95">
        <v>1</v>
      </c>
      <c r="I161" s="95">
        <v>46</v>
      </c>
      <c r="J161" s="95">
        <v>107</v>
      </c>
      <c r="K161" s="95">
        <v>0</v>
      </c>
      <c r="L161" s="95">
        <v>0</v>
      </c>
      <c r="M161" s="95">
        <v>0</v>
      </c>
      <c r="N161" s="95">
        <v>1</v>
      </c>
      <c r="O161" s="95">
        <v>6</v>
      </c>
      <c r="P161" s="95">
        <v>9</v>
      </c>
      <c r="Q161" s="95">
        <v>4</v>
      </c>
      <c r="R161" s="95">
        <v>1</v>
      </c>
      <c r="S161" s="95">
        <v>0</v>
      </c>
      <c r="T161" s="95">
        <v>0</v>
      </c>
      <c r="U161" s="95">
        <v>0</v>
      </c>
      <c r="V161" s="95">
        <v>0</v>
      </c>
      <c r="W161" s="95">
        <v>26</v>
      </c>
      <c r="X161" s="96">
        <f>Y161-SUM(D161:W161)</f>
        <v>27</v>
      </c>
      <c r="Y161" s="97">
        <v>1659</v>
      </c>
      <c r="Z161" s="21"/>
      <c r="AA161" s="21"/>
      <c r="AB161" s="21"/>
    </row>
    <row r="162" spans="1:28" x14ac:dyDescent="0.25">
      <c r="A162" s="21"/>
      <c r="B162" s="103"/>
      <c r="C162" s="95" t="s">
        <v>75</v>
      </c>
      <c r="D162" s="95">
        <v>842</v>
      </c>
      <c r="E162" s="95">
        <v>61</v>
      </c>
      <c r="F162" s="95">
        <v>19</v>
      </c>
      <c r="G162" s="95">
        <v>9</v>
      </c>
      <c r="H162" s="95">
        <v>23</v>
      </c>
      <c r="I162" s="95">
        <v>30</v>
      </c>
      <c r="J162" s="95">
        <v>52</v>
      </c>
      <c r="K162" s="95">
        <v>13</v>
      </c>
      <c r="L162" s="95">
        <v>3</v>
      </c>
      <c r="M162" s="95">
        <v>0</v>
      </c>
      <c r="N162" s="95">
        <v>0</v>
      </c>
      <c r="O162" s="95">
        <v>0</v>
      </c>
      <c r="P162" s="95">
        <v>1</v>
      </c>
      <c r="Q162" s="95">
        <v>8</v>
      </c>
      <c r="R162" s="95">
        <v>0</v>
      </c>
      <c r="S162" s="95">
        <v>0</v>
      </c>
      <c r="T162" s="95">
        <v>4</v>
      </c>
      <c r="U162" s="95">
        <v>0</v>
      </c>
      <c r="V162" s="95">
        <v>1</v>
      </c>
      <c r="W162" s="95">
        <v>0</v>
      </c>
      <c r="X162" s="96">
        <f>Y162-SUM(D162:W162)</f>
        <v>-46</v>
      </c>
      <c r="Y162" s="97">
        <v>1020</v>
      </c>
      <c r="Z162" s="21"/>
      <c r="AA162" s="21"/>
      <c r="AB162" s="21"/>
    </row>
    <row r="163" spans="1:28" x14ac:dyDescent="0.25">
      <c r="A163" s="21"/>
      <c r="B163" s="103"/>
      <c r="C163" s="95" t="s">
        <v>76</v>
      </c>
      <c r="D163" s="95">
        <v>19</v>
      </c>
      <c r="E163" s="95">
        <v>727</v>
      </c>
      <c r="F163" s="95">
        <v>96</v>
      </c>
      <c r="G163" s="95">
        <v>62</v>
      </c>
      <c r="H163" s="95">
        <v>124</v>
      </c>
      <c r="I163" s="95">
        <v>41</v>
      </c>
      <c r="J163" s="95">
        <v>290</v>
      </c>
      <c r="K163" s="95">
        <v>44</v>
      </c>
      <c r="L163" s="95">
        <v>14</v>
      </c>
      <c r="M163" s="95">
        <v>215</v>
      </c>
      <c r="N163" s="95">
        <v>9</v>
      </c>
      <c r="O163" s="95">
        <v>21</v>
      </c>
      <c r="P163" s="95">
        <v>5</v>
      </c>
      <c r="Q163" s="95">
        <v>24</v>
      </c>
      <c r="R163" s="95">
        <v>4</v>
      </c>
      <c r="S163" s="95">
        <v>3</v>
      </c>
      <c r="T163" s="95">
        <v>11</v>
      </c>
      <c r="U163" s="95">
        <v>0</v>
      </c>
      <c r="V163" s="95">
        <v>0</v>
      </c>
      <c r="W163" s="95">
        <v>1</v>
      </c>
      <c r="X163" s="96">
        <f>Y163-SUM(D163:W163)</f>
        <v>144</v>
      </c>
      <c r="Y163" s="97">
        <v>1854</v>
      </c>
      <c r="Z163" s="21"/>
      <c r="AA163" s="21"/>
      <c r="AB163" s="21"/>
    </row>
    <row r="164" spans="1:28" x14ac:dyDescent="0.25">
      <c r="A164" s="21"/>
      <c r="B164" s="108" t="s">
        <v>68</v>
      </c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10"/>
      <c r="Y164" s="97"/>
      <c r="Z164" s="21"/>
      <c r="AA164" s="21"/>
      <c r="AB164" s="21"/>
    </row>
    <row r="165" spans="1:28" x14ac:dyDescent="0.25">
      <c r="A165" s="21"/>
      <c r="B165" s="103"/>
      <c r="C165" s="95" t="s">
        <v>57</v>
      </c>
      <c r="D165" s="95">
        <v>2633</v>
      </c>
      <c r="E165" s="95">
        <v>4522</v>
      </c>
      <c r="F165" s="95">
        <v>1678</v>
      </c>
      <c r="G165" s="95">
        <v>929</v>
      </c>
      <c r="H165" s="95">
        <v>875</v>
      </c>
      <c r="I165" s="95">
        <v>303</v>
      </c>
      <c r="J165" s="95">
        <v>332</v>
      </c>
      <c r="K165" s="95">
        <v>377</v>
      </c>
      <c r="L165" s="95">
        <v>263</v>
      </c>
      <c r="M165" s="95">
        <v>117</v>
      </c>
      <c r="N165" s="95">
        <v>379</v>
      </c>
      <c r="O165" s="95">
        <v>311</v>
      </c>
      <c r="P165" s="95">
        <v>500</v>
      </c>
      <c r="Q165" s="95">
        <v>231</v>
      </c>
      <c r="R165" s="95">
        <v>117</v>
      </c>
      <c r="S165" s="95">
        <v>101</v>
      </c>
      <c r="T165" s="95">
        <v>119</v>
      </c>
      <c r="U165" s="95">
        <v>39</v>
      </c>
      <c r="V165" s="95">
        <v>9</v>
      </c>
      <c r="W165" s="95">
        <v>28</v>
      </c>
      <c r="X165" s="96">
        <f>Y165-SUM(D165:W165)</f>
        <v>2194</v>
      </c>
      <c r="Y165" s="97">
        <v>16057</v>
      </c>
      <c r="Z165" s="21"/>
      <c r="AA165" s="21"/>
      <c r="AB165" s="21"/>
    </row>
    <row r="166" spans="1:28" x14ac:dyDescent="0.25">
      <c r="A166" s="21"/>
      <c r="B166" s="103"/>
      <c r="C166" s="95" t="s">
        <v>58</v>
      </c>
      <c r="D166" s="95">
        <v>966</v>
      </c>
      <c r="E166" s="95">
        <v>1041</v>
      </c>
      <c r="F166" s="95">
        <v>3</v>
      </c>
      <c r="G166" s="95">
        <v>138</v>
      </c>
      <c r="H166" s="95">
        <v>3</v>
      </c>
      <c r="I166" s="95">
        <v>100</v>
      </c>
      <c r="J166" s="95">
        <v>123</v>
      </c>
      <c r="K166" s="95">
        <v>1</v>
      </c>
      <c r="L166" s="95">
        <v>0</v>
      </c>
      <c r="M166" s="95">
        <v>0</v>
      </c>
      <c r="N166" s="95">
        <v>2</v>
      </c>
      <c r="O166" s="95">
        <v>19</v>
      </c>
      <c r="P166" s="95">
        <v>7</v>
      </c>
      <c r="Q166" s="95">
        <v>4</v>
      </c>
      <c r="R166" s="95">
        <v>1</v>
      </c>
      <c r="S166" s="95">
        <v>2</v>
      </c>
      <c r="T166" s="95">
        <v>0</v>
      </c>
      <c r="U166" s="95">
        <v>9</v>
      </c>
      <c r="V166" s="95">
        <v>3</v>
      </c>
      <c r="W166" s="95">
        <v>11</v>
      </c>
      <c r="X166" s="96">
        <f>Y166-SUM(D166:W166)</f>
        <v>278</v>
      </c>
      <c r="Y166" s="97">
        <v>2711</v>
      </c>
      <c r="Z166" s="21"/>
      <c r="AA166" s="21"/>
      <c r="AB166" s="21"/>
    </row>
    <row r="167" spans="1:28" x14ac:dyDescent="0.25">
      <c r="A167" s="21"/>
      <c r="B167" s="103"/>
      <c r="C167" s="95" t="s">
        <v>75</v>
      </c>
      <c r="D167" s="95">
        <v>1571</v>
      </c>
      <c r="E167" s="95">
        <v>148</v>
      </c>
      <c r="F167" s="95">
        <v>0</v>
      </c>
      <c r="G167" s="95">
        <v>4</v>
      </c>
      <c r="H167" s="95">
        <v>6</v>
      </c>
      <c r="I167" s="95">
        <v>99</v>
      </c>
      <c r="J167" s="95">
        <v>18</v>
      </c>
      <c r="K167" s="95">
        <v>11</v>
      </c>
      <c r="L167" s="95">
        <v>0</v>
      </c>
      <c r="M167" s="95">
        <v>0</v>
      </c>
      <c r="N167" s="95">
        <v>7</v>
      </c>
      <c r="O167" s="95">
        <v>34</v>
      </c>
      <c r="P167" s="95">
        <v>2</v>
      </c>
      <c r="Q167" s="95">
        <v>1</v>
      </c>
      <c r="R167" s="95">
        <v>0</v>
      </c>
      <c r="S167" s="95">
        <v>0</v>
      </c>
      <c r="T167" s="95">
        <v>1</v>
      </c>
      <c r="U167" s="95">
        <v>0</v>
      </c>
      <c r="V167" s="95">
        <v>3</v>
      </c>
      <c r="W167" s="95">
        <v>0</v>
      </c>
      <c r="X167" s="96">
        <f>Y167-SUM(D167:W167)</f>
        <v>37</v>
      </c>
      <c r="Y167" s="97">
        <v>1942</v>
      </c>
      <c r="Z167" s="21"/>
      <c r="AA167" s="21"/>
      <c r="AB167" s="21"/>
    </row>
    <row r="168" spans="1:28" x14ac:dyDescent="0.25">
      <c r="A168" s="21"/>
      <c r="B168" s="103"/>
      <c r="C168" s="95" t="s">
        <v>76</v>
      </c>
      <c r="D168" s="95">
        <v>224</v>
      </c>
      <c r="E168" s="95">
        <v>458</v>
      </c>
      <c r="F168" s="95">
        <v>105</v>
      </c>
      <c r="G168" s="95">
        <v>70</v>
      </c>
      <c r="H168" s="95">
        <v>213</v>
      </c>
      <c r="I168" s="95">
        <v>62</v>
      </c>
      <c r="J168" s="95">
        <v>43</v>
      </c>
      <c r="K168" s="95">
        <v>34</v>
      </c>
      <c r="L168" s="95">
        <v>7</v>
      </c>
      <c r="M168" s="95">
        <v>369</v>
      </c>
      <c r="N168" s="95">
        <v>1</v>
      </c>
      <c r="O168" s="95">
        <v>9</v>
      </c>
      <c r="P168" s="95">
        <v>11</v>
      </c>
      <c r="Q168" s="95">
        <v>21</v>
      </c>
      <c r="R168" s="95">
        <v>30</v>
      </c>
      <c r="S168" s="95">
        <v>7</v>
      </c>
      <c r="T168" s="95">
        <v>17</v>
      </c>
      <c r="U168" s="95">
        <v>24</v>
      </c>
      <c r="V168" s="95">
        <v>5</v>
      </c>
      <c r="W168" s="95">
        <v>2</v>
      </c>
      <c r="X168" s="96">
        <f>Y168-SUM(D168:W168)</f>
        <v>219</v>
      </c>
      <c r="Y168" s="97">
        <v>1931</v>
      </c>
      <c r="Z168" s="21"/>
      <c r="AA168" s="21"/>
      <c r="AB168" s="21"/>
    </row>
    <row r="169" spans="1:28" x14ac:dyDescent="0.25">
      <c r="A169" s="21"/>
      <c r="B169" s="108" t="s">
        <v>69</v>
      </c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10"/>
      <c r="Y169" s="97"/>
      <c r="Z169" s="21"/>
      <c r="AA169" s="21"/>
      <c r="AB169" s="21"/>
    </row>
    <row r="170" spans="1:28" x14ac:dyDescent="0.25">
      <c r="A170" s="21"/>
      <c r="B170" s="103"/>
      <c r="C170" s="95" t="s">
        <v>57</v>
      </c>
      <c r="D170" s="95">
        <v>2419</v>
      </c>
      <c r="E170" s="95">
        <v>4009</v>
      </c>
      <c r="F170" s="95">
        <v>898</v>
      </c>
      <c r="G170" s="95">
        <v>1112</v>
      </c>
      <c r="H170" s="95">
        <v>701</v>
      </c>
      <c r="I170" s="95">
        <v>347</v>
      </c>
      <c r="J170" s="95">
        <v>446</v>
      </c>
      <c r="K170" s="95">
        <v>355</v>
      </c>
      <c r="L170" s="95">
        <v>432</v>
      </c>
      <c r="M170" s="95">
        <v>426</v>
      </c>
      <c r="N170" s="95">
        <v>305</v>
      </c>
      <c r="O170" s="95">
        <v>533</v>
      </c>
      <c r="P170" s="95">
        <v>265</v>
      </c>
      <c r="Q170" s="95">
        <v>284</v>
      </c>
      <c r="R170" s="95">
        <v>134</v>
      </c>
      <c r="S170" s="95">
        <v>148</v>
      </c>
      <c r="T170" s="95">
        <v>131</v>
      </c>
      <c r="U170" s="95">
        <v>32</v>
      </c>
      <c r="V170" s="95">
        <v>14</v>
      </c>
      <c r="W170" s="95">
        <v>25</v>
      </c>
      <c r="X170" s="96">
        <f>Y170-SUM(D170:W170)</f>
        <v>4766</v>
      </c>
      <c r="Y170" s="97">
        <v>17782</v>
      </c>
      <c r="Z170" s="21"/>
      <c r="AA170" s="21"/>
      <c r="AB170" s="21"/>
    </row>
    <row r="171" spans="1:28" x14ac:dyDescent="0.25">
      <c r="A171" s="21"/>
      <c r="B171" s="103"/>
      <c r="C171" s="95" t="s">
        <v>58</v>
      </c>
      <c r="D171" s="95">
        <v>644</v>
      </c>
      <c r="E171" s="95">
        <v>1346</v>
      </c>
      <c r="F171" s="95">
        <v>5</v>
      </c>
      <c r="G171" s="95">
        <v>192</v>
      </c>
      <c r="H171" s="95">
        <v>0</v>
      </c>
      <c r="I171" s="95">
        <v>75</v>
      </c>
      <c r="J171" s="95">
        <v>171</v>
      </c>
      <c r="K171" s="95">
        <v>2</v>
      </c>
      <c r="L171" s="95">
        <v>2</v>
      </c>
      <c r="M171" s="95">
        <v>2</v>
      </c>
      <c r="N171" s="95">
        <v>18</v>
      </c>
      <c r="O171" s="95">
        <v>14</v>
      </c>
      <c r="P171" s="95">
        <v>8</v>
      </c>
      <c r="Q171" s="95">
        <v>8</v>
      </c>
      <c r="R171" s="95">
        <v>3</v>
      </c>
      <c r="S171" s="95">
        <v>1</v>
      </c>
      <c r="T171" s="95">
        <v>2</v>
      </c>
      <c r="U171" s="95">
        <v>4</v>
      </c>
      <c r="V171" s="95">
        <v>9</v>
      </c>
      <c r="W171" s="95">
        <v>12</v>
      </c>
      <c r="X171" s="96">
        <f>Y171-SUM(D171:W171)</f>
        <v>370</v>
      </c>
      <c r="Y171" s="97">
        <v>2888</v>
      </c>
      <c r="Z171" s="21"/>
      <c r="AA171" s="21"/>
      <c r="AB171" s="21"/>
    </row>
    <row r="172" spans="1:28" x14ac:dyDescent="0.25">
      <c r="A172" s="21"/>
      <c r="B172" s="103"/>
      <c r="C172" s="95" t="s">
        <v>75</v>
      </c>
      <c r="D172" s="95">
        <v>1134</v>
      </c>
      <c r="E172" s="95">
        <v>107</v>
      </c>
      <c r="F172" s="95">
        <v>4</v>
      </c>
      <c r="G172" s="95">
        <v>7</v>
      </c>
      <c r="H172" s="95">
        <v>2</v>
      </c>
      <c r="I172" s="95">
        <v>26</v>
      </c>
      <c r="J172" s="95">
        <v>4</v>
      </c>
      <c r="K172" s="95">
        <v>1</v>
      </c>
      <c r="L172" s="95">
        <v>0</v>
      </c>
      <c r="M172" s="95">
        <v>0</v>
      </c>
      <c r="N172" s="95">
        <v>0</v>
      </c>
      <c r="O172" s="95"/>
      <c r="P172" s="95">
        <v>1</v>
      </c>
      <c r="Q172" s="95">
        <v>0</v>
      </c>
      <c r="R172" s="95">
        <v>5</v>
      </c>
      <c r="S172" s="95">
        <v>0</v>
      </c>
      <c r="T172" s="95">
        <v>0</v>
      </c>
      <c r="U172" s="95">
        <v>4</v>
      </c>
      <c r="V172" s="95">
        <v>0</v>
      </c>
      <c r="W172" s="95">
        <v>0</v>
      </c>
      <c r="X172" s="96">
        <f>Y172-SUM(D172:W172)</f>
        <v>4</v>
      </c>
      <c r="Y172" s="97">
        <v>1299</v>
      </c>
      <c r="Z172" s="21"/>
      <c r="AA172" s="21"/>
      <c r="AB172" s="21"/>
    </row>
    <row r="173" spans="1:28" x14ac:dyDescent="0.25">
      <c r="A173" s="21"/>
      <c r="B173" s="103"/>
      <c r="C173" s="95" t="s">
        <v>76</v>
      </c>
      <c r="D173" s="95">
        <v>35</v>
      </c>
      <c r="E173" s="95">
        <v>570</v>
      </c>
      <c r="F173" s="95">
        <v>57</v>
      </c>
      <c r="G173" s="95">
        <v>80</v>
      </c>
      <c r="H173" s="95">
        <v>143</v>
      </c>
      <c r="I173" s="95">
        <v>122</v>
      </c>
      <c r="J173" s="95">
        <v>276</v>
      </c>
      <c r="K173" s="95">
        <v>37</v>
      </c>
      <c r="L173" s="95">
        <v>49</v>
      </c>
      <c r="M173" s="95">
        <v>233</v>
      </c>
      <c r="N173" s="95">
        <v>4</v>
      </c>
      <c r="O173" s="95">
        <v>18</v>
      </c>
      <c r="P173" s="95">
        <v>6</v>
      </c>
      <c r="Q173" s="95">
        <v>42</v>
      </c>
      <c r="R173" s="95">
        <v>0</v>
      </c>
      <c r="S173" s="95">
        <v>10</v>
      </c>
      <c r="T173" s="95">
        <v>12</v>
      </c>
      <c r="U173" s="95">
        <v>27</v>
      </c>
      <c r="V173" s="95">
        <v>19</v>
      </c>
      <c r="W173" s="95">
        <v>3</v>
      </c>
      <c r="X173" s="96">
        <f>Y173-SUM(D173:W173)</f>
        <v>319</v>
      </c>
      <c r="Y173" s="97">
        <v>2062</v>
      </c>
      <c r="Z173" s="21"/>
      <c r="AA173" s="21"/>
      <c r="AB173" s="21"/>
    </row>
    <row r="174" spans="1:28" x14ac:dyDescent="0.25">
      <c r="A174" s="21"/>
      <c r="B174" s="108" t="s">
        <v>70</v>
      </c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10"/>
      <c r="Y174" s="97"/>
      <c r="Z174" s="21"/>
      <c r="AA174" s="21"/>
      <c r="AB174" s="21"/>
    </row>
    <row r="175" spans="1:28" x14ac:dyDescent="0.25">
      <c r="A175" s="21"/>
      <c r="B175" s="103"/>
      <c r="C175" s="95" t="s">
        <v>57</v>
      </c>
      <c r="D175" s="95">
        <v>4461</v>
      </c>
      <c r="E175" s="95">
        <v>2337</v>
      </c>
      <c r="F175" s="95">
        <v>863</v>
      </c>
      <c r="G175" s="95">
        <v>902</v>
      </c>
      <c r="H175" s="95">
        <v>646</v>
      </c>
      <c r="I175" s="95">
        <v>616</v>
      </c>
      <c r="J175" s="95">
        <v>256</v>
      </c>
      <c r="K175" s="95">
        <v>287</v>
      </c>
      <c r="L175" s="95">
        <v>1435</v>
      </c>
      <c r="M175" s="95">
        <v>338</v>
      </c>
      <c r="N175" s="95">
        <v>938</v>
      </c>
      <c r="O175" s="95">
        <v>536</v>
      </c>
      <c r="P175" s="95">
        <v>415</v>
      </c>
      <c r="Q175" s="95">
        <v>198</v>
      </c>
      <c r="R175" s="95">
        <v>212</v>
      </c>
      <c r="S175" s="95">
        <v>190</v>
      </c>
      <c r="T175" s="95">
        <v>101</v>
      </c>
      <c r="U175" s="95">
        <v>76</v>
      </c>
      <c r="V175" s="95">
        <v>79</v>
      </c>
      <c r="W175" s="95">
        <v>88</v>
      </c>
      <c r="X175" s="96">
        <f>Y175-SUM(D175:W175)</f>
        <v>2956</v>
      </c>
      <c r="Y175" s="97">
        <v>17930</v>
      </c>
      <c r="Z175" s="21"/>
      <c r="AA175" s="21"/>
      <c r="AB175" s="21"/>
    </row>
    <row r="176" spans="1:28" x14ac:dyDescent="0.25">
      <c r="A176" s="21"/>
      <c r="B176" s="103"/>
      <c r="C176" s="95" t="s">
        <v>58</v>
      </c>
      <c r="D176" s="95">
        <v>1197</v>
      </c>
      <c r="E176" s="95">
        <v>670</v>
      </c>
      <c r="F176" s="95">
        <v>4</v>
      </c>
      <c r="G176" s="95">
        <v>206</v>
      </c>
      <c r="H176" s="95">
        <v>5</v>
      </c>
      <c r="I176" s="95">
        <v>238</v>
      </c>
      <c r="J176" s="95">
        <v>144</v>
      </c>
      <c r="K176" s="95">
        <v>4</v>
      </c>
      <c r="L176" s="95">
        <v>0</v>
      </c>
      <c r="M176" s="95">
        <v>0</v>
      </c>
      <c r="N176" s="95">
        <v>6</v>
      </c>
      <c r="O176" s="95">
        <v>15</v>
      </c>
      <c r="P176" s="95">
        <v>4</v>
      </c>
      <c r="Q176" s="95">
        <v>1</v>
      </c>
      <c r="R176" s="95">
        <v>2</v>
      </c>
      <c r="S176" s="95">
        <v>8</v>
      </c>
      <c r="T176" s="95">
        <v>1</v>
      </c>
      <c r="U176" s="95">
        <v>17</v>
      </c>
      <c r="V176" s="95">
        <v>10</v>
      </c>
      <c r="W176" s="95">
        <v>25</v>
      </c>
      <c r="X176" s="96">
        <f>Y176-SUM(D176:W176)</f>
        <v>261</v>
      </c>
      <c r="Y176" s="97">
        <v>2818</v>
      </c>
      <c r="Z176" s="21"/>
      <c r="AA176" s="21"/>
      <c r="AB176" s="21"/>
    </row>
    <row r="177" spans="1:28" x14ac:dyDescent="0.25">
      <c r="A177" s="21"/>
      <c r="B177" s="103"/>
      <c r="C177" s="95" t="s">
        <v>75</v>
      </c>
      <c r="D177" s="95">
        <v>1967</v>
      </c>
      <c r="E177" s="95">
        <v>114</v>
      </c>
      <c r="F177" s="95">
        <v>5</v>
      </c>
      <c r="G177" s="95">
        <v>24</v>
      </c>
      <c r="H177" s="95">
        <v>7</v>
      </c>
      <c r="I177" s="95">
        <v>384</v>
      </c>
      <c r="J177" s="95">
        <v>7</v>
      </c>
      <c r="K177" s="95">
        <v>0</v>
      </c>
      <c r="L177" s="95">
        <v>0</v>
      </c>
      <c r="M177" s="95">
        <v>0</v>
      </c>
      <c r="N177" s="95">
        <v>10</v>
      </c>
      <c r="O177" s="95">
        <v>4</v>
      </c>
      <c r="P177" s="95">
        <v>1</v>
      </c>
      <c r="Q177" s="95">
        <v>3</v>
      </c>
      <c r="R177" s="95">
        <v>2</v>
      </c>
      <c r="S177" s="95">
        <v>0</v>
      </c>
      <c r="T177" s="95">
        <v>0</v>
      </c>
      <c r="U177" s="95">
        <v>32</v>
      </c>
      <c r="V177" s="95">
        <v>8</v>
      </c>
      <c r="W177" s="95">
        <v>3</v>
      </c>
      <c r="X177" s="96">
        <f>Y177-SUM(D177:W177)</f>
        <v>83</v>
      </c>
      <c r="Y177" s="97">
        <v>2654</v>
      </c>
      <c r="Z177" s="21"/>
      <c r="AA177" s="21"/>
      <c r="AB177" s="21"/>
    </row>
    <row r="178" spans="1:28" x14ac:dyDescent="0.25">
      <c r="A178" s="21"/>
      <c r="B178" s="103"/>
      <c r="C178" s="95" t="s">
        <v>76</v>
      </c>
      <c r="D178" s="95">
        <v>74</v>
      </c>
      <c r="E178" s="95">
        <v>233</v>
      </c>
      <c r="F178" s="95">
        <v>35</v>
      </c>
      <c r="G178" s="95">
        <v>27</v>
      </c>
      <c r="H178" s="95">
        <v>92</v>
      </c>
      <c r="I178" s="95">
        <v>35</v>
      </c>
      <c r="J178" s="95">
        <v>49</v>
      </c>
      <c r="K178" s="95">
        <v>19</v>
      </c>
      <c r="L178" s="95">
        <v>62</v>
      </c>
      <c r="M178" s="95">
        <v>466</v>
      </c>
      <c r="N178" s="95">
        <v>5</v>
      </c>
      <c r="O178" s="95">
        <v>9</v>
      </c>
      <c r="P178" s="95">
        <v>20</v>
      </c>
      <c r="Q178" s="95">
        <v>13</v>
      </c>
      <c r="R178" s="95">
        <v>7</v>
      </c>
      <c r="S178" s="95">
        <v>3</v>
      </c>
      <c r="T178" s="95">
        <v>3</v>
      </c>
      <c r="U178" s="95">
        <v>34</v>
      </c>
      <c r="V178" s="95">
        <v>2</v>
      </c>
      <c r="W178" s="95">
        <v>4</v>
      </c>
      <c r="X178" s="96">
        <f>Y178-SUM(D178:W178)</f>
        <v>180</v>
      </c>
      <c r="Y178" s="97">
        <v>1372</v>
      </c>
      <c r="Z178" s="21"/>
      <c r="AA178" s="21"/>
      <c r="AB178" s="21"/>
    </row>
    <row r="179" spans="1:28" x14ac:dyDescent="0.25">
      <c r="A179" s="21"/>
      <c r="B179" s="108" t="s">
        <v>71</v>
      </c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10"/>
      <c r="Y179" s="97"/>
      <c r="Z179" s="21"/>
      <c r="AA179" s="21"/>
      <c r="AB179" s="21"/>
    </row>
    <row r="180" spans="1:28" x14ac:dyDescent="0.25">
      <c r="A180" s="21"/>
      <c r="B180" s="103"/>
      <c r="C180" s="95" t="s">
        <v>57</v>
      </c>
      <c r="D180" s="95">
        <v>5329</v>
      </c>
      <c r="E180" s="95">
        <v>2623</v>
      </c>
      <c r="F180" s="95">
        <v>528</v>
      </c>
      <c r="G180" s="95">
        <v>753</v>
      </c>
      <c r="H180" s="95">
        <v>895</v>
      </c>
      <c r="I180" s="95">
        <v>719</v>
      </c>
      <c r="J180" s="95">
        <v>268</v>
      </c>
      <c r="K180" s="95">
        <v>337</v>
      </c>
      <c r="L180" s="95">
        <v>1377</v>
      </c>
      <c r="M180" s="95">
        <v>259</v>
      </c>
      <c r="N180" s="95">
        <v>354</v>
      </c>
      <c r="O180" s="95">
        <v>454</v>
      </c>
      <c r="P180" s="95">
        <v>291</v>
      </c>
      <c r="Q180" s="95">
        <v>371</v>
      </c>
      <c r="R180" s="95">
        <v>332</v>
      </c>
      <c r="S180" s="95">
        <v>172</v>
      </c>
      <c r="T180" s="95">
        <v>96</v>
      </c>
      <c r="U180" s="95">
        <v>58</v>
      </c>
      <c r="V180" s="95">
        <v>59</v>
      </c>
      <c r="W180" s="95">
        <v>59</v>
      </c>
      <c r="X180" s="96">
        <f>Y180-SUM(D180:W180)</f>
        <v>3562</v>
      </c>
      <c r="Y180" s="97">
        <v>18896</v>
      </c>
      <c r="Z180" s="21"/>
      <c r="AA180" s="21"/>
      <c r="AB180" s="21"/>
    </row>
    <row r="181" spans="1:28" x14ac:dyDescent="0.25">
      <c r="A181" s="21"/>
      <c r="B181" s="103"/>
      <c r="C181" s="95" t="s">
        <v>58</v>
      </c>
      <c r="D181" s="95">
        <v>1280</v>
      </c>
      <c r="E181" s="95">
        <v>870</v>
      </c>
      <c r="F181" s="95">
        <v>2</v>
      </c>
      <c r="G181" s="95">
        <v>257</v>
      </c>
      <c r="H181" s="95">
        <v>6</v>
      </c>
      <c r="I181" s="95">
        <v>236</v>
      </c>
      <c r="J181" s="95">
        <v>129</v>
      </c>
      <c r="K181" s="95">
        <v>7</v>
      </c>
      <c r="L181" s="95">
        <v>4</v>
      </c>
      <c r="M181" s="95">
        <v>8</v>
      </c>
      <c r="N181" s="95">
        <v>9</v>
      </c>
      <c r="O181" s="95">
        <v>26</v>
      </c>
      <c r="P181" s="95">
        <v>11</v>
      </c>
      <c r="Q181" s="95">
        <v>10</v>
      </c>
      <c r="R181" s="95">
        <v>9</v>
      </c>
      <c r="S181" s="95">
        <v>11</v>
      </c>
      <c r="T181" s="95">
        <v>2</v>
      </c>
      <c r="U181" s="95">
        <v>4</v>
      </c>
      <c r="V181" s="95">
        <v>13</v>
      </c>
      <c r="W181" s="95">
        <v>20</v>
      </c>
      <c r="X181" s="96">
        <f>Y181-SUM(D181:W181)</f>
        <v>262</v>
      </c>
      <c r="Y181" s="97">
        <v>3176</v>
      </c>
      <c r="Z181" s="21"/>
      <c r="AA181" s="21"/>
      <c r="AB181" s="21"/>
    </row>
    <row r="182" spans="1:28" x14ac:dyDescent="0.25">
      <c r="A182" s="21"/>
      <c r="B182" s="103"/>
      <c r="C182" s="95" t="s">
        <v>75</v>
      </c>
      <c r="D182" s="95">
        <v>1841</v>
      </c>
      <c r="E182" s="95">
        <v>176</v>
      </c>
      <c r="F182" s="95">
        <v>2</v>
      </c>
      <c r="G182" s="95">
        <v>23</v>
      </c>
      <c r="H182" s="95">
        <v>14</v>
      </c>
      <c r="I182" s="95">
        <v>211</v>
      </c>
      <c r="J182" s="95">
        <v>29</v>
      </c>
      <c r="K182" s="95">
        <v>3</v>
      </c>
      <c r="L182" s="95">
        <v>8</v>
      </c>
      <c r="M182" s="95">
        <v>16</v>
      </c>
      <c r="N182" s="95">
        <v>3</v>
      </c>
      <c r="O182" s="95">
        <v>8</v>
      </c>
      <c r="P182" s="95">
        <v>3</v>
      </c>
      <c r="Q182" s="95">
        <v>2</v>
      </c>
      <c r="R182" s="95">
        <v>2</v>
      </c>
      <c r="S182" s="95">
        <v>0</v>
      </c>
      <c r="T182" s="95">
        <v>8</v>
      </c>
      <c r="U182" s="95">
        <v>12</v>
      </c>
      <c r="V182" s="95">
        <v>5</v>
      </c>
      <c r="W182" s="95">
        <v>1</v>
      </c>
      <c r="X182" s="96">
        <f>Y182-SUM(D182:W182)</f>
        <v>124</v>
      </c>
      <c r="Y182" s="97">
        <v>2491</v>
      </c>
      <c r="Z182" s="21"/>
      <c r="AA182" s="21"/>
      <c r="AB182" s="21"/>
    </row>
    <row r="183" spans="1:28" x14ac:dyDescent="0.25">
      <c r="A183" s="21"/>
      <c r="B183" s="103"/>
      <c r="C183" s="95" t="s">
        <v>76</v>
      </c>
      <c r="D183" s="95">
        <v>286</v>
      </c>
      <c r="E183" s="95">
        <v>311</v>
      </c>
      <c r="F183" s="95">
        <v>29</v>
      </c>
      <c r="G183" s="95">
        <v>57</v>
      </c>
      <c r="H183" s="95">
        <v>106</v>
      </c>
      <c r="I183" s="95">
        <v>167</v>
      </c>
      <c r="J183" s="95">
        <v>41</v>
      </c>
      <c r="K183" s="95">
        <v>16</v>
      </c>
      <c r="L183" s="95">
        <v>46</v>
      </c>
      <c r="M183" s="95">
        <v>270</v>
      </c>
      <c r="N183" s="95">
        <v>8</v>
      </c>
      <c r="O183" s="95">
        <v>17</v>
      </c>
      <c r="P183" s="95">
        <v>11</v>
      </c>
      <c r="Q183" s="95">
        <v>17</v>
      </c>
      <c r="R183" s="95">
        <v>8</v>
      </c>
      <c r="S183" s="95">
        <v>6</v>
      </c>
      <c r="T183" s="95">
        <v>9</v>
      </c>
      <c r="U183" s="95">
        <v>6</v>
      </c>
      <c r="V183" s="95">
        <v>12</v>
      </c>
      <c r="W183" s="95">
        <v>0</v>
      </c>
      <c r="X183" s="96">
        <f>Y183-SUM(D183:W183)</f>
        <v>121</v>
      </c>
      <c r="Y183" s="97">
        <v>1544</v>
      </c>
      <c r="Z183" s="21"/>
      <c r="AA183" s="21"/>
      <c r="AB183" s="21"/>
    </row>
    <row r="184" spans="1:28" x14ac:dyDescent="0.25">
      <c r="A184" s="21"/>
      <c r="B184" s="108" t="s">
        <v>77</v>
      </c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10"/>
      <c r="Y184" s="97"/>
      <c r="Z184" s="21"/>
      <c r="AA184" s="21"/>
      <c r="AB184" s="21"/>
    </row>
    <row r="185" spans="1:28" x14ac:dyDescent="0.25">
      <c r="A185" s="21"/>
      <c r="B185" s="103"/>
      <c r="C185" s="95" t="s">
        <v>57</v>
      </c>
      <c r="D185" s="95">
        <v>2552</v>
      </c>
      <c r="E185" s="95">
        <v>980</v>
      </c>
      <c r="F185" s="95">
        <v>351</v>
      </c>
      <c r="G185" s="95">
        <v>745</v>
      </c>
      <c r="H185" s="95">
        <v>540</v>
      </c>
      <c r="I185" s="95">
        <v>528</v>
      </c>
      <c r="J185" s="95">
        <v>489</v>
      </c>
      <c r="K185" s="95">
        <v>627</v>
      </c>
      <c r="L185" s="95">
        <v>420</v>
      </c>
      <c r="M185" s="95">
        <v>163</v>
      </c>
      <c r="N185" s="95">
        <v>351</v>
      </c>
      <c r="O185" s="95">
        <v>608</v>
      </c>
      <c r="P185" s="95">
        <v>151</v>
      </c>
      <c r="Q185" s="95">
        <v>314</v>
      </c>
      <c r="R185" s="95">
        <v>309</v>
      </c>
      <c r="S185" s="95">
        <v>117</v>
      </c>
      <c r="T185" s="95">
        <v>66</v>
      </c>
      <c r="U185" s="95">
        <v>49</v>
      </c>
      <c r="V185" s="95">
        <v>86</v>
      </c>
      <c r="W185" s="95">
        <v>55</v>
      </c>
      <c r="X185" s="96">
        <f>Y185-SUM(D185:W185)</f>
        <v>2685</v>
      </c>
      <c r="Y185" s="97">
        <v>12186</v>
      </c>
      <c r="Z185" s="21"/>
      <c r="AA185" s="21"/>
      <c r="AB185" s="21"/>
    </row>
    <row r="186" spans="1:28" x14ac:dyDescent="0.25">
      <c r="A186" s="21"/>
      <c r="B186" s="103"/>
      <c r="C186" s="95" t="s">
        <v>58</v>
      </c>
      <c r="D186" s="95">
        <v>386</v>
      </c>
      <c r="E186" s="95">
        <v>230</v>
      </c>
      <c r="F186" s="95">
        <v>3</v>
      </c>
      <c r="G186" s="95">
        <v>261</v>
      </c>
      <c r="H186" s="95">
        <v>5</v>
      </c>
      <c r="I186" s="95">
        <v>125</v>
      </c>
      <c r="J186" s="95">
        <v>170</v>
      </c>
      <c r="K186" s="95">
        <v>3</v>
      </c>
      <c r="L186" s="95">
        <v>4</v>
      </c>
      <c r="M186" s="95">
        <v>2</v>
      </c>
      <c r="N186" s="95">
        <v>12</v>
      </c>
      <c r="O186" s="95">
        <v>25</v>
      </c>
      <c r="P186" s="95">
        <v>13</v>
      </c>
      <c r="Q186" s="95">
        <v>14</v>
      </c>
      <c r="R186" s="95">
        <v>2</v>
      </c>
      <c r="S186" s="95">
        <v>22</v>
      </c>
      <c r="T186" s="95">
        <v>0</v>
      </c>
      <c r="U186" s="95">
        <v>18</v>
      </c>
      <c r="V186" s="95">
        <v>22</v>
      </c>
      <c r="W186" s="95">
        <v>13</v>
      </c>
      <c r="X186" s="96">
        <f>Y186-SUM(D186:W186)</f>
        <v>45</v>
      </c>
      <c r="Y186" s="97">
        <v>1375</v>
      </c>
      <c r="Z186" s="21"/>
      <c r="AA186" s="21"/>
      <c r="AB186" s="21"/>
    </row>
    <row r="187" spans="1:28" x14ac:dyDescent="0.25">
      <c r="A187" s="21"/>
      <c r="B187" s="103"/>
      <c r="C187" s="95" t="s">
        <v>75</v>
      </c>
      <c r="D187" s="95">
        <v>790</v>
      </c>
      <c r="E187" s="95">
        <v>26</v>
      </c>
      <c r="F187" s="95">
        <v>1</v>
      </c>
      <c r="G187" s="95">
        <v>24</v>
      </c>
      <c r="H187" s="95">
        <v>1</v>
      </c>
      <c r="I187" s="95">
        <v>159</v>
      </c>
      <c r="J187" s="95">
        <v>11</v>
      </c>
      <c r="K187" s="95">
        <v>0</v>
      </c>
      <c r="L187" s="95">
        <v>1</v>
      </c>
      <c r="M187" s="95">
        <v>5</v>
      </c>
      <c r="N187" s="95">
        <v>17</v>
      </c>
      <c r="O187" s="95">
        <v>12</v>
      </c>
      <c r="P187" s="95">
        <v>0</v>
      </c>
      <c r="Q187" s="95">
        <v>0</v>
      </c>
      <c r="R187" s="95">
        <v>1</v>
      </c>
      <c r="S187" s="95">
        <v>0</v>
      </c>
      <c r="T187" s="95">
        <v>0</v>
      </c>
      <c r="U187" s="95">
        <v>32</v>
      </c>
      <c r="V187" s="95">
        <v>5</v>
      </c>
      <c r="W187" s="95">
        <v>0</v>
      </c>
      <c r="X187" s="96">
        <f>Y187-SUM(D187:W187)</f>
        <v>18</v>
      </c>
      <c r="Y187" s="97">
        <v>1103</v>
      </c>
      <c r="Z187" s="21"/>
      <c r="AA187" s="21"/>
      <c r="AB187" s="21"/>
    </row>
    <row r="188" spans="1:28" x14ac:dyDescent="0.25">
      <c r="A188" s="21"/>
      <c r="B188" s="103"/>
      <c r="C188" s="95" t="s">
        <v>76</v>
      </c>
      <c r="D188" s="95">
        <v>-58</v>
      </c>
      <c r="E188" s="95">
        <v>99</v>
      </c>
      <c r="F188" s="95">
        <v>12</v>
      </c>
      <c r="G188" s="95">
        <v>50</v>
      </c>
      <c r="H188" s="95">
        <v>62</v>
      </c>
      <c r="I188" s="95">
        <v>9</v>
      </c>
      <c r="J188" s="95">
        <v>182</v>
      </c>
      <c r="K188" s="95">
        <v>35</v>
      </c>
      <c r="L188" s="95">
        <v>12</v>
      </c>
      <c r="M188" s="95">
        <v>111</v>
      </c>
      <c r="N188" s="95">
        <v>2</v>
      </c>
      <c r="O188" s="95">
        <v>9</v>
      </c>
      <c r="P188" s="95">
        <v>3</v>
      </c>
      <c r="Q188" s="95">
        <v>9</v>
      </c>
      <c r="R188" s="95">
        <v>18</v>
      </c>
      <c r="S188" s="95">
        <v>2</v>
      </c>
      <c r="T188" s="95">
        <v>1</v>
      </c>
      <c r="U188" s="95">
        <v>10</v>
      </c>
      <c r="V188" s="95">
        <v>16</v>
      </c>
      <c r="W188" s="95">
        <v>3</v>
      </c>
      <c r="X188" s="96">
        <f>Y188-SUM(D188:W188)</f>
        <v>28</v>
      </c>
      <c r="Y188" s="97">
        <v>615</v>
      </c>
      <c r="Z188" s="21"/>
      <c r="AA188" s="21"/>
      <c r="AB188" s="21"/>
    </row>
    <row r="189" spans="1:28" x14ac:dyDescent="0.25">
      <c r="A189" s="21"/>
      <c r="B189" s="108" t="s">
        <v>78</v>
      </c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10"/>
      <c r="Y189" s="97"/>
      <c r="Z189" s="21"/>
      <c r="AA189" s="21"/>
      <c r="AB189" s="21"/>
    </row>
    <row r="190" spans="1:28" x14ac:dyDescent="0.25">
      <c r="A190" s="21"/>
      <c r="B190" s="103"/>
      <c r="C190" s="95" t="s">
        <v>57</v>
      </c>
      <c r="D190" s="95">
        <v>2058</v>
      </c>
      <c r="E190" s="95">
        <v>244</v>
      </c>
      <c r="F190" s="95">
        <v>579</v>
      </c>
      <c r="G190" s="95">
        <v>611</v>
      </c>
      <c r="H190" s="95">
        <v>872</v>
      </c>
      <c r="I190" s="95">
        <v>389</v>
      </c>
      <c r="J190" s="95">
        <v>361</v>
      </c>
      <c r="K190" s="95">
        <v>725</v>
      </c>
      <c r="L190" s="95">
        <v>21</v>
      </c>
      <c r="M190" s="95">
        <v>185</v>
      </c>
      <c r="N190" s="95">
        <v>144</v>
      </c>
      <c r="O190" s="95">
        <v>106</v>
      </c>
      <c r="P190" s="95">
        <v>157</v>
      </c>
      <c r="Q190" s="95">
        <v>123</v>
      </c>
      <c r="R190" s="95">
        <v>69</v>
      </c>
      <c r="S190" s="95">
        <v>279</v>
      </c>
      <c r="T190" s="95">
        <v>158</v>
      </c>
      <c r="U190" s="95">
        <v>50</v>
      </c>
      <c r="V190" s="95">
        <v>74</v>
      </c>
      <c r="W190" s="95">
        <v>24</v>
      </c>
      <c r="X190" s="96">
        <f>Y190-SUM(D190:W190)</f>
        <v>-44</v>
      </c>
      <c r="Y190" s="97">
        <v>7185</v>
      </c>
      <c r="Z190" s="21"/>
      <c r="AA190" s="21"/>
      <c r="AB190" s="21"/>
    </row>
    <row r="191" spans="1:28" x14ac:dyDescent="0.25">
      <c r="A191" s="21"/>
      <c r="B191" s="103"/>
      <c r="C191" s="95" t="s">
        <v>58</v>
      </c>
      <c r="D191" s="95">
        <v>340</v>
      </c>
      <c r="E191" s="95">
        <v>54</v>
      </c>
      <c r="F191" s="95">
        <v>4</v>
      </c>
      <c r="G191" s="95">
        <v>165</v>
      </c>
      <c r="H191" s="95">
        <v>5</v>
      </c>
      <c r="I191" s="95">
        <v>106</v>
      </c>
      <c r="J191" s="95">
        <v>93</v>
      </c>
      <c r="K191" s="95">
        <v>1</v>
      </c>
      <c r="L191" s="95">
        <v>0</v>
      </c>
      <c r="M191" s="95">
        <v>2</v>
      </c>
      <c r="N191" s="95">
        <v>8</v>
      </c>
      <c r="O191" s="95">
        <v>2</v>
      </c>
      <c r="P191" s="95">
        <v>7</v>
      </c>
      <c r="Q191" s="95">
        <v>4</v>
      </c>
      <c r="R191" s="95">
        <v>1</v>
      </c>
      <c r="S191" s="95">
        <v>13</v>
      </c>
      <c r="T191" s="95">
        <v>1</v>
      </c>
      <c r="U191" s="95">
        <v>8</v>
      </c>
      <c r="V191" s="95">
        <v>18</v>
      </c>
      <c r="W191" s="95">
        <v>4</v>
      </c>
      <c r="X191" s="96">
        <f>Y191-SUM(D191:W191)</f>
        <v>11</v>
      </c>
      <c r="Y191" s="97">
        <v>847</v>
      </c>
      <c r="Z191" s="21"/>
      <c r="AA191" s="21"/>
      <c r="AB191" s="21"/>
    </row>
    <row r="192" spans="1:28" x14ac:dyDescent="0.25">
      <c r="A192" s="21"/>
      <c r="B192" s="103"/>
      <c r="C192" s="95" t="s">
        <v>75</v>
      </c>
      <c r="D192" s="95">
        <v>538</v>
      </c>
      <c r="E192" s="95">
        <v>5</v>
      </c>
      <c r="F192" s="95">
        <v>0</v>
      </c>
      <c r="G192" s="95">
        <v>1</v>
      </c>
      <c r="H192" s="95">
        <v>9</v>
      </c>
      <c r="I192" s="95">
        <v>152</v>
      </c>
      <c r="J192" s="95">
        <v>2</v>
      </c>
      <c r="K192" s="95">
        <v>0</v>
      </c>
      <c r="L192" s="95">
        <v>0</v>
      </c>
      <c r="M192" s="95">
        <v>2</v>
      </c>
      <c r="N192" s="95">
        <v>0</v>
      </c>
      <c r="O192" s="95">
        <v>0</v>
      </c>
      <c r="P192" s="95">
        <v>0</v>
      </c>
      <c r="Q192" s="95">
        <v>0</v>
      </c>
      <c r="R192" s="95">
        <v>1</v>
      </c>
      <c r="S192" s="95">
        <v>0</v>
      </c>
      <c r="T192" s="95">
        <v>0</v>
      </c>
      <c r="U192" s="95">
        <v>0</v>
      </c>
      <c r="V192" s="95">
        <v>3</v>
      </c>
      <c r="W192" s="95">
        <v>0</v>
      </c>
      <c r="X192" s="96">
        <f>Y192-SUM(D192:W192)</f>
        <v>0</v>
      </c>
      <c r="Y192" s="97">
        <v>713</v>
      </c>
      <c r="Z192" s="21"/>
      <c r="AA192" s="21"/>
      <c r="AB192" s="21"/>
    </row>
    <row r="193" spans="1:28" x14ac:dyDescent="0.25">
      <c r="A193" s="21"/>
      <c r="B193" s="103"/>
      <c r="C193" s="95" t="s">
        <v>76</v>
      </c>
      <c r="D193" s="95">
        <v>14</v>
      </c>
      <c r="E193" s="95">
        <v>14</v>
      </c>
      <c r="F193" s="95">
        <v>25</v>
      </c>
      <c r="G193" s="95">
        <v>41</v>
      </c>
      <c r="H193" s="95">
        <v>104</v>
      </c>
      <c r="I193" s="95">
        <v>22</v>
      </c>
      <c r="J193" s="95">
        <v>110</v>
      </c>
      <c r="K193" s="95">
        <v>44</v>
      </c>
      <c r="L193" s="95">
        <v>3</v>
      </c>
      <c r="M193" s="95">
        <v>42</v>
      </c>
      <c r="N193" s="95">
        <v>4</v>
      </c>
      <c r="O193" s="95">
        <v>0</v>
      </c>
      <c r="P193" s="95">
        <v>3</v>
      </c>
      <c r="Q193" s="95">
        <v>13</v>
      </c>
      <c r="R193" s="95">
        <v>7</v>
      </c>
      <c r="S193" s="95">
        <v>21</v>
      </c>
      <c r="T193" s="95">
        <v>8</v>
      </c>
      <c r="U193" s="95">
        <v>32</v>
      </c>
      <c r="V193" s="95">
        <v>25</v>
      </c>
      <c r="W193" s="95">
        <v>8</v>
      </c>
      <c r="X193" s="96">
        <f>Y193-SUM(D193:W193)</f>
        <v>8</v>
      </c>
      <c r="Y193" s="97">
        <v>548</v>
      </c>
      <c r="Z193" s="21"/>
      <c r="AA193" s="21"/>
      <c r="AB193" s="21"/>
    </row>
    <row r="194" spans="1:28" x14ac:dyDescent="0.25">
      <c r="A194" s="21"/>
      <c r="B194" s="108" t="s">
        <v>79</v>
      </c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10"/>
      <c r="Y194" s="97"/>
      <c r="Z194" s="21"/>
      <c r="AA194" s="21"/>
      <c r="AB194" s="21"/>
    </row>
    <row r="195" spans="1:28" x14ac:dyDescent="0.25">
      <c r="A195" s="21"/>
      <c r="B195" s="103"/>
      <c r="C195" s="95" t="s">
        <v>57</v>
      </c>
      <c r="D195" s="95">
        <v>2054</v>
      </c>
      <c r="E195" s="95">
        <v>100</v>
      </c>
      <c r="F195" s="95">
        <v>407</v>
      </c>
      <c r="G195" s="95">
        <v>120</v>
      </c>
      <c r="H195" s="95">
        <v>801</v>
      </c>
      <c r="I195" s="95">
        <v>230</v>
      </c>
      <c r="J195" s="95">
        <v>105</v>
      </c>
      <c r="K195" s="95">
        <v>557</v>
      </c>
      <c r="L195" s="95"/>
      <c r="M195" s="95">
        <v>4</v>
      </c>
      <c r="N195" s="95">
        <v>48</v>
      </c>
      <c r="O195" s="95">
        <v>7</v>
      </c>
      <c r="P195" s="95">
        <v>21</v>
      </c>
      <c r="Q195" s="95">
        <v>26</v>
      </c>
      <c r="R195" s="95">
        <v>41</v>
      </c>
      <c r="S195" s="95">
        <v>120</v>
      </c>
      <c r="T195" s="95">
        <v>150</v>
      </c>
      <c r="U195" s="95">
        <v>12</v>
      </c>
      <c r="V195" s="95">
        <v>112</v>
      </c>
      <c r="W195" s="95">
        <v>18</v>
      </c>
      <c r="X195" s="96">
        <f>Y195-SUM(D195:W195)</f>
        <v>169</v>
      </c>
      <c r="Y195" s="97">
        <v>5102</v>
      </c>
      <c r="Z195" s="21"/>
      <c r="AA195" s="21"/>
      <c r="AB195" s="21"/>
    </row>
    <row r="196" spans="1:28" x14ac:dyDescent="0.25">
      <c r="A196" s="21"/>
      <c r="B196" s="103"/>
      <c r="C196" s="95" t="s">
        <v>58</v>
      </c>
      <c r="D196" s="95">
        <v>325</v>
      </c>
      <c r="E196" s="95">
        <v>24</v>
      </c>
      <c r="F196" s="95">
        <v>0</v>
      </c>
      <c r="G196" s="95">
        <v>20</v>
      </c>
      <c r="H196" s="95">
        <v>1</v>
      </c>
      <c r="I196" s="95">
        <v>72</v>
      </c>
      <c r="J196" s="95">
        <v>19</v>
      </c>
      <c r="K196" s="95">
        <v>0</v>
      </c>
      <c r="L196" s="95"/>
      <c r="M196" s="95">
        <v>0</v>
      </c>
      <c r="N196" s="95">
        <v>2</v>
      </c>
      <c r="O196" s="95">
        <v>0</v>
      </c>
      <c r="P196" s="95">
        <v>3</v>
      </c>
      <c r="Q196" s="95">
        <v>0</v>
      </c>
      <c r="R196" s="95">
        <v>0</v>
      </c>
      <c r="S196" s="95">
        <v>4</v>
      </c>
      <c r="T196" s="95">
        <v>0</v>
      </c>
      <c r="U196" s="95">
        <v>7</v>
      </c>
      <c r="V196" s="95">
        <v>18</v>
      </c>
      <c r="W196" s="95">
        <v>5</v>
      </c>
      <c r="X196" s="96">
        <f>Y196-SUM(D196:W196)</f>
        <v>4</v>
      </c>
      <c r="Y196" s="97">
        <v>504</v>
      </c>
      <c r="Z196" s="21"/>
      <c r="AA196" s="21"/>
      <c r="AB196" s="21"/>
    </row>
    <row r="197" spans="1:28" x14ac:dyDescent="0.25">
      <c r="A197" s="21"/>
      <c r="B197" s="103"/>
      <c r="C197" s="95" t="s">
        <v>75</v>
      </c>
      <c r="D197" s="95">
        <v>637</v>
      </c>
      <c r="E197" s="95">
        <v>16</v>
      </c>
      <c r="F197" s="95">
        <v>0</v>
      </c>
      <c r="G197" s="95">
        <v>1</v>
      </c>
      <c r="H197" s="95">
        <v>0</v>
      </c>
      <c r="I197" s="95">
        <v>67</v>
      </c>
      <c r="J197" s="95">
        <v>0</v>
      </c>
      <c r="K197" s="95">
        <v>0</v>
      </c>
      <c r="L197" s="95"/>
      <c r="M197" s="95">
        <v>0</v>
      </c>
      <c r="N197" s="95">
        <v>5</v>
      </c>
      <c r="O197" s="95">
        <v>0</v>
      </c>
      <c r="P197" s="95">
        <v>0</v>
      </c>
      <c r="Q197" s="95">
        <v>0</v>
      </c>
      <c r="R197" s="95">
        <v>0</v>
      </c>
      <c r="S197" s="95">
        <v>0</v>
      </c>
      <c r="T197" s="95">
        <v>0</v>
      </c>
      <c r="U197" s="95">
        <v>11</v>
      </c>
      <c r="V197" s="95">
        <v>31</v>
      </c>
      <c r="W197" s="95">
        <v>1</v>
      </c>
      <c r="X197" s="96">
        <f>Y197-SUM(D197:W197)</f>
        <v>1</v>
      </c>
      <c r="Y197" s="97">
        <v>770</v>
      </c>
      <c r="Z197" s="21"/>
      <c r="AA197" s="21"/>
      <c r="AB197" s="21"/>
    </row>
    <row r="198" spans="1:28" x14ac:dyDescent="0.25">
      <c r="A198" s="21"/>
      <c r="B198" s="103"/>
      <c r="C198" s="95" t="s">
        <v>76</v>
      </c>
      <c r="D198" s="95">
        <v>6</v>
      </c>
      <c r="E198" s="95">
        <v>0</v>
      </c>
      <c r="F198" s="95">
        <v>24</v>
      </c>
      <c r="G198" s="95">
        <v>10</v>
      </c>
      <c r="H198" s="95">
        <v>128</v>
      </c>
      <c r="I198" s="95">
        <v>0</v>
      </c>
      <c r="J198" s="95">
        <v>101</v>
      </c>
      <c r="K198" s="95">
        <v>42</v>
      </c>
      <c r="L198" s="95"/>
      <c r="M198" s="95">
        <v>0</v>
      </c>
      <c r="N198" s="95">
        <v>6</v>
      </c>
      <c r="O198" s="95">
        <v>0</v>
      </c>
      <c r="P198" s="95">
        <v>0</v>
      </c>
      <c r="Q198" s="95">
        <v>0</v>
      </c>
      <c r="R198" s="95">
        <v>1</v>
      </c>
      <c r="S198" s="95">
        <v>15</v>
      </c>
      <c r="T198" s="95">
        <v>7</v>
      </c>
      <c r="U198" s="95">
        <v>0</v>
      </c>
      <c r="V198" s="95">
        <v>10</v>
      </c>
      <c r="W198" s="95">
        <v>0</v>
      </c>
      <c r="X198" s="96">
        <f>Y198-SUM(D198:W198)</f>
        <v>6</v>
      </c>
      <c r="Y198" s="97">
        <v>356</v>
      </c>
      <c r="Z198" s="21"/>
      <c r="AA198" s="21"/>
      <c r="AB198" s="21"/>
    </row>
    <row r="199" spans="1:28" ht="15.75" thickBot="1" x14ac:dyDescent="0.3">
      <c r="A199" s="21"/>
      <c r="B199" s="104" t="s">
        <v>1</v>
      </c>
      <c r="C199" s="101"/>
      <c r="D199" s="101">
        <f t="shared" ref="D199:X199" si="4">SUM(D140:D198)</f>
        <v>42323</v>
      </c>
      <c r="E199" s="101">
        <f t="shared" si="4"/>
        <v>34329</v>
      </c>
      <c r="F199" s="101">
        <f t="shared" si="4"/>
        <v>9938</v>
      </c>
      <c r="G199" s="101">
        <f t="shared" si="4"/>
        <v>9000</v>
      </c>
      <c r="H199" s="101">
        <f t="shared" si="4"/>
        <v>8707</v>
      </c>
      <c r="I199" s="101">
        <f t="shared" si="4"/>
        <v>6082</v>
      </c>
      <c r="J199" s="101">
        <f t="shared" si="4"/>
        <v>5756</v>
      </c>
      <c r="K199" s="101">
        <f t="shared" si="4"/>
        <v>4963</v>
      </c>
      <c r="L199" s="101">
        <f t="shared" si="4"/>
        <v>4386</v>
      </c>
      <c r="M199" s="101">
        <f t="shared" si="4"/>
        <v>4095</v>
      </c>
      <c r="N199" s="101">
        <f t="shared" si="4"/>
        <v>3753</v>
      </c>
      <c r="O199" s="101">
        <f t="shared" si="4"/>
        <v>3139</v>
      </c>
      <c r="P199" s="101">
        <f t="shared" si="4"/>
        <v>2477</v>
      </c>
      <c r="Q199" s="101">
        <f t="shared" si="4"/>
        <v>2117</v>
      </c>
      <c r="R199" s="101">
        <f t="shared" si="4"/>
        <v>1637</v>
      </c>
      <c r="S199" s="101">
        <f t="shared" si="4"/>
        <v>1530</v>
      </c>
      <c r="T199" s="101">
        <f t="shared" si="4"/>
        <v>1277</v>
      </c>
      <c r="U199" s="101">
        <f t="shared" si="4"/>
        <v>784</v>
      </c>
      <c r="V199" s="101">
        <f t="shared" si="4"/>
        <v>678</v>
      </c>
      <c r="W199" s="101">
        <f t="shared" si="4"/>
        <v>560</v>
      </c>
      <c r="X199" s="102">
        <f t="shared" si="4"/>
        <v>22569</v>
      </c>
      <c r="Y199" s="46">
        <f>SUM(D199:X199)</f>
        <v>170100</v>
      </c>
      <c r="Z199" s="21"/>
      <c r="AA199" s="21"/>
      <c r="AB199" s="21"/>
    </row>
    <row r="200" spans="1:28" x14ac:dyDescent="0.25">
      <c r="A200" s="21"/>
      <c r="B200" s="85"/>
      <c r="C200" s="86"/>
      <c r="D200" s="86"/>
      <c r="E200" s="86"/>
      <c r="F200" s="86"/>
      <c r="G200" s="86"/>
      <c r="H200" s="86"/>
      <c r="I200" s="86"/>
      <c r="J200" s="86"/>
      <c r="K200" s="87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</row>
    <row r="201" spans="1:28" x14ac:dyDescent="0.25">
      <c r="A201" s="21"/>
      <c r="B201" s="9"/>
      <c r="C201" s="112"/>
      <c r="D201" s="112"/>
      <c r="E201" s="112"/>
      <c r="F201" s="113"/>
      <c r="G201" s="113"/>
      <c r="H201" s="113"/>
      <c r="I201" s="114"/>
      <c r="J201" s="115"/>
      <c r="K201" s="114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</row>
    <row r="202" spans="1:28" x14ac:dyDescent="0.25">
      <c r="A202" s="21"/>
      <c r="B202" s="116" t="s">
        <v>2</v>
      </c>
      <c r="C202" s="115"/>
      <c r="D202" s="117"/>
      <c r="E202" s="114"/>
      <c r="F202" s="112"/>
      <c r="G202" s="112"/>
      <c r="H202" s="114"/>
      <c r="I202" s="114"/>
      <c r="J202" s="9"/>
      <c r="K202" s="9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</row>
    <row r="203" spans="1:28" x14ac:dyDescent="0.25">
      <c r="A203" s="21"/>
      <c r="B203" s="118" t="s">
        <v>73</v>
      </c>
      <c r="C203" s="9"/>
      <c r="D203" s="9"/>
      <c r="E203" s="9"/>
      <c r="F203" s="9"/>
      <c r="G203" s="9"/>
      <c r="H203" s="9"/>
      <c r="I203" s="9"/>
      <c r="J203" s="9"/>
      <c r="K203" s="9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</row>
    <row r="204" spans="1:28" x14ac:dyDescent="0.25">
      <c r="A204" s="21"/>
      <c r="B204" s="118" t="s">
        <v>4</v>
      </c>
      <c r="C204" s="9"/>
      <c r="D204" s="9"/>
      <c r="E204" s="9"/>
      <c r="F204" s="9"/>
      <c r="G204" s="9"/>
      <c r="H204" s="9"/>
      <c r="I204" s="9"/>
      <c r="J204" s="9"/>
      <c r="K204" s="9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</row>
    <row r="205" spans="1:28" x14ac:dyDescent="0.25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</row>
    <row r="206" spans="1:28" x14ac:dyDescent="0.25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</row>
    <row r="207" spans="1:28" x14ac:dyDescent="0.25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</row>
    <row r="208" spans="1:28" x14ac:dyDescent="0.25">
      <c r="A208" s="21"/>
      <c r="W208"/>
      <c r="X208"/>
    </row>
    <row r="209" spans="23:24" x14ac:dyDescent="0.25">
      <c r="W209"/>
      <c r="X209"/>
    </row>
    <row r="210" spans="23:24" x14ac:dyDescent="0.25">
      <c r="W210"/>
      <c r="X210"/>
    </row>
    <row r="211" spans="23:24" x14ac:dyDescent="0.25">
      <c r="W211"/>
      <c r="X211"/>
    </row>
    <row r="212" spans="23:24" x14ac:dyDescent="0.25">
      <c r="W212"/>
      <c r="X212"/>
    </row>
    <row r="213" spans="23:24" x14ac:dyDescent="0.25">
      <c r="W213"/>
      <c r="X213"/>
    </row>
    <row r="214" spans="23:24" x14ac:dyDescent="0.25">
      <c r="W214"/>
      <c r="X214"/>
    </row>
    <row r="215" spans="23:24" x14ac:dyDescent="0.25">
      <c r="W215"/>
      <c r="X215"/>
    </row>
    <row r="216" spans="23:24" x14ac:dyDescent="0.25">
      <c r="W216"/>
      <c r="X216"/>
    </row>
    <row r="217" spans="23:24" x14ac:dyDescent="0.25">
      <c r="W217"/>
      <c r="X217"/>
    </row>
    <row r="218" spans="23:24" x14ac:dyDescent="0.25">
      <c r="W218"/>
      <c r="X218"/>
    </row>
    <row r="219" spans="23:24" x14ac:dyDescent="0.25">
      <c r="W219"/>
      <c r="X219"/>
    </row>
    <row r="220" spans="23:24" x14ac:dyDescent="0.25">
      <c r="W220"/>
      <c r="X220"/>
    </row>
    <row r="221" spans="23:24" x14ac:dyDescent="0.25">
      <c r="W221"/>
      <c r="X221"/>
    </row>
    <row r="222" spans="23:24" x14ac:dyDescent="0.25">
      <c r="W222"/>
      <c r="X222"/>
    </row>
    <row r="223" spans="23:24" x14ac:dyDescent="0.25">
      <c r="W223"/>
      <c r="X223"/>
    </row>
    <row r="224" spans="23:24" x14ac:dyDescent="0.25">
      <c r="W224"/>
      <c r="X224"/>
    </row>
    <row r="225" spans="23:24" x14ac:dyDescent="0.25">
      <c r="W225"/>
      <c r="X225"/>
    </row>
    <row r="226" spans="23:24" x14ac:dyDescent="0.25">
      <c r="W226"/>
      <c r="X226"/>
    </row>
    <row r="227" spans="23:24" x14ac:dyDescent="0.25">
      <c r="W227"/>
      <c r="X227"/>
    </row>
    <row r="228" spans="23:24" x14ac:dyDescent="0.25">
      <c r="W228"/>
      <c r="X228"/>
    </row>
    <row r="229" spans="23:24" x14ac:dyDescent="0.25">
      <c r="W229"/>
      <c r="X229"/>
    </row>
    <row r="230" spans="23:24" x14ac:dyDescent="0.25">
      <c r="W230"/>
      <c r="X230"/>
    </row>
    <row r="231" spans="23:24" x14ac:dyDescent="0.25">
      <c r="W231"/>
      <c r="X231"/>
    </row>
    <row r="232" spans="23:24" x14ac:dyDescent="0.25">
      <c r="W232"/>
      <c r="X232"/>
    </row>
    <row r="233" spans="23:24" x14ac:dyDescent="0.25">
      <c r="W233"/>
      <c r="X233"/>
    </row>
    <row r="234" spans="23:24" x14ac:dyDescent="0.25">
      <c r="W234"/>
      <c r="X234"/>
    </row>
    <row r="235" spans="23:24" x14ac:dyDescent="0.25">
      <c r="W235"/>
      <c r="X235"/>
    </row>
    <row r="236" spans="23:24" x14ac:dyDescent="0.25">
      <c r="W236"/>
      <c r="X236"/>
    </row>
    <row r="237" spans="23:24" x14ac:dyDescent="0.25">
      <c r="W237"/>
      <c r="X237"/>
    </row>
    <row r="238" spans="23:24" x14ac:dyDescent="0.25">
      <c r="W238"/>
      <c r="X238"/>
    </row>
    <row r="239" spans="23:24" x14ac:dyDescent="0.25">
      <c r="W239"/>
      <c r="X239"/>
    </row>
    <row r="240" spans="23:24" x14ac:dyDescent="0.25">
      <c r="W240"/>
      <c r="X240"/>
    </row>
    <row r="241" spans="23:24" x14ac:dyDescent="0.25">
      <c r="W241"/>
      <c r="X241"/>
    </row>
    <row r="242" spans="23:24" x14ac:dyDescent="0.25">
      <c r="W242"/>
      <c r="X242"/>
    </row>
    <row r="243" spans="23:24" x14ac:dyDescent="0.25">
      <c r="W243"/>
      <c r="X243"/>
    </row>
    <row r="244" spans="23:24" x14ac:dyDescent="0.25">
      <c r="W244"/>
      <c r="X244"/>
    </row>
    <row r="245" spans="23:24" x14ac:dyDescent="0.25">
      <c r="W245"/>
      <c r="X245"/>
    </row>
    <row r="246" spans="23:24" x14ac:dyDescent="0.25">
      <c r="W246"/>
      <c r="X246"/>
    </row>
    <row r="247" spans="23:24" x14ac:dyDescent="0.25">
      <c r="W247"/>
      <c r="X247"/>
    </row>
    <row r="248" spans="23:24" x14ac:dyDescent="0.25">
      <c r="W248"/>
      <c r="X248"/>
    </row>
    <row r="249" spans="23:24" x14ac:dyDescent="0.25">
      <c r="W249"/>
      <c r="X249"/>
    </row>
    <row r="250" spans="23:24" x14ac:dyDescent="0.25">
      <c r="W250"/>
      <c r="X250"/>
    </row>
    <row r="251" spans="23:24" x14ac:dyDescent="0.25">
      <c r="W251"/>
      <c r="X251"/>
    </row>
    <row r="252" spans="23:24" x14ac:dyDescent="0.25">
      <c r="W252"/>
      <c r="X252"/>
    </row>
    <row r="253" spans="23:24" x14ac:dyDescent="0.25">
      <c r="W253"/>
      <c r="X253"/>
    </row>
    <row r="254" spans="23:24" x14ac:dyDescent="0.25">
      <c r="W254"/>
      <c r="X254"/>
    </row>
    <row r="255" spans="23:24" x14ac:dyDescent="0.25">
      <c r="W255"/>
      <c r="X255"/>
    </row>
    <row r="256" spans="23:24" x14ac:dyDescent="0.25">
      <c r="W256"/>
      <c r="X256"/>
    </row>
    <row r="257" spans="23:24" x14ac:dyDescent="0.25">
      <c r="W257"/>
      <c r="X257"/>
    </row>
    <row r="258" spans="23:24" x14ac:dyDescent="0.25">
      <c r="W258"/>
      <c r="X258"/>
    </row>
    <row r="259" spans="23:24" x14ac:dyDescent="0.25">
      <c r="W259"/>
      <c r="X259"/>
    </row>
    <row r="260" spans="23:24" x14ac:dyDescent="0.25">
      <c r="W260"/>
      <c r="X260"/>
    </row>
    <row r="261" spans="23:24" x14ac:dyDescent="0.25">
      <c r="W261"/>
      <c r="X261"/>
    </row>
    <row r="262" spans="23:24" x14ac:dyDescent="0.25">
      <c r="W262"/>
      <c r="X262"/>
    </row>
    <row r="263" spans="23:24" x14ac:dyDescent="0.25">
      <c r="W263"/>
      <c r="X263"/>
    </row>
    <row r="264" spans="23:24" x14ac:dyDescent="0.25">
      <c r="W264"/>
      <c r="X264"/>
    </row>
    <row r="265" spans="23:24" x14ac:dyDescent="0.25">
      <c r="W265"/>
      <c r="X265"/>
    </row>
    <row r="266" spans="23:24" x14ac:dyDescent="0.25">
      <c r="W266"/>
      <c r="X266"/>
    </row>
    <row r="267" spans="23:24" x14ac:dyDescent="0.25">
      <c r="W267"/>
      <c r="X267"/>
    </row>
    <row r="268" spans="23:24" x14ac:dyDescent="0.25">
      <c r="W268"/>
      <c r="X268"/>
    </row>
    <row r="269" spans="23:24" x14ac:dyDescent="0.25">
      <c r="W269"/>
      <c r="X269"/>
    </row>
    <row r="270" spans="23:24" x14ac:dyDescent="0.25">
      <c r="W270"/>
      <c r="X270"/>
    </row>
    <row r="271" spans="23:24" x14ac:dyDescent="0.25">
      <c r="W271"/>
      <c r="X271"/>
    </row>
  </sheetData>
  <sortState columnSort="1" ref="D72:W133">
    <sortCondition descending="1" ref="D133:W133"/>
  </sortState>
  <mergeCells count="3">
    <mergeCell ref="B71:Y71"/>
    <mergeCell ref="B137:Y137"/>
    <mergeCell ref="B6:Y6"/>
  </mergeCells>
  <conditionalFormatting sqref="B202:B203">
    <cfRule type="cellIs" dxfId="6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topLeftCell="A16" zoomScaleNormal="100" workbookViewId="0">
      <selection activeCell="K15" sqref="K15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114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111"/>
      <c r="B6" s="30"/>
      <c r="C6" s="30"/>
      <c r="D6" s="30"/>
      <c r="E6" s="22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247" t="s">
        <v>131</v>
      </c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9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250" t="s">
        <v>8</v>
      </c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2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190" t="s">
        <v>20</v>
      </c>
      <c r="N9" s="191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205">
        <v>0</v>
      </c>
      <c r="C10" s="33">
        <v>0</v>
      </c>
      <c r="D10" s="161"/>
      <c r="E10" s="161"/>
      <c r="F10" s="161"/>
      <c r="G10" s="161"/>
      <c r="H10" s="161"/>
      <c r="I10" s="174"/>
      <c r="J10" s="174"/>
      <c r="K10" s="175"/>
      <c r="L10" s="159"/>
      <c r="M10" s="159"/>
      <c r="N10" s="160"/>
      <c r="O10" s="36"/>
      <c r="P10" s="192"/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205">
        <v>0</v>
      </c>
      <c r="C11" s="33">
        <v>0</v>
      </c>
      <c r="D11" s="161"/>
      <c r="E11" s="161"/>
      <c r="F11" s="161"/>
      <c r="G11" s="161"/>
      <c r="H11" s="161"/>
      <c r="I11" s="174"/>
      <c r="J11" s="174"/>
      <c r="K11" s="175"/>
      <c r="L11" s="159"/>
      <c r="M11" s="159"/>
      <c r="N11" s="160"/>
      <c r="O11" s="36"/>
      <c r="P11" s="192"/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205">
        <v>0</v>
      </c>
      <c r="C12" s="33">
        <v>0</v>
      </c>
      <c r="D12" s="161"/>
      <c r="E12" s="161"/>
      <c r="F12" s="161"/>
      <c r="G12" s="161"/>
      <c r="H12" s="161"/>
      <c r="I12" s="174"/>
      <c r="J12" s="174"/>
      <c r="K12" s="175"/>
      <c r="L12" s="159"/>
      <c r="M12" s="159"/>
      <c r="N12" s="160"/>
      <c r="O12" s="36"/>
      <c r="P12" s="192"/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205">
        <v>0</v>
      </c>
      <c r="C13" s="33">
        <v>0</v>
      </c>
      <c r="D13" s="161"/>
      <c r="E13" s="161"/>
      <c r="F13" s="161"/>
      <c r="G13" s="161"/>
      <c r="H13" s="161"/>
      <c r="I13" s="174"/>
      <c r="J13" s="174"/>
      <c r="K13" s="175"/>
      <c r="L13" s="159"/>
      <c r="M13" s="159"/>
      <c r="N13" s="160"/>
      <c r="O13" s="36"/>
      <c r="P13" s="192"/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205">
        <v>0</v>
      </c>
      <c r="C14" s="33">
        <v>0</v>
      </c>
      <c r="D14" s="161"/>
      <c r="E14" s="161"/>
      <c r="F14" s="161"/>
      <c r="G14" s="161"/>
      <c r="H14" s="161"/>
      <c r="I14" s="174"/>
      <c r="J14" s="174"/>
      <c r="K14" s="175"/>
      <c r="L14" s="159"/>
      <c r="M14" s="159"/>
      <c r="N14" s="160"/>
      <c r="O14" s="36"/>
      <c r="P14" s="192"/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205">
        <v>0</v>
      </c>
      <c r="C15" s="33">
        <v>0</v>
      </c>
      <c r="D15" s="161"/>
      <c r="E15" s="161"/>
      <c r="F15" s="161"/>
      <c r="G15" s="161"/>
      <c r="H15" s="161"/>
      <c r="I15" s="174"/>
      <c r="J15" s="174"/>
      <c r="K15" s="175"/>
      <c r="L15" s="159"/>
      <c r="M15" s="159"/>
      <c r="N15" s="160"/>
      <c r="O15" s="36"/>
      <c r="P15" s="192"/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205">
        <v>0</v>
      </c>
      <c r="C16" s="33">
        <v>0</v>
      </c>
      <c r="D16" s="161"/>
      <c r="E16" s="161"/>
      <c r="F16" s="161"/>
      <c r="G16" s="161"/>
      <c r="H16" s="161"/>
      <c r="I16" s="174"/>
      <c r="J16" s="174"/>
      <c r="K16" s="175"/>
      <c r="L16" s="159"/>
      <c r="M16" s="159"/>
      <c r="N16" s="160"/>
      <c r="O16" s="36"/>
      <c r="P16" s="192"/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205">
        <v>0</v>
      </c>
      <c r="C17" s="33">
        <v>0</v>
      </c>
      <c r="D17" s="161"/>
      <c r="E17" s="161"/>
      <c r="F17" s="161"/>
      <c r="G17" s="161"/>
      <c r="H17" s="161"/>
      <c r="I17" s="174"/>
      <c r="J17" s="174"/>
      <c r="K17" s="175"/>
      <c r="L17" s="159"/>
      <c r="M17" s="159"/>
      <c r="N17" s="160"/>
      <c r="O17" s="36"/>
      <c r="P17" s="192"/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205">
        <v>0</v>
      </c>
      <c r="C18" s="33">
        <v>0</v>
      </c>
      <c r="D18" s="161"/>
      <c r="E18" s="161"/>
      <c r="F18" s="161"/>
      <c r="G18" s="161"/>
      <c r="H18" s="161"/>
      <c r="I18" s="174"/>
      <c r="J18" s="174"/>
      <c r="K18" s="175"/>
      <c r="L18" s="159"/>
      <c r="M18" s="159"/>
      <c r="N18" s="160"/>
      <c r="O18" s="36"/>
      <c r="P18" s="192"/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205">
        <v>0</v>
      </c>
      <c r="C19" s="33">
        <v>0</v>
      </c>
      <c r="D19" s="161"/>
      <c r="E19" s="161"/>
      <c r="F19" s="161"/>
      <c r="G19" s="161"/>
      <c r="H19" s="161"/>
      <c r="I19" s="174"/>
      <c r="J19" s="174"/>
      <c r="K19" s="175"/>
      <c r="L19" s="159"/>
      <c r="M19" s="159"/>
      <c r="N19" s="160"/>
      <c r="O19" s="36"/>
      <c r="P19" s="192"/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205">
        <v>0</v>
      </c>
      <c r="C20" s="33">
        <v>0</v>
      </c>
      <c r="D20" s="161"/>
      <c r="E20" s="161"/>
      <c r="F20" s="161"/>
      <c r="G20" s="161"/>
      <c r="H20" s="161"/>
      <c r="I20" s="174"/>
      <c r="J20" s="174"/>
      <c r="K20" s="175"/>
      <c r="L20" s="159"/>
      <c r="M20" s="159"/>
      <c r="N20" s="160"/>
      <c r="O20" s="36"/>
      <c r="P20" s="192"/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205">
        <v>0</v>
      </c>
      <c r="C21" s="33">
        <v>0</v>
      </c>
      <c r="D21" s="161"/>
      <c r="E21" s="161"/>
      <c r="F21" s="161"/>
      <c r="G21" s="161"/>
      <c r="H21" s="161"/>
      <c r="I21" s="174"/>
      <c r="J21" s="174"/>
      <c r="K21" s="175"/>
      <c r="L21" s="159"/>
      <c r="M21" s="159"/>
      <c r="N21" s="160"/>
      <c r="O21" s="36"/>
      <c r="P21" s="192"/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205">
        <v>0</v>
      </c>
      <c r="C22" s="33">
        <v>0</v>
      </c>
      <c r="D22" s="161"/>
      <c r="E22" s="161"/>
      <c r="F22" s="161"/>
      <c r="G22" s="161"/>
      <c r="H22" s="161"/>
      <c r="I22" s="174"/>
      <c r="J22" s="174"/>
      <c r="K22" s="175"/>
      <c r="L22" s="159"/>
      <c r="M22" s="159"/>
      <c r="N22" s="160"/>
      <c r="O22" s="36"/>
      <c r="P22" s="192"/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205">
        <v>0</v>
      </c>
      <c r="C23" s="33">
        <v>0</v>
      </c>
      <c r="D23" s="161"/>
      <c r="E23" s="161"/>
      <c r="F23" s="161"/>
      <c r="G23" s="161"/>
      <c r="H23" s="161"/>
      <c r="I23" s="174"/>
      <c r="J23" s="174"/>
      <c r="K23" s="175"/>
      <c r="L23" s="159"/>
      <c r="M23" s="159"/>
      <c r="N23" s="160"/>
      <c r="O23" s="36"/>
      <c r="P23" s="37"/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205">
        <v>0</v>
      </c>
      <c r="C24" s="33">
        <v>0</v>
      </c>
      <c r="D24" s="161"/>
      <c r="E24" s="161"/>
      <c r="F24" s="161"/>
      <c r="G24" s="161"/>
      <c r="H24" s="161"/>
      <c r="I24" s="174"/>
      <c r="J24" s="174"/>
      <c r="K24" s="175"/>
      <c r="L24" s="159"/>
      <c r="M24" s="159"/>
      <c r="N24" s="160"/>
      <c r="O24" s="36"/>
      <c r="P24" s="37"/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205">
        <v>0</v>
      </c>
      <c r="C25" s="33">
        <v>0</v>
      </c>
      <c r="D25" s="161"/>
      <c r="E25" s="161"/>
      <c r="F25" s="161"/>
      <c r="G25" s="161"/>
      <c r="H25" s="161"/>
      <c r="I25" s="174"/>
      <c r="J25" s="174"/>
      <c r="K25" s="175"/>
      <c r="L25" s="159"/>
      <c r="M25" s="159"/>
      <c r="N25" s="160"/>
      <c r="O25" s="36"/>
      <c r="P25" s="37"/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205">
        <v>0</v>
      </c>
      <c r="C26" s="33">
        <v>0</v>
      </c>
      <c r="D26" s="161"/>
      <c r="E26" s="161"/>
      <c r="F26" s="161"/>
      <c r="G26" s="161"/>
      <c r="H26" s="161"/>
      <c r="I26" s="174"/>
      <c r="J26" s="174"/>
      <c r="K26" s="175"/>
      <c r="L26" s="159"/>
      <c r="M26" s="159"/>
      <c r="N26" s="160"/>
      <c r="O26" s="36"/>
      <c r="P26" s="37"/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205">
        <v>0</v>
      </c>
      <c r="C27" s="33">
        <v>0</v>
      </c>
      <c r="D27" s="161"/>
      <c r="E27" s="161"/>
      <c r="F27" s="161"/>
      <c r="G27" s="161"/>
      <c r="H27" s="161"/>
      <c r="I27" s="174"/>
      <c r="J27" s="174"/>
      <c r="K27" s="175"/>
      <c r="L27" s="159"/>
      <c r="M27" s="159"/>
      <c r="N27" s="160"/>
      <c r="O27" s="36"/>
      <c r="P27" s="37"/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205">
        <v>0</v>
      </c>
      <c r="C28" s="33">
        <v>0</v>
      </c>
      <c r="D28" s="161"/>
      <c r="E28" s="161"/>
      <c r="F28" s="161"/>
      <c r="G28" s="161"/>
      <c r="H28" s="161"/>
      <c r="I28" s="174"/>
      <c r="J28" s="174"/>
      <c r="K28" s="175"/>
      <c r="L28" s="159"/>
      <c r="M28" s="159"/>
      <c r="N28" s="160"/>
      <c r="O28" s="36"/>
      <c r="P28" s="37"/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205">
        <v>0</v>
      </c>
      <c r="C29" s="33">
        <v>0</v>
      </c>
      <c r="D29" s="161"/>
      <c r="E29" s="161"/>
      <c r="F29" s="161"/>
      <c r="G29" s="161"/>
      <c r="H29" s="161"/>
      <c r="I29" s="174"/>
      <c r="J29" s="174"/>
      <c r="K29" s="175"/>
      <c r="L29" s="159"/>
      <c r="M29" s="159"/>
      <c r="N29" s="160"/>
      <c r="O29" s="36"/>
      <c r="P29" s="37"/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205">
        <v>0</v>
      </c>
      <c r="C30" s="33">
        <v>0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36"/>
      <c r="P30" s="37"/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f t="shared" ref="C31" si="0">SUM(C10:C30)</f>
        <v>0</v>
      </c>
      <c r="D31" s="40"/>
      <c r="E31" s="40"/>
      <c r="F31" s="40"/>
      <c r="G31" s="40"/>
      <c r="H31" s="41"/>
      <c r="I31" s="41"/>
      <c r="J31" s="41"/>
      <c r="K31" s="42"/>
      <c r="L31" s="43"/>
      <c r="M31" s="43"/>
      <c r="N31" s="44"/>
      <c r="O31" s="45"/>
      <c r="P31" s="193"/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247" t="s">
        <v>130</v>
      </c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9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4"/>
      <c r="C35" s="250" t="s">
        <v>8</v>
      </c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2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5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190" t="s">
        <v>20</v>
      </c>
      <c r="N36" s="191" t="s">
        <v>21</v>
      </c>
      <c r="O36" s="31" t="s">
        <v>22</v>
      </c>
      <c r="P36" s="26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" t="s">
        <v>38</v>
      </c>
      <c r="C37" s="32">
        <v>27</v>
      </c>
      <c r="D37" s="33">
        <v>0</v>
      </c>
      <c r="E37" s="33">
        <v>0</v>
      </c>
      <c r="F37" s="33">
        <v>0</v>
      </c>
      <c r="G37" s="32">
        <v>0</v>
      </c>
      <c r="H37" s="32">
        <v>0</v>
      </c>
      <c r="I37" s="27">
        <v>0</v>
      </c>
      <c r="J37" s="27">
        <v>0</v>
      </c>
      <c r="K37" s="28">
        <v>0</v>
      </c>
      <c r="L37" s="34">
        <v>0</v>
      </c>
      <c r="M37" s="34">
        <v>0</v>
      </c>
      <c r="N37" s="35">
        <v>0</v>
      </c>
      <c r="O37" s="36">
        <f t="shared" ref="O37:O49" si="1">SUM(C37:N37)</f>
        <v>27</v>
      </c>
      <c r="P37" s="192">
        <f>O37/365</f>
        <v>7.3972602739726029E-2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39</v>
      </c>
      <c r="C38" s="32">
        <v>25</v>
      </c>
      <c r="D38" s="33">
        <v>0</v>
      </c>
      <c r="E38" s="33">
        <v>0</v>
      </c>
      <c r="F38" s="33">
        <v>0</v>
      </c>
      <c r="G38" s="32">
        <v>0</v>
      </c>
      <c r="H38" s="32">
        <v>0</v>
      </c>
      <c r="I38" s="27">
        <v>0</v>
      </c>
      <c r="J38" s="27">
        <v>0</v>
      </c>
      <c r="K38" s="28">
        <v>0</v>
      </c>
      <c r="L38" s="34">
        <v>0</v>
      </c>
      <c r="M38" s="34">
        <v>0</v>
      </c>
      <c r="N38" s="35">
        <v>0</v>
      </c>
      <c r="O38" s="36">
        <f t="shared" si="1"/>
        <v>25</v>
      </c>
      <c r="P38" s="192">
        <f t="shared" ref="P38:P49" si="2">O38/365</f>
        <v>6.8493150684931503E-2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42</v>
      </c>
      <c r="C39" s="32">
        <v>15</v>
      </c>
      <c r="D39" s="33">
        <v>0</v>
      </c>
      <c r="E39" s="33">
        <v>0</v>
      </c>
      <c r="F39" s="33">
        <v>2</v>
      </c>
      <c r="G39" s="32">
        <v>0</v>
      </c>
      <c r="H39" s="32">
        <v>0</v>
      </c>
      <c r="I39" s="27">
        <v>0</v>
      </c>
      <c r="J39" s="27">
        <v>0</v>
      </c>
      <c r="K39" s="28">
        <v>0</v>
      </c>
      <c r="L39" s="34">
        <v>0</v>
      </c>
      <c r="M39" s="34">
        <v>0</v>
      </c>
      <c r="N39" s="35">
        <v>0</v>
      </c>
      <c r="O39" s="36">
        <f t="shared" si="1"/>
        <v>17</v>
      </c>
      <c r="P39" s="192">
        <f t="shared" si="2"/>
        <v>4.6575342465753428E-2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104</v>
      </c>
      <c r="C40" s="32">
        <v>11</v>
      </c>
      <c r="D40" s="33">
        <v>0</v>
      </c>
      <c r="E40" s="33">
        <v>0</v>
      </c>
      <c r="F40" s="33">
        <v>0</v>
      </c>
      <c r="G40" s="32">
        <v>0</v>
      </c>
      <c r="H40" s="32">
        <v>0</v>
      </c>
      <c r="I40" s="27"/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36">
        <f t="shared" si="1"/>
        <v>11</v>
      </c>
      <c r="P40" s="192">
        <f t="shared" si="2"/>
        <v>3.0136986301369864E-2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105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0</v>
      </c>
      <c r="I41" s="27">
        <v>0</v>
      </c>
      <c r="J41" s="27">
        <v>0</v>
      </c>
      <c r="K41" s="28">
        <v>5</v>
      </c>
      <c r="L41" s="34">
        <v>0</v>
      </c>
      <c r="M41" s="34">
        <v>0</v>
      </c>
      <c r="N41" s="35">
        <v>0</v>
      </c>
      <c r="O41" s="36">
        <f t="shared" si="1"/>
        <v>5</v>
      </c>
      <c r="P41" s="192">
        <f t="shared" si="2"/>
        <v>1.3698630136986301E-2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106</v>
      </c>
      <c r="C42" s="32">
        <v>5</v>
      </c>
      <c r="D42" s="33">
        <v>0</v>
      </c>
      <c r="E42" s="33">
        <v>0</v>
      </c>
      <c r="F42" s="33">
        <v>0</v>
      </c>
      <c r="G42" s="32">
        <v>0</v>
      </c>
      <c r="H42" s="32">
        <v>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36">
        <f t="shared" si="1"/>
        <v>5</v>
      </c>
      <c r="P42" s="192">
        <f t="shared" si="2"/>
        <v>1.3698630136986301E-2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</v>
      </c>
      <c r="K43" s="28">
        <v>0</v>
      </c>
      <c r="L43" s="34">
        <v>0</v>
      </c>
      <c r="M43" s="34">
        <v>0</v>
      </c>
      <c r="N43" s="35">
        <v>0</v>
      </c>
      <c r="O43" s="36">
        <f t="shared" si="1"/>
        <v>2</v>
      </c>
      <c r="P43" s="192">
        <f t="shared" si="2"/>
        <v>5.4794520547945206E-3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32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36">
        <f t="shared" si="1"/>
        <v>2</v>
      </c>
      <c r="P44" s="192">
        <f t="shared" si="2"/>
        <v>5.4794520547945206E-3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107</v>
      </c>
      <c r="C45" s="32">
        <v>0</v>
      </c>
      <c r="D45" s="33">
        <v>0</v>
      </c>
      <c r="E45" s="33">
        <v>0</v>
      </c>
      <c r="F45" s="33">
        <v>3</v>
      </c>
      <c r="G45" s="32">
        <v>0</v>
      </c>
      <c r="H45" s="32">
        <v>0</v>
      </c>
      <c r="I45" s="27">
        <v>2</v>
      </c>
      <c r="J45" s="27">
        <v>0</v>
      </c>
      <c r="K45" s="28">
        <v>0</v>
      </c>
      <c r="L45" s="34">
        <v>0</v>
      </c>
      <c r="M45" s="34">
        <v>0</v>
      </c>
      <c r="N45" s="35">
        <v>0</v>
      </c>
      <c r="O45" s="36">
        <f t="shared" si="1"/>
        <v>5</v>
      </c>
      <c r="P45" s="192">
        <f t="shared" si="2"/>
        <v>1.3698630136986301E-2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31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0</v>
      </c>
      <c r="K46" s="28">
        <v>2</v>
      </c>
      <c r="L46" s="34">
        <v>0</v>
      </c>
      <c r="M46" s="34">
        <v>0</v>
      </c>
      <c r="N46" s="35">
        <v>0</v>
      </c>
      <c r="O46" s="36">
        <f t="shared" si="1"/>
        <v>2</v>
      </c>
      <c r="P46" s="192">
        <f t="shared" si="2"/>
        <v>5.4794520547945206E-3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108</v>
      </c>
      <c r="C47" s="32">
        <v>1</v>
      </c>
      <c r="D47" s="33">
        <v>0</v>
      </c>
      <c r="E47" s="33">
        <v>0</v>
      </c>
      <c r="F47" s="33">
        <v>0</v>
      </c>
      <c r="G47" s="32">
        <v>0</v>
      </c>
      <c r="H47" s="32">
        <v>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36">
        <f t="shared" si="1"/>
        <v>1</v>
      </c>
      <c r="P47" s="192">
        <f t="shared" si="2"/>
        <v>2.7397260273972603E-3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109</v>
      </c>
      <c r="C48" s="32">
        <v>1</v>
      </c>
      <c r="D48" s="33">
        <v>0</v>
      </c>
      <c r="E48" s="33">
        <v>0</v>
      </c>
      <c r="F48" s="33">
        <v>0</v>
      </c>
      <c r="G48" s="32">
        <v>0</v>
      </c>
      <c r="H48" s="32">
        <v>0</v>
      </c>
      <c r="I48" s="27">
        <v>0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36">
        <f t="shared" si="1"/>
        <v>1</v>
      </c>
      <c r="P48" s="192">
        <f t="shared" si="2"/>
        <v>2.7397260273972603E-3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36</v>
      </c>
      <c r="C49" s="38">
        <v>1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0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36">
        <f t="shared" si="1"/>
        <v>1</v>
      </c>
      <c r="P49" s="192">
        <f t="shared" si="2"/>
        <v>2.7397260273972603E-3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73"/>
      <c r="C50" s="161"/>
      <c r="D50" s="161"/>
      <c r="E50" s="161"/>
      <c r="F50" s="161"/>
      <c r="G50" s="161"/>
      <c r="H50" s="161"/>
      <c r="I50" s="174"/>
      <c r="J50" s="174"/>
      <c r="K50" s="175"/>
      <c r="L50" s="159"/>
      <c r="M50" s="159"/>
      <c r="N50" s="160"/>
      <c r="O50" s="36">
        <f t="shared" ref="O50:O57" si="3">SUM(C50:N50)</f>
        <v>0</v>
      </c>
      <c r="P50" s="37">
        <f t="shared" ref="P50:P57" si="4">O50/304</f>
        <v>0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73"/>
      <c r="C51" s="161"/>
      <c r="D51" s="161"/>
      <c r="E51" s="161"/>
      <c r="F51" s="161"/>
      <c r="G51" s="161"/>
      <c r="H51" s="161"/>
      <c r="I51" s="174"/>
      <c r="J51" s="174"/>
      <c r="K51" s="175"/>
      <c r="L51" s="159"/>
      <c r="M51" s="159"/>
      <c r="N51" s="160"/>
      <c r="O51" s="36">
        <f t="shared" si="3"/>
        <v>0</v>
      </c>
      <c r="P51" s="37">
        <f t="shared" si="4"/>
        <v>0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73"/>
      <c r="C52" s="161"/>
      <c r="D52" s="161"/>
      <c r="E52" s="161"/>
      <c r="F52" s="161"/>
      <c r="G52" s="161"/>
      <c r="H52" s="161"/>
      <c r="I52" s="174"/>
      <c r="J52" s="174"/>
      <c r="K52" s="175"/>
      <c r="L52" s="159"/>
      <c r="M52" s="159"/>
      <c r="N52" s="160"/>
      <c r="O52" s="36">
        <f t="shared" si="3"/>
        <v>0</v>
      </c>
      <c r="P52" s="37">
        <f t="shared" si="4"/>
        <v>0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73"/>
      <c r="C53" s="176"/>
      <c r="D53" s="161"/>
      <c r="E53" s="161"/>
      <c r="F53" s="161"/>
      <c r="G53" s="161"/>
      <c r="H53" s="161"/>
      <c r="I53" s="174"/>
      <c r="J53" s="174"/>
      <c r="K53" s="175"/>
      <c r="L53" s="159"/>
      <c r="M53" s="159"/>
      <c r="N53" s="160"/>
      <c r="O53" s="36">
        <f t="shared" si="3"/>
        <v>0</v>
      </c>
      <c r="P53" s="37">
        <f t="shared" si="4"/>
        <v>0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73"/>
      <c r="C54" s="161"/>
      <c r="D54" s="161"/>
      <c r="E54" s="161"/>
      <c r="F54" s="161"/>
      <c r="G54" s="161"/>
      <c r="H54" s="161"/>
      <c r="I54" s="174"/>
      <c r="J54" s="174"/>
      <c r="K54" s="175"/>
      <c r="L54" s="159"/>
      <c r="M54" s="159"/>
      <c r="N54" s="160"/>
      <c r="O54" s="36">
        <f t="shared" si="3"/>
        <v>0</v>
      </c>
      <c r="P54" s="37">
        <f t="shared" si="4"/>
        <v>0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73"/>
      <c r="C55" s="161"/>
      <c r="D55" s="161"/>
      <c r="E55" s="161"/>
      <c r="F55" s="161"/>
      <c r="G55" s="161"/>
      <c r="H55" s="161"/>
      <c r="I55" s="174"/>
      <c r="J55" s="174"/>
      <c r="K55" s="175"/>
      <c r="L55" s="159"/>
      <c r="M55" s="159"/>
      <c r="N55" s="160"/>
      <c r="O55" s="36">
        <f t="shared" si="3"/>
        <v>0</v>
      </c>
      <c r="P55" s="37">
        <f t="shared" si="4"/>
        <v>0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73"/>
      <c r="C56" s="161"/>
      <c r="D56" s="161"/>
      <c r="E56" s="161"/>
      <c r="F56" s="161"/>
      <c r="G56" s="161"/>
      <c r="H56" s="161"/>
      <c r="I56" s="174"/>
      <c r="J56" s="174"/>
      <c r="K56" s="175"/>
      <c r="L56" s="159"/>
      <c r="M56" s="159"/>
      <c r="N56" s="160"/>
      <c r="O56" s="36">
        <f t="shared" si="3"/>
        <v>0</v>
      </c>
      <c r="P56" s="37">
        <f t="shared" si="4"/>
        <v>0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73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36">
        <f t="shared" si="3"/>
        <v>0</v>
      </c>
      <c r="P57" s="37">
        <f t="shared" si="4"/>
        <v>0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f t="shared" ref="C58:K58" si="5">SUM(C37:C57)</f>
        <v>86</v>
      </c>
      <c r="D58" s="40">
        <f t="shared" si="5"/>
        <v>0</v>
      </c>
      <c r="E58" s="40">
        <f t="shared" si="5"/>
        <v>0</v>
      </c>
      <c r="F58" s="40">
        <f t="shared" si="5"/>
        <v>5</v>
      </c>
      <c r="G58" s="40">
        <f t="shared" si="5"/>
        <v>0</v>
      </c>
      <c r="H58" s="41">
        <f t="shared" si="5"/>
        <v>2</v>
      </c>
      <c r="I58" s="41">
        <f t="shared" si="5"/>
        <v>2</v>
      </c>
      <c r="J58" s="41">
        <f t="shared" si="5"/>
        <v>2</v>
      </c>
      <c r="K58" s="42">
        <f t="shared" si="5"/>
        <v>7</v>
      </c>
      <c r="L58" s="43"/>
      <c r="M58" s="43"/>
      <c r="N58" s="44"/>
      <c r="O58" s="45">
        <f>SUM(C58:N58)</f>
        <v>104</v>
      </c>
      <c r="P58" s="193">
        <f>O58/365</f>
        <v>0.28493150684931506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47"/>
      <c r="C59" s="48"/>
      <c r="D59" s="48"/>
      <c r="E59" s="48"/>
      <c r="F59" s="48"/>
      <c r="G59" s="48"/>
      <c r="H59" s="49"/>
      <c r="I59" s="49"/>
      <c r="J59" s="49"/>
      <c r="K59" s="50"/>
      <c r="L59" s="51"/>
      <c r="M59" s="51"/>
      <c r="N59" s="51"/>
      <c r="O59" s="52"/>
      <c r="P59" s="53"/>
      <c r="Q59" s="21"/>
      <c r="R59" s="21"/>
      <c r="S59" s="21"/>
      <c r="T59" s="21"/>
      <c r="U59" s="21"/>
      <c r="V59" s="21"/>
      <c r="W59" s="21"/>
      <c r="X59" s="21"/>
      <c r="Y59" s="21"/>
    </row>
    <row r="60" spans="1:25" ht="15.75" thickBot="1" x14ac:dyDescent="0.3">
      <c r="A60" s="21"/>
      <c r="B60" s="47"/>
      <c r="C60" s="48"/>
      <c r="D60" s="48"/>
      <c r="E60" s="48"/>
      <c r="F60" s="48"/>
      <c r="G60" s="48"/>
      <c r="H60" s="49"/>
      <c r="I60" s="49"/>
      <c r="J60" s="49"/>
      <c r="K60" s="50"/>
      <c r="L60" s="51"/>
      <c r="M60" s="51"/>
      <c r="N60" s="51"/>
      <c r="O60" s="52"/>
      <c r="P60" s="54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47" t="s">
        <v>116</v>
      </c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9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153"/>
      <c r="C62" s="250" t="s">
        <v>8</v>
      </c>
      <c r="D62" s="251"/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2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156" t="s">
        <v>9</v>
      </c>
      <c r="C63" s="24" t="s">
        <v>10</v>
      </c>
      <c r="D63" s="24" t="s">
        <v>11</v>
      </c>
      <c r="E63" s="24" t="s">
        <v>12</v>
      </c>
      <c r="F63" s="24" t="s">
        <v>13</v>
      </c>
      <c r="G63" s="24" t="s">
        <v>14</v>
      </c>
      <c r="H63" s="24" t="s">
        <v>15</v>
      </c>
      <c r="I63" s="24" t="s">
        <v>16</v>
      </c>
      <c r="J63" s="24" t="s">
        <v>17</v>
      </c>
      <c r="K63" s="24" t="s">
        <v>18</v>
      </c>
      <c r="L63" s="24" t="s">
        <v>19</v>
      </c>
      <c r="M63" s="24" t="s">
        <v>20</v>
      </c>
      <c r="N63" s="25" t="s">
        <v>21</v>
      </c>
      <c r="O63" s="166" t="s">
        <v>22</v>
      </c>
      <c r="P63" s="55" t="s">
        <v>23</v>
      </c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119" t="s">
        <v>35</v>
      </c>
      <c r="C64" s="32">
        <v>0</v>
      </c>
      <c r="D64" s="33">
        <v>0</v>
      </c>
      <c r="E64" s="33">
        <v>0</v>
      </c>
      <c r="F64" s="33">
        <v>0</v>
      </c>
      <c r="G64" s="32"/>
      <c r="H64" s="32">
        <v>0</v>
      </c>
      <c r="I64" s="27">
        <v>0</v>
      </c>
      <c r="J64" s="27">
        <v>134</v>
      </c>
      <c r="K64" s="28">
        <v>0</v>
      </c>
      <c r="L64" s="34">
        <v>0</v>
      </c>
      <c r="M64" s="34">
        <v>0</v>
      </c>
      <c r="N64" s="35">
        <v>0</v>
      </c>
      <c r="O64" s="57">
        <f t="shared" ref="O64:O84" si="6">SUM(C64:N64)</f>
        <v>134</v>
      </c>
      <c r="P64" s="194">
        <v>0.36712328767123287</v>
      </c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1" t="s">
        <v>33</v>
      </c>
      <c r="C65" s="32">
        <v>0</v>
      </c>
      <c r="D65" s="33">
        <v>0</v>
      </c>
      <c r="E65" s="33">
        <v>91</v>
      </c>
      <c r="F65" s="33">
        <v>0</v>
      </c>
      <c r="G65" s="32">
        <v>0</v>
      </c>
      <c r="H65" s="32">
        <v>1</v>
      </c>
      <c r="I65" s="27">
        <v>25</v>
      </c>
      <c r="J65" s="27">
        <v>1</v>
      </c>
      <c r="K65" s="28">
        <v>0</v>
      </c>
      <c r="L65" s="34">
        <v>0</v>
      </c>
      <c r="M65" s="34">
        <v>0</v>
      </c>
      <c r="N65" s="35">
        <v>0</v>
      </c>
      <c r="O65" s="57">
        <f t="shared" si="6"/>
        <v>118</v>
      </c>
      <c r="P65" s="194">
        <v>0.32328767123287672</v>
      </c>
      <c r="Q65" s="21"/>
      <c r="R65" s="21"/>
      <c r="S65" s="21"/>
      <c r="T65" s="21"/>
      <c r="U65" s="21"/>
      <c r="V65" s="21"/>
      <c r="W65" s="21"/>
      <c r="X65" s="21"/>
      <c r="Y65" s="21"/>
    </row>
    <row r="66" spans="1:25" x14ac:dyDescent="0.25">
      <c r="A66" s="21"/>
      <c r="B66" s="1" t="s">
        <v>34</v>
      </c>
      <c r="C66" s="32">
        <v>0</v>
      </c>
      <c r="D66" s="33">
        <v>0</v>
      </c>
      <c r="E66" s="33">
        <v>0</v>
      </c>
      <c r="F66" s="33">
        <v>0</v>
      </c>
      <c r="G66" s="32">
        <v>0</v>
      </c>
      <c r="H66" s="32">
        <v>1</v>
      </c>
      <c r="I66" s="27">
        <v>38</v>
      </c>
      <c r="J66" s="27">
        <v>41</v>
      </c>
      <c r="K66" s="28">
        <v>0</v>
      </c>
      <c r="L66" s="34">
        <v>0</v>
      </c>
      <c r="M66" s="34">
        <v>0</v>
      </c>
      <c r="N66" s="35">
        <v>0</v>
      </c>
      <c r="O66" s="57">
        <f t="shared" si="6"/>
        <v>80</v>
      </c>
      <c r="P66" s="194">
        <v>0.21917808219178081</v>
      </c>
      <c r="Q66" s="21"/>
      <c r="R66" s="21"/>
      <c r="S66" s="21"/>
      <c r="T66" s="21"/>
      <c r="U66" s="21"/>
      <c r="V66" s="21"/>
      <c r="W66" s="21"/>
      <c r="X66" s="21"/>
      <c r="Y66" s="21"/>
    </row>
    <row r="67" spans="1:25" x14ac:dyDescent="0.25">
      <c r="A67" s="21"/>
      <c r="B67" s="1" t="s">
        <v>36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2">
        <v>39</v>
      </c>
      <c r="I67" s="27">
        <v>0</v>
      </c>
      <c r="J67" s="27">
        <v>0</v>
      </c>
      <c r="K67" s="28">
        <v>0</v>
      </c>
      <c r="L67" s="34">
        <v>0</v>
      </c>
      <c r="M67" s="34">
        <v>0</v>
      </c>
      <c r="N67" s="35">
        <v>0</v>
      </c>
      <c r="O67" s="57">
        <f t="shared" si="6"/>
        <v>39</v>
      </c>
      <c r="P67" s="194">
        <v>0.10684931506849316</v>
      </c>
      <c r="Q67" s="21"/>
      <c r="R67" s="21"/>
      <c r="S67" s="21"/>
      <c r="T67" s="21"/>
      <c r="U67" s="21"/>
      <c r="V67" s="21"/>
      <c r="W67" s="21"/>
      <c r="X67" s="21"/>
      <c r="Y67" s="21"/>
    </row>
    <row r="68" spans="1:25" x14ac:dyDescent="0.25">
      <c r="A68" s="21"/>
      <c r="B68" s="120" t="s">
        <v>31</v>
      </c>
      <c r="C68" s="33">
        <v>0</v>
      </c>
      <c r="D68" s="33">
        <v>0</v>
      </c>
      <c r="E68" s="33">
        <v>0</v>
      </c>
      <c r="F68" s="33">
        <v>0</v>
      </c>
      <c r="G68" s="32">
        <v>0</v>
      </c>
      <c r="H68" s="32">
        <v>10</v>
      </c>
      <c r="I68" s="27">
        <v>9</v>
      </c>
      <c r="J68" s="27">
        <v>19</v>
      </c>
      <c r="K68" s="28">
        <v>0</v>
      </c>
      <c r="L68" s="34">
        <v>0</v>
      </c>
      <c r="M68" s="34">
        <v>0</v>
      </c>
      <c r="N68" s="35">
        <v>0</v>
      </c>
      <c r="O68" s="57">
        <f t="shared" si="6"/>
        <v>38</v>
      </c>
      <c r="P68" s="194">
        <v>0.10410958904109589</v>
      </c>
      <c r="Q68" s="21"/>
      <c r="R68" s="21"/>
      <c r="S68" s="21"/>
      <c r="T68" s="21"/>
      <c r="U68" s="21"/>
      <c r="V68" s="21"/>
      <c r="W68" s="21"/>
      <c r="X68" s="21"/>
      <c r="Y68" s="21"/>
    </row>
    <row r="69" spans="1:25" x14ac:dyDescent="0.25">
      <c r="A69" s="21"/>
      <c r="B69" s="1" t="s">
        <v>32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2">
        <v>30</v>
      </c>
      <c r="I69" s="27">
        <v>0</v>
      </c>
      <c r="J69" s="27">
        <v>0</v>
      </c>
      <c r="K69" s="28">
        <v>0</v>
      </c>
      <c r="L69" s="34">
        <v>0</v>
      </c>
      <c r="M69" s="34">
        <v>0</v>
      </c>
      <c r="N69" s="35">
        <v>0</v>
      </c>
      <c r="O69" s="57">
        <f t="shared" si="6"/>
        <v>30</v>
      </c>
      <c r="P69" s="194">
        <v>8.2191780821917804E-2</v>
      </c>
      <c r="Q69" s="21"/>
      <c r="R69" s="21"/>
      <c r="S69" s="21"/>
      <c r="T69" s="21"/>
      <c r="U69" s="21"/>
      <c r="V69" s="21"/>
      <c r="W69" s="21"/>
      <c r="X69" s="21"/>
      <c r="Y69" s="21"/>
    </row>
    <row r="70" spans="1:25" x14ac:dyDescent="0.25">
      <c r="A70" s="21"/>
      <c r="B70" s="1" t="s">
        <v>45</v>
      </c>
      <c r="C70" s="32">
        <v>0</v>
      </c>
      <c r="D70" s="33">
        <v>0</v>
      </c>
      <c r="E70" s="33">
        <v>0</v>
      </c>
      <c r="F70" s="33">
        <v>0</v>
      </c>
      <c r="G70" s="32">
        <v>0</v>
      </c>
      <c r="H70" s="32">
        <v>0</v>
      </c>
      <c r="I70" s="27">
        <v>0</v>
      </c>
      <c r="J70" s="27">
        <v>27</v>
      </c>
      <c r="K70" s="28">
        <v>3</v>
      </c>
      <c r="L70" s="34">
        <v>0</v>
      </c>
      <c r="M70" s="34">
        <v>0</v>
      </c>
      <c r="N70" s="35">
        <v>0</v>
      </c>
      <c r="O70" s="57">
        <f t="shared" si="6"/>
        <v>30</v>
      </c>
      <c r="P70" s="194">
        <v>8.2191780821917804E-2</v>
      </c>
      <c r="Q70" s="21"/>
      <c r="R70" s="21"/>
      <c r="S70" s="21"/>
      <c r="T70" s="21"/>
      <c r="U70" s="21"/>
      <c r="V70" s="21"/>
      <c r="W70" s="21"/>
      <c r="X70" s="21"/>
      <c r="Y70" s="21"/>
    </row>
    <row r="71" spans="1:25" x14ac:dyDescent="0.25">
      <c r="A71" s="21"/>
      <c r="B71" s="121" t="s">
        <v>38</v>
      </c>
      <c r="C71" s="33">
        <v>0</v>
      </c>
      <c r="D71" s="33">
        <v>0</v>
      </c>
      <c r="E71" s="33">
        <v>0</v>
      </c>
      <c r="F71" s="33">
        <v>0</v>
      </c>
      <c r="G71" s="32">
        <v>0</v>
      </c>
      <c r="H71" s="32">
        <v>29</v>
      </c>
      <c r="I71" s="27">
        <v>0</v>
      </c>
      <c r="J71" s="27">
        <v>0</v>
      </c>
      <c r="K71" s="28">
        <v>0</v>
      </c>
      <c r="L71" s="34">
        <v>0</v>
      </c>
      <c r="M71" s="34">
        <v>0</v>
      </c>
      <c r="N71" s="35">
        <v>0</v>
      </c>
      <c r="O71" s="57">
        <f t="shared" si="6"/>
        <v>29</v>
      </c>
      <c r="P71" s="194">
        <v>7.9452054794520555E-2</v>
      </c>
      <c r="Q71" s="21"/>
      <c r="R71" s="21"/>
      <c r="S71" s="21"/>
      <c r="T71" s="21"/>
      <c r="U71" s="21"/>
      <c r="V71" s="21"/>
      <c r="W71" s="21"/>
      <c r="X71" s="21"/>
      <c r="Y71" s="21"/>
    </row>
    <row r="72" spans="1:25" x14ac:dyDescent="0.25">
      <c r="A72" s="21"/>
      <c r="B72" s="1" t="s">
        <v>62</v>
      </c>
      <c r="C72" s="32">
        <v>0</v>
      </c>
      <c r="D72" s="33">
        <v>0</v>
      </c>
      <c r="E72" s="33">
        <v>0</v>
      </c>
      <c r="F72" s="33"/>
      <c r="G72" s="32">
        <v>0</v>
      </c>
      <c r="H72" s="32">
        <v>0</v>
      </c>
      <c r="I72" s="27">
        <v>0</v>
      </c>
      <c r="J72" s="27">
        <v>20</v>
      </c>
      <c r="K72" s="28">
        <v>0</v>
      </c>
      <c r="L72" s="34">
        <v>0</v>
      </c>
      <c r="M72" s="34">
        <v>0</v>
      </c>
      <c r="N72" s="35">
        <v>0</v>
      </c>
      <c r="O72" s="57">
        <f t="shared" si="6"/>
        <v>20</v>
      </c>
      <c r="P72" s="194">
        <v>5.4794520547945202E-2</v>
      </c>
      <c r="Q72" s="21"/>
      <c r="R72" s="21"/>
      <c r="S72" s="21"/>
      <c r="T72" s="21"/>
      <c r="U72" s="21"/>
      <c r="V72" s="21"/>
      <c r="W72" s="21"/>
      <c r="X72" s="21"/>
      <c r="Y72" s="21"/>
    </row>
    <row r="73" spans="1:25" x14ac:dyDescent="0.25">
      <c r="A73" s="21"/>
      <c r="B73" s="1" t="s">
        <v>47</v>
      </c>
      <c r="C73" s="32">
        <v>0</v>
      </c>
      <c r="D73" s="33">
        <v>0</v>
      </c>
      <c r="E73" s="33">
        <v>0</v>
      </c>
      <c r="F73" s="33">
        <v>0</v>
      </c>
      <c r="G73" s="32">
        <v>0</v>
      </c>
      <c r="H73" s="32">
        <v>0</v>
      </c>
      <c r="I73" s="27">
        <v>0</v>
      </c>
      <c r="J73" s="27">
        <v>15</v>
      </c>
      <c r="K73" s="28">
        <v>0</v>
      </c>
      <c r="L73" s="34">
        <v>0</v>
      </c>
      <c r="M73" s="34">
        <v>0</v>
      </c>
      <c r="N73" s="35">
        <v>0</v>
      </c>
      <c r="O73" s="162">
        <f t="shared" si="6"/>
        <v>15</v>
      </c>
      <c r="P73" s="194">
        <v>4.1095890410958902E-2</v>
      </c>
      <c r="Q73" s="21"/>
      <c r="R73" s="21"/>
      <c r="S73" s="21"/>
      <c r="T73" s="21"/>
      <c r="U73" s="21"/>
      <c r="V73" s="21"/>
      <c r="W73" s="21"/>
      <c r="X73" s="21"/>
      <c r="Y73" s="21"/>
    </row>
    <row r="74" spans="1:25" x14ac:dyDescent="0.25">
      <c r="A74" s="21"/>
      <c r="B74" s="1" t="s">
        <v>39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2">
        <v>10</v>
      </c>
      <c r="I74" s="27">
        <v>0</v>
      </c>
      <c r="J74" s="27">
        <v>0</v>
      </c>
      <c r="K74" s="28">
        <v>0</v>
      </c>
      <c r="L74" s="34">
        <v>0</v>
      </c>
      <c r="M74" s="34">
        <v>0</v>
      </c>
      <c r="N74" s="35">
        <v>0</v>
      </c>
      <c r="O74" s="162">
        <f t="shared" si="6"/>
        <v>10</v>
      </c>
      <c r="P74" s="194">
        <v>2.7397260273972601E-2</v>
      </c>
      <c r="Q74" s="21"/>
      <c r="R74" s="21"/>
      <c r="S74" s="21"/>
      <c r="T74" s="21"/>
      <c r="U74" s="21"/>
      <c r="V74" s="21"/>
      <c r="W74" s="21"/>
      <c r="X74" s="21"/>
      <c r="Y74" s="21"/>
    </row>
    <row r="75" spans="1:25" x14ac:dyDescent="0.25">
      <c r="A75" s="21"/>
      <c r="B75" s="1" t="s">
        <v>43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2">
        <v>6</v>
      </c>
      <c r="I75" s="27">
        <v>1</v>
      </c>
      <c r="J75" s="27">
        <v>0</v>
      </c>
      <c r="K75" s="28">
        <v>0</v>
      </c>
      <c r="L75" s="34">
        <v>0</v>
      </c>
      <c r="M75" s="34">
        <v>0</v>
      </c>
      <c r="N75" s="35">
        <v>0</v>
      </c>
      <c r="O75" s="162">
        <f t="shared" si="6"/>
        <v>7</v>
      </c>
      <c r="P75" s="194">
        <v>1.9178082191780823E-2</v>
      </c>
      <c r="Q75" s="21"/>
      <c r="R75" s="21"/>
      <c r="S75" s="21"/>
      <c r="T75" s="21"/>
      <c r="U75" s="21"/>
      <c r="V75" s="21"/>
      <c r="W75" s="21"/>
      <c r="X75" s="21"/>
      <c r="Y75" s="21"/>
    </row>
    <row r="76" spans="1:25" x14ac:dyDescent="0.25">
      <c r="A76" s="21"/>
      <c r="B76" s="1" t="s">
        <v>110</v>
      </c>
      <c r="C76" s="38">
        <v>0</v>
      </c>
      <c r="D76" s="33">
        <v>0</v>
      </c>
      <c r="E76" s="33">
        <v>0</v>
      </c>
      <c r="F76" s="33">
        <v>0</v>
      </c>
      <c r="G76" s="32">
        <v>0</v>
      </c>
      <c r="H76" s="32">
        <v>0</v>
      </c>
      <c r="I76" s="27">
        <v>6</v>
      </c>
      <c r="J76" s="27">
        <v>0</v>
      </c>
      <c r="K76" s="28">
        <v>0</v>
      </c>
      <c r="L76" s="34">
        <v>0</v>
      </c>
      <c r="M76" s="34">
        <v>0</v>
      </c>
      <c r="N76" s="35">
        <v>0</v>
      </c>
      <c r="O76" s="162">
        <f t="shared" si="6"/>
        <v>6</v>
      </c>
      <c r="P76" s="194">
        <v>1.643835616438356E-2</v>
      </c>
      <c r="Q76" s="21"/>
      <c r="R76" s="21"/>
      <c r="S76" s="21"/>
      <c r="T76" s="21"/>
      <c r="U76" s="21"/>
      <c r="V76" s="21"/>
      <c r="W76" s="21"/>
      <c r="X76" s="21"/>
      <c r="Y76" s="21"/>
    </row>
    <row r="77" spans="1:25" x14ac:dyDescent="0.25">
      <c r="A77" s="21"/>
      <c r="B77" s="1" t="s">
        <v>46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2">
        <v>3</v>
      </c>
      <c r="I77" s="27">
        <v>0</v>
      </c>
      <c r="J77" s="27">
        <v>0</v>
      </c>
      <c r="K77" s="28">
        <v>0</v>
      </c>
      <c r="L77" s="34">
        <v>0</v>
      </c>
      <c r="M77" s="34">
        <v>0</v>
      </c>
      <c r="N77" s="35">
        <v>0</v>
      </c>
      <c r="O77" s="162">
        <f t="shared" si="6"/>
        <v>3</v>
      </c>
      <c r="P77" s="194">
        <v>8.21917808219178E-3</v>
      </c>
      <c r="Q77" s="21"/>
      <c r="R77" s="21"/>
      <c r="S77" s="21"/>
      <c r="T77" s="21"/>
      <c r="U77" s="21"/>
      <c r="V77" s="21"/>
      <c r="W77" s="21"/>
      <c r="X77" s="21"/>
      <c r="Y77" s="21"/>
    </row>
    <row r="78" spans="1:25" x14ac:dyDescent="0.25">
      <c r="A78" s="21"/>
      <c r="B78" s="1" t="s">
        <v>111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2">
        <v>0</v>
      </c>
      <c r="I78" s="27">
        <v>2</v>
      </c>
      <c r="J78" s="27">
        <v>0</v>
      </c>
      <c r="K78" s="28">
        <v>0</v>
      </c>
      <c r="L78" s="34">
        <v>0</v>
      </c>
      <c r="M78" s="34">
        <v>0</v>
      </c>
      <c r="N78" s="35">
        <v>0</v>
      </c>
      <c r="O78" s="162">
        <f t="shared" si="6"/>
        <v>2</v>
      </c>
      <c r="P78" s="194">
        <v>5.4794520547945206E-3</v>
      </c>
      <c r="Q78" s="21"/>
      <c r="R78" s="21"/>
      <c r="S78" s="21"/>
      <c r="T78" s="21"/>
      <c r="U78" s="21"/>
      <c r="V78" s="21"/>
      <c r="W78" s="21"/>
      <c r="X78" s="21"/>
      <c r="Y78" s="21"/>
    </row>
    <row r="79" spans="1:25" x14ac:dyDescent="0.25">
      <c r="A79" s="21"/>
      <c r="B79" s="1" t="s">
        <v>104</v>
      </c>
      <c r="C79" s="32">
        <v>0</v>
      </c>
      <c r="D79" s="33">
        <v>0</v>
      </c>
      <c r="E79" s="33">
        <v>0</v>
      </c>
      <c r="F79" s="33">
        <v>0</v>
      </c>
      <c r="G79" s="32">
        <v>0</v>
      </c>
      <c r="H79" s="32">
        <v>1</v>
      </c>
      <c r="I79" s="27">
        <v>0</v>
      </c>
      <c r="J79" s="27">
        <v>0</v>
      </c>
      <c r="K79" s="28">
        <v>0</v>
      </c>
      <c r="L79" s="34">
        <v>0</v>
      </c>
      <c r="M79" s="34">
        <v>0</v>
      </c>
      <c r="N79" s="35">
        <v>0</v>
      </c>
      <c r="O79" s="162">
        <f t="shared" si="6"/>
        <v>1</v>
      </c>
      <c r="P79" s="194">
        <v>2.7397260273972603E-3</v>
      </c>
      <c r="Q79" s="21"/>
      <c r="R79" s="21"/>
      <c r="S79" s="21"/>
      <c r="T79" s="21"/>
      <c r="U79" s="21"/>
      <c r="V79" s="21"/>
      <c r="W79" s="21"/>
      <c r="X79" s="21"/>
      <c r="Y79" s="21"/>
    </row>
    <row r="80" spans="1:25" x14ac:dyDescent="0.25">
      <c r="A80" s="21"/>
      <c r="B80" s="1" t="s">
        <v>112</v>
      </c>
      <c r="C80" s="38">
        <v>0</v>
      </c>
      <c r="D80" s="33">
        <v>0</v>
      </c>
      <c r="E80" s="33">
        <v>0</v>
      </c>
      <c r="F80" s="33">
        <v>0</v>
      </c>
      <c r="G80" s="32">
        <v>0</v>
      </c>
      <c r="H80" s="32">
        <v>1</v>
      </c>
      <c r="I80" s="27">
        <v>0</v>
      </c>
      <c r="J80" s="27">
        <v>0</v>
      </c>
      <c r="K80" s="28">
        <v>0</v>
      </c>
      <c r="L80" s="34">
        <v>0</v>
      </c>
      <c r="M80" s="34">
        <v>0</v>
      </c>
      <c r="N80" s="35">
        <v>0</v>
      </c>
      <c r="O80" s="162">
        <f t="shared" si="6"/>
        <v>1</v>
      </c>
      <c r="P80" s="194">
        <v>2.7397260273972603E-3</v>
      </c>
      <c r="Q80" s="21"/>
      <c r="R80" s="21"/>
      <c r="S80" s="21"/>
      <c r="T80" s="21"/>
      <c r="U80" s="21"/>
      <c r="V80" s="21"/>
      <c r="W80" s="21"/>
      <c r="X80" s="21"/>
      <c r="Y80" s="21"/>
    </row>
    <row r="81" spans="1:25" x14ac:dyDescent="0.25">
      <c r="A81" s="21"/>
      <c r="B81" s="1" t="s">
        <v>113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2">
        <v>1</v>
      </c>
      <c r="I81" s="27">
        <v>0</v>
      </c>
      <c r="J81" s="27">
        <v>0</v>
      </c>
      <c r="K81" s="28">
        <v>0</v>
      </c>
      <c r="L81" s="34">
        <v>0</v>
      </c>
      <c r="M81" s="34">
        <v>0</v>
      </c>
      <c r="N81" s="35">
        <v>0</v>
      </c>
      <c r="O81" s="162">
        <f t="shared" si="6"/>
        <v>1</v>
      </c>
      <c r="P81" s="194">
        <v>2.7397260273972603E-3</v>
      </c>
      <c r="Q81" s="21"/>
      <c r="R81" s="21"/>
      <c r="S81" s="21"/>
      <c r="T81" s="21"/>
      <c r="U81" s="21"/>
      <c r="V81" s="21"/>
      <c r="W81" s="21"/>
      <c r="X81" s="21"/>
      <c r="Y81" s="21"/>
    </row>
    <row r="82" spans="1:25" x14ac:dyDescent="0.25">
      <c r="A82" s="21"/>
      <c r="B82" s="1" t="s">
        <v>40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2">
        <v>1</v>
      </c>
      <c r="I82" s="27">
        <v>0</v>
      </c>
      <c r="J82" s="27">
        <v>0</v>
      </c>
      <c r="K82" s="28">
        <v>0</v>
      </c>
      <c r="L82" s="34">
        <v>0</v>
      </c>
      <c r="M82" s="34">
        <v>0</v>
      </c>
      <c r="N82" s="35">
        <v>0</v>
      </c>
      <c r="O82" s="162">
        <f t="shared" si="6"/>
        <v>1</v>
      </c>
      <c r="P82" s="194">
        <v>2.7397260273972603E-3</v>
      </c>
      <c r="Q82" s="21"/>
      <c r="R82" s="21"/>
      <c r="S82" s="21"/>
      <c r="T82" s="21"/>
      <c r="U82" s="21"/>
      <c r="V82" s="21"/>
      <c r="W82" s="21"/>
      <c r="X82" s="21"/>
      <c r="Y82" s="21"/>
    </row>
    <row r="83" spans="1:25" x14ac:dyDescent="0.25">
      <c r="A83" s="21"/>
      <c r="B83" s="1" t="s">
        <v>50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2">
        <v>3</v>
      </c>
      <c r="I83" s="27">
        <v>0</v>
      </c>
      <c r="J83" s="27">
        <v>0</v>
      </c>
      <c r="K83" s="28">
        <v>0</v>
      </c>
      <c r="L83" s="34">
        <v>0</v>
      </c>
      <c r="M83" s="34">
        <v>0</v>
      </c>
      <c r="N83" s="35">
        <v>0</v>
      </c>
      <c r="O83" s="162">
        <f t="shared" si="6"/>
        <v>3</v>
      </c>
      <c r="P83" s="194">
        <v>8.21917808219178E-3</v>
      </c>
      <c r="Q83" s="21"/>
      <c r="R83" s="21"/>
      <c r="S83" s="21"/>
      <c r="T83" s="21"/>
      <c r="U83" s="21"/>
      <c r="V83" s="21"/>
      <c r="W83" s="21"/>
      <c r="X83" s="21"/>
      <c r="Y83" s="21"/>
    </row>
    <row r="84" spans="1:25" ht="15.75" thickBot="1" x14ac:dyDescent="0.3">
      <c r="A84" s="21"/>
      <c r="B84" s="122" t="s">
        <v>1</v>
      </c>
      <c r="C84" s="40">
        <f t="shared" ref="C84:N84" si="7">SUM(C64:C83)</f>
        <v>0</v>
      </c>
      <c r="D84" s="40">
        <f t="shared" si="7"/>
        <v>0</v>
      </c>
      <c r="E84" s="40">
        <f t="shared" si="7"/>
        <v>91</v>
      </c>
      <c r="F84" s="40">
        <f t="shared" si="7"/>
        <v>0</v>
      </c>
      <c r="G84" s="40">
        <f t="shared" si="7"/>
        <v>0</v>
      </c>
      <c r="H84" s="41">
        <f t="shared" si="7"/>
        <v>136</v>
      </c>
      <c r="I84" s="41">
        <f t="shared" si="7"/>
        <v>81</v>
      </c>
      <c r="J84" s="41">
        <f t="shared" si="7"/>
        <v>257</v>
      </c>
      <c r="K84" s="42">
        <f t="shared" si="7"/>
        <v>3</v>
      </c>
      <c r="L84" s="43">
        <f t="shared" si="7"/>
        <v>0</v>
      </c>
      <c r="M84" s="43">
        <f t="shared" si="7"/>
        <v>0</v>
      </c>
      <c r="N84" s="44">
        <f t="shared" si="7"/>
        <v>0</v>
      </c>
      <c r="O84" s="164">
        <f t="shared" si="6"/>
        <v>568</v>
      </c>
      <c r="P84" s="195">
        <v>2</v>
      </c>
      <c r="Q84" s="21"/>
      <c r="R84" s="21"/>
      <c r="S84" s="21"/>
      <c r="T84" s="21"/>
      <c r="U84" s="21"/>
      <c r="V84" s="21"/>
      <c r="W84" s="21"/>
      <c r="X84" s="21"/>
      <c r="Y84" s="21"/>
    </row>
    <row r="85" spans="1:25" x14ac:dyDescent="0.25">
      <c r="A85" s="21"/>
      <c r="B85" s="2"/>
      <c r="C85" s="3"/>
      <c r="D85" s="3"/>
      <c r="E85" s="3"/>
      <c r="F85" s="4"/>
      <c r="G85" s="4"/>
      <c r="H85" s="4"/>
      <c r="I85" s="5"/>
      <c r="J85" s="6"/>
      <c r="K85" s="5"/>
      <c r="L85" s="2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</row>
    <row r="86" spans="1:25" x14ac:dyDescent="0.25">
      <c r="A86" s="21"/>
      <c r="B86" s="7" t="s">
        <v>2</v>
      </c>
      <c r="C86" s="6"/>
      <c r="D86" s="8"/>
      <c r="E86" s="5"/>
      <c r="F86" s="3"/>
      <c r="G86" s="3"/>
      <c r="H86" s="5"/>
      <c r="I86" s="5"/>
      <c r="J86" s="2"/>
      <c r="K86" s="2"/>
      <c r="L86" s="2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</row>
    <row r="87" spans="1:25" x14ac:dyDescent="0.25">
      <c r="A87" s="21"/>
      <c r="B87" s="20" t="s">
        <v>115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</row>
    <row r="88" spans="1:25" x14ac:dyDescent="0.25">
      <c r="A88" s="21"/>
      <c r="B88" s="20" t="s">
        <v>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</row>
    <row r="89" spans="1:25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</row>
    <row r="90" spans="1:25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</row>
    <row r="91" spans="1:25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</row>
  </sheetData>
  <mergeCells count="6">
    <mergeCell ref="C62:P62"/>
    <mergeCell ref="C8:P8"/>
    <mergeCell ref="B7:P7"/>
    <mergeCell ref="B34:P34"/>
    <mergeCell ref="C35:P35"/>
    <mergeCell ref="B61:P61"/>
  </mergeCells>
  <conditionalFormatting sqref="C2:E6">
    <cfRule type="cellIs" dxfId="5" priority="2" stopIfTrue="1" operator="equal">
      <formula>"various"</formula>
    </cfRule>
  </conditionalFormatting>
  <conditionalFormatting sqref="B86:B87">
    <cfRule type="cellIs" dxfId="4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topLeftCell="A7" zoomScale="95" zoomScaleNormal="95" workbookViewId="0">
      <selection activeCell="D8" sqref="D8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133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72" t="s">
        <v>132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4"/>
      <c r="R7" s="21"/>
      <c r="S7" s="21"/>
      <c r="T7" s="21"/>
    </row>
    <row r="8" spans="1:20" x14ac:dyDescent="0.25">
      <c r="A8" s="21"/>
      <c r="B8" s="98"/>
      <c r="C8" s="99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0" t="s">
        <v>72</v>
      </c>
      <c r="R8" s="21"/>
      <c r="S8" s="21"/>
      <c r="T8" s="21"/>
    </row>
    <row r="9" spans="1:20" x14ac:dyDescent="0.25">
      <c r="A9" s="21"/>
      <c r="B9" s="108" t="s">
        <v>64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57</v>
      </c>
      <c r="D10" s="95">
        <v>0</v>
      </c>
      <c r="E10" s="95">
        <v>0</v>
      </c>
      <c r="F10" s="95">
        <v>0</v>
      </c>
      <c r="G10" s="95">
        <v>0</v>
      </c>
      <c r="H10" s="95">
        <v>0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0</v>
      </c>
      <c r="O10" s="95">
        <v>0</v>
      </c>
      <c r="P10" s="95">
        <v>0</v>
      </c>
      <c r="Q10" s="97">
        <f>SUM(D10:P10)</f>
        <v>0</v>
      </c>
      <c r="R10" s="21"/>
      <c r="S10" s="21"/>
      <c r="T10" s="21"/>
    </row>
    <row r="11" spans="1:20" x14ac:dyDescent="0.25">
      <c r="A11" s="21"/>
      <c r="B11" s="103"/>
      <c r="C11" s="95" t="s">
        <v>58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f>SUM(D11:P11)</f>
        <v>0</v>
      </c>
      <c r="R11" s="21"/>
      <c r="S11" s="21"/>
      <c r="T11" s="21"/>
    </row>
    <row r="12" spans="1:20" x14ac:dyDescent="0.25">
      <c r="A12" s="21"/>
      <c r="B12" s="103"/>
      <c r="C12" s="95" t="s">
        <v>75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f>SUM(D12:P12)</f>
        <v>0</v>
      </c>
      <c r="R12" s="21"/>
      <c r="S12" s="21"/>
      <c r="T12" s="21"/>
    </row>
    <row r="13" spans="1:20" x14ac:dyDescent="0.25">
      <c r="A13" s="21"/>
      <c r="B13" s="103"/>
      <c r="C13" s="95" t="s">
        <v>76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f>SUM(D13:P13)</f>
        <v>0</v>
      </c>
      <c r="R13" s="21"/>
      <c r="S13" s="21"/>
      <c r="T13" s="21"/>
    </row>
    <row r="14" spans="1:20" x14ac:dyDescent="0.25">
      <c r="A14" s="21"/>
      <c r="B14" s="108" t="s">
        <v>65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57</v>
      </c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97"/>
      <c r="R15" s="21"/>
      <c r="S15" s="21"/>
      <c r="T15" s="21"/>
    </row>
    <row r="16" spans="1:20" x14ac:dyDescent="0.25">
      <c r="A16" s="21"/>
      <c r="B16" s="103"/>
      <c r="C16" s="95" t="s">
        <v>58</v>
      </c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97"/>
      <c r="R16" s="21"/>
      <c r="S16" s="21"/>
      <c r="T16" s="21"/>
    </row>
    <row r="17" spans="1:20" x14ac:dyDescent="0.25">
      <c r="A17" s="21"/>
      <c r="B17" s="103"/>
      <c r="C17" s="95" t="s">
        <v>75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97"/>
      <c r="R17" s="21"/>
      <c r="S17" s="21"/>
      <c r="T17" s="21"/>
    </row>
    <row r="18" spans="1:20" x14ac:dyDescent="0.25">
      <c r="A18" s="21"/>
      <c r="B18" s="103"/>
      <c r="C18" s="95" t="s">
        <v>76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97"/>
      <c r="R18" s="21"/>
      <c r="S18" s="21"/>
      <c r="T18" s="21"/>
    </row>
    <row r="19" spans="1:20" x14ac:dyDescent="0.25">
      <c r="A19" s="21"/>
      <c r="B19" s="108" t="s">
        <v>66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57</v>
      </c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97"/>
      <c r="R20" s="21"/>
      <c r="S20" s="21"/>
      <c r="T20" s="21"/>
    </row>
    <row r="21" spans="1:20" x14ac:dyDescent="0.25">
      <c r="A21" s="21"/>
      <c r="B21" s="103"/>
      <c r="C21" s="95" t="s">
        <v>58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  <c r="Q21" s="97"/>
      <c r="R21" s="21"/>
      <c r="S21" s="21"/>
      <c r="T21" s="21"/>
    </row>
    <row r="22" spans="1:20" x14ac:dyDescent="0.25">
      <c r="A22" s="21"/>
      <c r="B22" s="103"/>
      <c r="C22" s="95" t="s">
        <v>75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97"/>
      <c r="R22" s="21"/>
      <c r="S22" s="21"/>
      <c r="T22" s="21"/>
    </row>
    <row r="23" spans="1:20" x14ac:dyDescent="0.25">
      <c r="A23" s="21"/>
      <c r="B23" s="103"/>
      <c r="C23" s="95" t="s">
        <v>76</v>
      </c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97"/>
      <c r="R23" s="21"/>
      <c r="S23" s="21"/>
      <c r="T23" s="21"/>
    </row>
    <row r="24" spans="1:20" x14ac:dyDescent="0.25">
      <c r="A24" s="21"/>
      <c r="B24" s="108" t="s">
        <v>67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57</v>
      </c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  <c r="Q25" s="97"/>
      <c r="R25" s="21"/>
      <c r="S25" s="21"/>
      <c r="T25" s="21"/>
    </row>
    <row r="26" spans="1:20" x14ac:dyDescent="0.25">
      <c r="A26" s="21"/>
      <c r="B26" s="103"/>
      <c r="C26" s="95" t="s">
        <v>58</v>
      </c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97"/>
      <c r="R26" s="21"/>
      <c r="S26" s="21"/>
      <c r="T26" s="21"/>
    </row>
    <row r="27" spans="1:20" x14ac:dyDescent="0.25">
      <c r="A27" s="21"/>
      <c r="B27" s="103"/>
      <c r="C27" s="95" t="s">
        <v>75</v>
      </c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97"/>
      <c r="R27" s="21"/>
      <c r="S27" s="21"/>
      <c r="T27" s="21"/>
    </row>
    <row r="28" spans="1:20" x14ac:dyDescent="0.25">
      <c r="A28" s="21"/>
      <c r="B28" s="103"/>
      <c r="C28" s="95" t="s">
        <v>76</v>
      </c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97"/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57</v>
      </c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97"/>
      <c r="R30" s="21"/>
      <c r="S30" s="21"/>
      <c r="T30" s="21"/>
    </row>
    <row r="31" spans="1:20" x14ac:dyDescent="0.25">
      <c r="A31" s="21"/>
      <c r="B31" s="103"/>
      <c r="C31" s="95" t="s">
        <v>58</v>
      </c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97"/>
      <c r="R31" s="21"/>
      <c r="S31" s="21"/>
      <c r="T31" s="21"/>
    </row>
    <row r="32" spans="1:20" x14ac:dyDescent="0.25">
      <c r="A32" s="21"/>
      <c r="B32" s="103"/>
      <c r="C32" s="95" t="s">
        <v>75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97"/>
      <c r="R32" s="21"/>
      <c r="S32" s="21"/>
      <c r="T32" s="21"/>
    </row>
    <row r="33" spans="1:20" x14ac:dyDescent="0.25">
      <c r="A33" s="21"/>
      <c r="B33" s="103"/>
      <c r="C33" s="95" t="s">
        <v>76</v>
      </c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97"/>
      <c r="R33" s="21"/>
      <c r="S33" s="21"/>
      <c r="T33" s="21"/>
    </row>
    <row r="34" spans="1:20" x14ac:dyDescent="0.25">
      <c r="A34" s="21"/>
      <c r="B34" s="108" t="s">
        <v>68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57</v>
      </c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97"/>
      <c r="R35" s="21"/>
      <c r="S35" s="21"/>
      <c r="T35" s="21"/>
    </row>
    <row r="36" spans="1:20" x14ac:dyDescent="0.25">
      <c r="A36" s="21"/>
      <c r="B36" s="103"/>
      <c r="C36" s="95" t="s">
        <v>58</v>
      </c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97"/>
      <c r="R36" s="21"/>
      <c r="S36" s="21"/>
      <c r="T36" s="21"/>
    </row>
    <row r="37" spans="1:20" x14ac:dyDescent="0.25">
      <c r="A37" s="21"/>
      <c r="B37" s="103"/>
      <c r="C37" s="95" t="s">
        <v>75</v>
      </c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97"/>
      <c r="R37" s="21"/>
      <c r="S37" s="21"/>
      <c r="T37" s="21"/>
    </row>
    <row r="38" spans="1:20" x14ac:dyDescent="0.25">
      <c r="A38" s="21"/>
      <c r="B38" s="103"/>
      <c r="C38" s="95" t="s">
        <v>76</v>
      </c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97"/>
      <c r="R38" s="21"/>
      <c r="S38" s="21"/>
      <c r="T38" s="21"/>
    </row>
    <row r="39" spans="1:20" x14ac:dyDescent="0.25">
      <c r="A39" s="21"/>
      <c r="B39" s="108" t="s">
        <v>69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57</v>
      </c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97"/>
      <c r="R40" s="21"/>
      <c r="S40" s="21"/>
      <c r="T40" s="21"/>
    </row>
    <row r="41" spans="1:20" x14ac:dyDescent="0.25">
      <c r="A41" s="21"/>
      <c r="B41" s="103"/>
      <c r="C41" s="95" t="s">
        <v>58</v>
      </c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97"/>
      <c r="R41" s="21"/>
      <c r="S41" s="21"/>
      <c r="T41" s="21"/>
    </row>
    <row r="42" spans="1:20" x14ac:dyDescent="0.25">
      <c r="A42" s="21"/>
      <c r="B42" s="103"/>
      <c r="C42" s="95" t="s">
        <v>75</v>
      </c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97"/>
      <c r="R42" s="21"/>
      <c r="S42" s="21"/>
      <c r="T42" s="21"/>
    </row>
    <row r="43" spans="1:20" x14ac:dyDescent="0.25">
      <c r="A43" s="21"/>
      <c r="B43" s="103"/>
      <c r="C43" s="95" t="s">
        <v>76</v>
      </c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97"/>
      <c r="R43" s="21"/>
      <c r="S43" s="21"/>
      <c r="T43" s="21"/>
    </row>
    <row r="44" spans="1:20" x14ac:dyDescent="0.25">
      <c r="A44" s="21"/>
      <c r="B44" s="108" t="s">
        <v>70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57</v>
      </c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97"/>
      <c r="R45" s="21"/>
      <c r="S45" s="21"/>
      <c r="T45" s="21"/>
    </row>
    <row r="46" spans="1:20" x14ac:dyDescent="0.25">
      <c r="A46" s="21"/>
      <c r="B46" s="103"/>
      <c r="C46" s="95" t="s">
        <v>58</v>
      </c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97"/>
      <c r="R46" s="21"/>
      <c r="S46" s="21"/>
      <c r="T46" s="21"/>
    </row>
    <row r="47" spans="1:20" x14ac:dyDescent="0.25">
      <c r="A47" s="21"/>
      <c r="B47" s="103"/>
      <c r="C47" s="95" t="s">
        <v>75</v>
      </c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97"/>
      <c r="R47" s="21"/>
      <c r="S47" s="21"/>
      <c r="T47" s="21"/>
    </row>
    <row r="48" spans="1:20" x14ac:dyDescent="0.25">
      <c r="A48" s="21"/>
      <c r="B48" s="103"/>
      <c r="C48" s="95" t="s">
        <v>76</v>
      </c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97"/>
      <c r="R48" s="21"/>
      <c r="S48" s="21"/>
      <c r="T48" s="21"/>
    </row>
    <row r="49" spans="1:20" x14ac:dyDescent="0.25">
      <c r="A49" s="21"/>
      <c r="B49" s="108" t="s">
        <v>71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57</v>
      </c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97"/>
      <c r="R50" s="21"/>
      <c r="S50" s="21"/>
      <c r="T50" s="21"/>
    </row>
    <row r="51" spans="1:20" x14ac:dyDescent="0.25">
      <c r="A51" s="21"/>
      <c r="B51" s="103"/>
      <c r="C51" s="95" t="s">
        <v>58</v>
      </c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97"/>
      <c r="R51" s="21"/>
      <c r="S51" s="21"/>
      <c r="T51" s="21"/>
    </row>
    <row r="52" spans="1:20" x14ac:dyDescent="0.25">
      <c r="A52" s="21"/>
      <c r="B52" s="103"/>
      <c r="C52" s="95" t="s">
        <v>75</v>
      </c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97"/>
      <c r="R52" s="21"/>
      <c r="S52" s="21"/>
      <c r="T52" s="21"/>
    </row>
    <row r="53" spans="1:20" x14ac:dyDescent="0.25">
      <c r="A53" s="21"/>
      <c r="B53" s="103"/>
      <c r="C53" s="95" t="s">
        <v>76</v>
      </c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97"/>
      <c r="R53" s="21"/>
      <c r="S53" s="21"/>
      <c r="T53" s="21"/>
    </row>
    <row r="54" spans="1:20" x14ac:dyDescent="0.25">
      <c r="A54" s="21"/>
      <c r="B54" s="108" t="s">
        <v>77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57</v>
      </c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97"/>
      <c r="R55" s="21"/>
      <c r="S55" s="21"/>
      <c r="T55" s="21"/>
    </row>
    <row r="56" spans="1:20" x14ac:dyDescent="0.25">
      <c r="A56" s="21"/>
      <c r="B56" s="103"/>
      <c r="C56" s="95" t="s">
        <v>58</v>
      </c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97"/>
      <c r="R56" s="21"/>
      <c r="S56" s="21"/>
      <c r="T56" s="21"/>
    </row>
    <row r="57" spans="1:20" x14ac:dyDescent="0.25">
      <c r="A57" s="21"/>
      <c r="B57" s="103"/>
      <c r="C57" s="95" t="s">
        <v>75</v>
      </c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97"/>
      <c r="R57" s="21"/>
      <c r="S57" s="21"/>
      <c r="T57" s="21"/>
    </row>
    <row r="58" spans="1:20" x14ac:dyDescent="0.25">
      <c r="A58" s="21"/>
      <c r="B58" s="103"/>
      <c r="C58" s="95" t="s">
        <v>76</v>
      </c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97"/>
      <c r="R58" s="21"/>
      <c r="S58" s="21"/>
      <c r="T58" s="21"/>
    </row>
    <row r="59" spans="1:20" x14ac:dyDescent="0.25">
      <c r="A59" s="21"/>
      <c r="B59" s="108" t="s">
        <v>78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/>
      <c r="R59" s="21"/>
      <c r="S59" s="21"/>
      <c r="T59" s="21"/>
    </row>
    <row r="60" spans="1:20" x14ac:dyDescent="0.25">
      <c r="A60" s="21"/>
      <c r="B60" s="103"/>
      <c r="C60" s="95" t="s">
        <v>57</v>
      </c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97"/>
      <c r="R60" s="21"/>
      <c r="S60" s="21"/>
      <c r="T60" s="21"/>
    </row>
    <row r="61" spans="1:20" x14ac:dyDescent="0.25">
      <c r="A61" s="21"/>
      <c r="B61" s="103"/>
      <c r="C61" s="95" t="s">
        <v>58</v>
      </c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97"/>
      <c r="R61" s="21"/>
      <c r="S61" s="21"/>
      <c r="T61" s="21"/>
    </row>
    <row r="62" spans="1:20" x14ac:dyDescent="0.25">
      <c r="A62" s="21"/>
      <c r="B62" s="103"/>
      <c r="C62" s="95" t="s">
        <v>75</v>
      </c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97"/>
      <c r="R62" s="21"/>
      <c r="S62" s="21"/>
      <c r="T62" s="21"/>
    </row>
    <row r="63" spans="1:20" x14ac:dyDescent="0.25">
      <c r="A63" s="21"/>
      <c r="B63" s="103"/>
      <c r="C63" s="95" t="s">
        <v>76</v>
      </c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97"/>
      <c r="R63" s="21"/>
      <c r="S63" s="21"/>
      <c r="T63" s="21"/>
    </row>
    <row r="64" spans="1:20" x14ac:dyDescent="0.25">
      <c r="A64" s="21"/>
      <c r="B64" s="108" t="s">
        <v>79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57</v>
      </c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97"/>
      <c r="R65" s="21"/>
      <c r="S65" s="21"/>
      <c r="T65" s="21"/>
    </row>
    <row r="66" spans="1:20" x14ac:dyDescent="0.25">
      <c r="A66" s="21"/>
      <c r="B66" s="103"/>
      <c r="C66" s="95" t="s">
        <v>58</v>
      </c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97"/>
      <c r="R66" s="21"/>
      <c r="S66" s="21"/>
      <c r="T66" s="21"/>
    </row>
    <row r="67" spans="1:20" x14ac:dyDescent="0.25">
      <c r="A67" s="21"/>
      <c r="B67" s="103"/>
      <c r="C67" s="95" t="s">
        <v>75</v>
      </c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97"/>
      <c r="R67" s="21"/>
      <c r="S67" s="21"/>
      <c r="T67" s="21"/>
    </row>
    <row r="68" spans="1:20" x14ac:dyDescent="0.25">
      <c r="A68" s="21"/>
      <c r="B68" s="103"/>
      <c r="C68" s="95" t="s">
        <v>76</v>
      </c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97"/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46"/>
      <c r="R69" s="21"/>
      <c r="S69" s="21"/>
      <c r="T69" s="21"/>
    </row>
    <row r="70" spans="1:20" x14ac:dyDescent="0.25">
      <c r="A70" s="21"/>
      <c r="B70" s="209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21"/>
      <c r="S70" s="21"/>
      <c r="T70" s="21"/>
    </row>
    <row r="71" spans="1:20" ht="15.75" thickBot="1" x14ac:dyDescent="0.3">
      <c r="A71" s="21"/>
      <c r="B71" s="210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21"/>
      <c r="S71" s="21"/>
      <c r="T71" s="21"/>
    </row>
    <row r="72" spans="1:20" ht="15.75" thickBot="1" x14ac:dyDescent="0.3">
      <c r="A72" s="21"/>
      <c r="B72" s="272" t="s">
        <v>134</v>
      </c>
      <c r="C72" s="273"/>
      <c r="D72" s="273"/>
      <c r="E72" s="273"/>
      <c r="F72" s="273"/>
      <c r="G72" s="273"/>
      <c r="H72" s="273"/>
      <c r="I72" s="273"/>
      <c r="J72" s="273"/>
      <c r="K72" s="273"/>
      <c r="L72" s="273"/>
      <c r="M72" s="273"/>
      <c r="N72" s="273"/>
      <c r="O72" s="273"/>
      <c r="P72" s="273"/>
      <c r="Q72" s="274"/>
      <c r="R72" s="21"/>
      <c r="S72" s="21"/>
      <c r="T72" s="21"/>
    </row>
    <row r="73" spans="1:20" ht="15.75" thickBot="1" x14ac:dyDescent="0.3">
      <c r="A73" s="21"/>
      <c r="B73" s="206"/>
      <c r="C73" s="207"/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  <c r="P73" s="207"/>
      <c r="Q73" s="208"/>
      <c r="R73" s="21"/>
      <c r="S73" s="21"/>
      <c r="T73" s="21"/>
    </row>
    <row r="74" spans="1:20" x14ac:dyDescent="0.25">
      <c r="A74" s="21"/>
      <c r="B74" s="98"/>
      <c r="C74" s="99"/>
      <c r="D74" s="106" t="s">
        <v>38</v>
      </c>
      <c r="E74" s="106" t="s">
        <v>39</v>
      </c>
      <c r="F74" s="106" t="s">
        <v>42</v>
      </c>
      <c r="G74" s="106" t="s">
        <v>104</v>
      </c>
      <c r="H74" s="106" t="s">
        <v>106</v>
      </c>
      <c r="I74" s="106" t="s">
        <v>105</v>
      </c>
      <c r="J74" s="106" t="s">
        <v>33</v>
      </c>
      <c r="K74" s="106" t="s">
        <v>107</v>
      </c>
      <c r="L74" s="106" t="s">
        <v>31</v>
      </c>
      <c r="M74" s="106" t="s">
        <v>32</v>
      </c>
      <c r="N74" s="106" t="s">
        <v>108</v>
      </c>
      <c r="O74" s="106" t="s">
        <v>36</v>
      </c>
      <c r="P74" s="106" t="s">
        <v>109</v>
      </c>
      <c r="Q74" s="100" t="s">
        <v>72</v>
      </c>
      <c r="R74" s="21"/>
      <c r="S74" s="21"/>
      <c r="T74" s="21"/>
    </row>
    <row r="75" spans="1:20" x14ac:dyDescent="0.25">
      <c r="A75" s="21"/>
      <c r="B75" s="108" t="s">
        <v>64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97"/>
      <c r="R75" s="21"/>
      <c r="S75" s="21"/>
      <c r="T75" s="21"/>
    </row>
    <row r="76" spans="1:20" x14ac:dyDescent="0.25">
      <c r="A76" s="21"/>
      <c r="B76" s="103"/>
      <c r="C76" s="95" t="s">
        <v>57</v>
      </c>
      <c r="D76" s="95">
        <v>27</v>
      </c>
      <c r="E76" s="95">
        <v>25</v>
      </c>
      <c r="F76" s="95">
        <v>15</v>
      </c>
      <c r="G76" s="95">
        <v>11</v>
      </c>
      <c r="H76" s="95">
        <v>5</v>
      </c>
      <c r="I76" s="95">
        <v>0</v>
      </c>
      <c r="J76" s="95">
        <v>0</v>
      </c>
      <c r="K76" s="95">
        <v>0</v>
      </c>
      <c r="L76" s="95">
        <v>0</v>
      </c>
      <c r="M76" s="95">
        <v>0</v>
      </c>
      <c r="N76" s="95">
        <v>1</v>
      </c>
      <c r="O76" s="95">
        <v>1</v>
      </c>
      <c r="P76" s="95">
        <v>1</v>
      </c>
      <c r="Q76" s="97">
        <f>SUM(D76:P76)</f>
        <v>86</v>
      </c>
      <c r="R76" s="21"/>
      <c r="S76" s="21"/>
      <c r="T76" s="21"/>
    </row>
    <row r="77" spans="1:20" x14ac:dyDescent="0.25">
      <c r="A77" s="21"/>
      <c r="B77" s="103"/>
      <c r="C77" s="95" t="s">
        <v>58</v>
      </c>
      <c r="D77" s="95">
        <v>0</v>
      </c>
      <c r="E77" s="95">
        <v>0</v>
      </c>
      <c r="F77" s="95">
        <v>0</v>
      </c>
      <c r="G77" s="95">
        <v>0</v>
      </c>
      <c r="H77" s="95">
        <v>0</v>
      </c>
      <c r="I77" s="95">
        <v>0</v>
      </c>
      <c r="J77" s="95">
        <v>0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7">
        <f>SUM(D77:P77)</f>
        <v>0</v>
      </c>
      <c r="R77" s="21"/>
      <c r="S77" s="21"/>
      <c r="T77" s="21"/>
    </row>
    <row r="78" spans="1:20" x14ac:dyDescent="0.25">
      <c r="A78" s="21"/>
      <c r="B78" s="103"/>
      <c r="C78" s="95" t="s">
        <v>75</v>
      </c>
      <c r="D78" s="95">
        <v>0</v>
      </c>
      <c r="E78" s="95">
        <v>0</v>
      </c>
      <c r="F78" s="95">
        <v>0</v>
      </c>
      <c r="G78" s="95">
        <v>0</v>
      </c>
      <c r="H78" s="95">
        <v>0</v>
      </c>
      <c r="I78" s="95">
        <v>0</v>
      </c>
      <c r="J78" s="95">
        <v>0</v>
      </c>
      <c r="K78" s="95">
        <v>0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7">
        <f>SUM(D78:P78)</f>
        <v>0</v>
      </c>
      <c r="R78" s="21"/>
      <c r="S78" s="21"/>
      <c r="T78" s="21"/>
    </row>
    <row r="79" spans="1:20" x14ac:dyDescent="0.25">
      <c r="A79" s="21"/>
      <c r="B79" s="103"/>
      <c r="C79" s="95" t="s">
        <v>76</v>
      </c>
      <c r="D79" s="95">
        <v>0</v>
      </c>
      <c r="E79" s="95">
        <v>0</v>
      </c>
      <c r="F79" s="95">
        <v>0</v>
      </c>
      <c r="G79" s="95">
        <v>0</v>
      </c>
      <c r="H79" s="95">
        <v>0</v>
      </c>
      <c r="I79" s="95">
        <v>0</v>
      </c>
      <c r="J79" s="95">
        <v>0</v>
      </c>
      <c r="K79" s="95">
        <v>0</v>
      </c>
      <c r="L79" s="95">
        <v>0</v>
      </c>
      <c r="M79" s="95">
        <v>0</v>
      </c>
      <c r="N79" s="95">
        <v>0</v>
      </c>
      <c r="O79" s="95">
        <v>0</v>
      </c>
      <c r="P79" s="95">
        <v>0</v>
      </c>
      <c r="Q79" s="97">
        <f>SUM(D79:P79)</f>
        <v>0</v>
      </c>
      <c r="R79" s="21"/>
      <c r="S79" s="21"/>
      <c r="T79" s="21"/>
    </row>
    <row r="80" spans="1:20" x14ac:dyDescent="0.25">
      <c r="A80" s="21"/>
      <c r="B80" s="108" t="s">
        <v>65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97"/>
      <c r="R80" s="21"/>
      <c r="S80" s="21"/>
      <c r="T80" s="21"/>
    </row>
    <row r="81" spans="1:20" x14ac:dyDescent="0.25">
      <c r="A81" s="21"/>
      <c r="B81" s="103"/>
      <c r="C81" s="95" t="s">
        <v>57</v>
      </c>
      <c r="D81" s="95">
        <v>0</v>
      </c>
      <c r="E81" s="95">
        <v>0</v>
      </c>
      <c r="F81" s="95">
        <v>0</v>
      </c>
      <c r="G81" s="95">
        <v>0</v>
      </c>
      <c r="H81" s="95">
        <v>0</v>
      </c>
      <c r="I81" s="95">
        <v>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7">
        <f>SUM(D81:P81)</f>
        <v>0</v>
      </c>
      <c r="R81" s="21"/>
      <c r="S81" s="21"/>
      <c r="T81" s="21"/>
    </row>
    <row r="82" spans="1:20" x14ac:dyDescent="0.25">
      <c r="A82" s="21"/>
      <c r="B82" s="103"/>
      <c r="C82" s="95" t="s">
        <v>58</v>
      </c>
      <c r="D82" s="95">
        <v>0</v>
      </c>
      <c r="E82" s="95">
        <v>0</v>
      </c>
      <c r="F82" s="95">
        <v>0</v>
      </c>
      <c r="G82" s="95">
        <v>0</v>
      </c>
      <c r="H82" s="95">
        <v>0</v>
      </c>
      <c r="I82" s="95">
        <v>0</v>
      </c>
      <c r="J82" s="95">
        <v>0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7">
        <f>SUM(D82:P82)</f>
        <v>0</v>
      </c>
      <c r="R82" s="21"/>
      <c r="S82" s="21"/>
      <c r="T82" s="21"/>
    </row>
    <row r="83" spans="1:20" x14ac:dyDescent="0.25">
      <c r="A83" s="21"/>
      <c r="B83" s="103"/>
      <c r="C83" s="95" t="s">
        <v>75</v>
      </c>
      <c r="D83" s="95">
        <v>0</v>
      </c>
      <c r="E83" s="95">
        <v>0</v>
      </c>
      <c r="F83" s="95">
        <v>0</v>
      </c>
      <c r="G83" s="95">
        <v>0</v>
      </c>
      <c r="H83" s="95">
        <v>0</v>
      </c>
      <c r="I83" s="95">
        <v>0</v>
      </c>
      <c r="J83" s="95">
        <v>0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7">
        <f>SUM(D83:P83)</f>
        <v>0</v>
      </c>
      <c r="R83" s="21"/>
      <c r="S83" s="21"/>
      <c r="T83" s="21"/>
    </row>
    <row r="84" spans="1:20" x14ac:dyDescent="0.25">
      <c r="A84" s="21"/>
      <c r="B84" s="103"/>
      <c r="C84" s="95" t="s">
        <v>76</v>
      </c>
      <c r="D84" s="95">
        <v>0</v>
      </c>
      <c r="E84" s="95">
        <v>0</v>
      </c>
      <c r="F84" s="95">
        <v>0</v>
      </c>
      <c r="G84" s="95">
        <v>0</v>
      </c>
      <c r="H84" s="95">
        <v>0</v>
      </c>
      <c r="I84" s="95">
        <v>0</v>
      </c>
      <c r="J84" s="95">
        <v>0</v>
      </c>
      <c r="K84" s="95">
        <v>0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97">
        <f>SUM(D84:P84)</f>
        <v>0</v>
      </c>
      <c r="R84" s="21"/>
      <c r="S84" s="21"/>
      <c r="T84" s="21"/>
    </row>
    <row r="85" spans="1:20" x14ac:dyDescent="0.25">
      <c r="A85" s="21"/>
      <c r="B85" s="108" t="s">
        <v>66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97"/>
      <c r="R85" s="21"/>
      <c r="S85" s="21"/>
      <c r="T85" s="21"/>
    </row>
    <row r="86" spans="1:20" x14ac:dyDescent="0.25">
      <c r="A86" s="21"/>
      <c r="B86" s="103"/>
      <c r="C86" s="95" t="s">
        <v>57</v>
      </c>
      <c r="D86" s="95">
        <v>0</v>
      </c>
      <c r="E86" s="95">
        <v>0</v>
      </c>
      <c r="F86" s="95">
        <v>0</v>
      </c>
      <c r="G86" s="95">
        <v>0</v>
      </c>
      <c r="H86" s="95">
        <v>0</v>
      </c>
      <c r="I86" s="95">
        <v>0</v>
      </c>
      <c r="J86" s="95">
        <v>0</v>
      </c>
      <c r="K86" s="95">
        <v>0</v>
      </c>
      <c r="L86" s="95">
        <v>0</v>
      </c>
      <c r="M86" s="95">
        <v>0</v>
      </c>
      <c r="N86" s="95">
        <v>0</v>
      </c>
      <c r="O86" s="95">
        <v>0</v>
      </c>
      <c r="P86" s="95">
        <v>0</v>
      </c>
      <c r="Q86" s="97">
        <f>SUM(D86:P86)</f>
        <v>0</v>
      </c>
      <c r="R86" s="21"/>
      <c r="S86" s="21"/>
      <c r="T86" s="21"/>
    </row>
    <row r="87" spans="1:20" x14ac:dyDescent="0.25">
      <c r="A87" s="21"/>
      <c r="B87" s="103"/>
      <c r="C87" s="95" t="s">
        <v>58</v>
      </c>
      <c r="D87" s="95">
        <v>0</v>
      </c>
      <c r="E87" s="95">
        <v>0</v>
      </c>
      <c r="F87" s="95">
        <v>0</v>
      </c>
      <c r="G87" s="95">
        <v>0</v>
      </c>
      <c r="H87" s="95">
        <v>0</v>
      </c>
      <c r="I87" s="95">
        <v>0</v>
      </c>
      <c r="J87" s="95">
        <v>0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7">
        <f>SUM(D87:P87)</f>
        <v>0</v>
      </c>
      <c r="R87" s="21"/>
      <c r="S87" s="21"/>
      <c r="T87" s="21"/>
    </row>
    <row r="88" spans="1:20" x14ac:dyDescent="0.25">
      <c r="A88" s="21"/>
      <c r="B88" s="103"/>
      <c r="C88" s="95" t="s">
        <v>75</v>
      </c>
      <c r="D88" s="95">
        <v>0</v>
      </c>
      <c r="E88" s="95">
        <v>0</v>
      </c>
      <c r="F88" s="95">
        <v>0</v>
      </c>
      <c r="G88" s="95">
        <v>0</v>
      </c>
      <c r="H88" s="95">
        <v>0</v>
      </c>
      <c r="I88" s="95">
        <v>0</v>
      </c>
      <c r="J88" s="95">
        <v>0</v>
      </c>
      <c r="K88" s="95">
        <v>0</v>
      </c>
      <c r="L88" s="95">
        <v>0</v>
      </c>
      <c r="M88" s="95">
        <v>0</v>
      </c>
      <c r="N88" s="95">
        <v>0</v>
      </c>
      <c r="O88" s="95">
        <v>0</v>
      </c>
      <c r="P88" s="95">
        <v>0</v>
      </c>
      <c r="Q88" s="97">
        <f>SUM(D88:P88)</f>
        <v>0</v>
      </c>
      <c r="R88" s="21"/>
      <c r="S88" s="21"/>
      <c r="T88" s="21"/>
    </row>
    <row r="89" spans="1:20" x14ac:dyDescent="0.25">
      <c r="A89" s="21"/>
      <c r="B89" s="103"/>
      <c r="C89" s="95" t="s">
        <v>76</v>
      </c>
      <c r="D89" s="95">
        <v>0</v>
      </c>
      <c r="E89" s="95">
        <v>0</v>
      </c>
      <c r="F89" s="95">
        <v>0</v>
      </c>
      <c r="G89" s="95">
        <v>0</v>
      </c>
      <c r="H89" s="95">
        <v>0</v>
      </c>
      <c r="I89" s="95">
        <v>0</v>
      </c>
      <c r="J89" s="95">
        <v>0</v>
      </c>
      <c r="K89" s="95">
        <v>0</v>
      </c>
      <c r="L89" s="95">
        <v>0</v>
      </c>
      <c r="M89" s="95">
        <v>0</v>
      </c>
      <c r="N89" s="95">
        <v>0</v>
      </c>
      <c r="O89" s="95">
        <v>0</v>
      </c>
      <c r="P89" s="95">
        <v>0</v>
      </c>
      <c r="Q89" s="97">
        <f>SUM(D89:P89)</f>
        <v>0</v>
      </c>
      <c r="R89" s="21"/>
      <c r="S89" s="21"/>
      <c r="T89" s="21"/>
    </row>
    <row r="90" spans="1:20" x14ac:dyDescent="0.25">
      <c r="A90" s="21"/>
      <c r="B90" s="108" t="s">
        <v>67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97"/>
      <c r="R90" s="21"/>
      <c r="S90" s="21"/>
      <c r="T90" s="21"/>
    </row>
    <row r="91" spans="1:20" x14ac:dyDescent="0.25">
      <c r="A91" s="21"/>
      <c r="B91" s="103"/>
      <c r="C91" s="95" t="s">
        <v>57</v>
      </c>
      <c r="D91" s="95">
        <v>0</v>
      </c>
      <c r="E91" s="95">
        <v>0</v>
      </c>
      <c r="F91" s="95">
        <v>2</v>
      </c>
      <c r="G91" s="95">
        <v>0</v>
      </c>
      <c r="H91" s="95">
        <v>0</v>
      </c>
      <c r="I91" s="95">
        <v>0</v>
      </c>
      <c r="J91" s="95">
        <v>2</v>
      </c>
      <c r="K91" s="95">
        <v>0</v>
      </c>
      <c r="L91" s="95">
        <v>0</v>
      </c>
      <c r="M91" s="95">
        <v>0</v>
      </c>
      <c r="N91" s="95">
        <v>0</v>
      </c>
      <c r="O91" s="95">
        <v>0</v>
      </c>
      <c r="P91" s="95">
        <v>0</v>
      </c>
      <c r="Q91" s="97">
        <f>SUM(D91:P91)</f>
        <v>4</v>
      </c>
      <c r="R91" s="21"/>
      <c r="S91" s="21"/>
      <c r="T91" s="21"/>
    </row>
    <row r="92" spans="1:20" x14ac:dyDescent="0.25">
      <c r="A92" s="21"/>
      <c r="B92" s="103"/>
      <c r="C92" s="95" t="s">
        <v>58</v>
      </c>
      <c r="D92" s="95">
        <v>0</v>
      </c>
      <c r="E92" s="95">
        <v>0</v>
      </c>
      <c r="F92" s="95">
        <v>0</v>
      </c>
      <c r="G92" s="95">
        <v>0</v>
      </c>
      <c r="H92" s="95">
        <v>0</v>
      </c>
      <c r="I92" s="95">
        <v>0</v>
      </c>
      <c r="J92" s="95">
        <v>1</v>
      </c>
      <c r="K92" s="95">
        <v>0</v>
      </c>
      <c r="L92" s="95">
        <v>0</v>
      </c>
      <c r="M92" s="95">
        <v>0</v>
      </c>
      <c r="N92" s="95">
        <v>0</v>
      </c>
      <c r="O92" s="95">
        <v>0</v>
      </c>
      <c r="P92" s="95">
        <v>0</v>
      </c>
      <c r="Q92" s="97">
        <f>SUM(D92:P92)</f>
        <v>1</v>
      </c>
      <c r="R92" s="21"/>
      <c r="S92" s="21"/>
      <c r="T92" s="21"/>
    </row>
    <row r="93" spans="1:20" x14ac:dyDescent="0.25">
      <c r="A93" s="21"/>
      <c r="B93" s="103"/>
      <c r="C93" s="95" t="s">
        <v>75</v>
      </c>
      <c r="D93" s="95">
        <v>0</v>
      </c>
      <c r="E93" s="95">
        <v>0</v>
      </c>
      <c r="F93" s="95">
        <v>0</v>
      </c>
      <c r="G93" s="95">
        <v>0</v>
      </c>
      <c r="H93" s="95">
        <v>0</v>
      </c>
      <c r="I93" s="95">
        <v>0</v>
      </c>
      <c r="J93" s="95">
        <v>0</v>
      </c>
      <c r="K93" s="95">
        <v>0</v>
      </c>
      <c r="L93" s="95">
        <v>0</v>
      </c>
      <c r="M93" s="95">
        <v>0</v>
      </c>
      <c r="N93" s="95">
        <v>0</v>
      </c>
      <c r="O93" s="95">
        <v>0</v>
      </c>
      <c r="P93" s="95">
        <v>0</v>
      </c>
      <c r="Q93" s="97">
        <f>SUM(D93:P93)</f>
        <v>0</v>
      </c>
      <c r="R93" s="21"/>
      <c r="S93" s="21"/>
      <c r="T93" s="21"/>
    </row>
    <row r="94" spans="1:20" x14ac:dyDescent="0.25">
      <c r="A94" s="21"/>
      <c r="B94" s="103"/>
      <c r="C94" s="95" t="s">
        <v>76</v>
      </c>
      <c r="D94" s="95">
        <v>0</v>
      </c>
      <c r="E94" s="95">
        <v>0</v>
      </c>
      <c r="F94" s="95">
        <v>0</v>
      </c>
      <c r="G94" s="95">
        <v>0</v>
      </c>
      <c r="H94" s="95">
        <v>0</v>
      </c>
      <c r="I94" s="95">
        <v>0</v>
      </c>
      <c r="J94" s="95">
        <v>0</v>
      </c>
      <c r="K94" s="95">
        <v>0</v>
      </c>
      <c r="L94" s="95">
        <v>0</v>
      </c>
      <c r="M94" s="95">
        <v>0</v>
      </c>
      <c r="N94" s="95">
        <v>0</v>
      </c>
      <c r="O94" s="95">
        <v>0</v>
      </c>
      <c r="P94" s="95">
        <v>0</v>
      </c>
      <c r="Q94" s="97">
        <f>SUM(D94:P94)</f>
        <v>0</v>
      </c>
      <c r="R94" s="21"/>
      <c r="S94" s="21"/>
      <c r="T94" s="21"/>
    </row>
    <row r="95" spans="1:20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97"/>
      <c r="R95" s="21"/>
      <c r="S95" s="21"/>
      <c r="T95" s="21"/>
    </row>
    <row r="96" spans="1:20" x14ac:dyDescent="0.25">
      <c r="A96" s="21"/>
      <c r="B96" s="103"/>
      <c r="C96" s="95" t="s">
        <v>57</v>
      </c>
      <c r="D96" s="95">
        <v>0</v>
      </c>
      <c r="E96" s="95">
        <v>0</v>
      </c>
      <c r="F96" s="95">
        <v>0</v>
      </c>
      <c r="G96" s="95">
        <v>0</v>
      </c>
      <c r="H96" s="95">
        <v>0</v>
      </c>
      <c r="I96" s="95">
        <v>0</v>
      </c>
      <c r="J96" s="95">
        <v>0</v>
      </c>
      <c r="K96" s="95">
        <v>0</v>
      </c>
      <c r="L96" s="95">
        <v>0</v>
      </c>
      <c r="M96" s="95">
        <v>0</v>
      </c>
      <c r="N96" s="95">
        <v>0</v>
      </c>
      <c r="O96" s="95">
        <v>0</v>
      </c>
      <c r="P96" s="95">
        <v>0</v>
      </c>
      <c r="Q96" s="97">
        <f>SUM(D96:P96)</f>
        <v>0</v>
      </c>
      <c r="R96" s="21"/>
      <c r="S96" s="21"/>
      <c r="T96" s="21"/>
    </row>
    <row r="97" spans="1:20" x14ac:dyDescent="0.25">
      <c r="A97" s="21"/>
      <c r="B97" s="103"/>
      <c r="C97" s="95" t="s">
        <v>58</v>
      </c>
      <c r="D97" s="95">
        <v>0</v>
      </c>
      <c r="E97" s="95">
        <v>0</v>
      </c>
      <c r="F97" s="95">
        <v>0</v>
      </c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0</v>
      </c>
      <c r="N97" s="95">
        <v>0</v>
      </c>
      <c r="O97" s="95">
        <v>0</v>
      </c>
      <c r="P97" s="95">
        <v>0</v>
      </c>
      <c r="Q97" s="97">
        <f>SUM(D97:P97)</f>
        <v>0</v>
      </c>
      <c r="R97" s="21"/>
      <c r="S97" s="21"/>
      <c r="T97" s="21"/>
    </row>
    <row r="98" spans="1:20" x14ac:dyDescent="0.25">
      <c r="A98" s="21"/>
      <c r="B98" s="103"/>
      <c r="C98" s="95" t="s">
        <v>75</v>
      </c>
      <c r="D98" s="95">
        <v>0</v>
      </c>
      <c r="E98" s="95">
        <v>0</v>
      </c>
      <c r="F98" s="95">
        <v>0</v>
      </c>
      <c r="G98" s="95">
        <v>0</v>
      </c>
      <c r="H98" s="95">
        <v>0</v>
      </c>
      <c r="I98" s="95">
        <v>0</v>
      </c>
      <c r="J98" s="95">
        <v>0</v>
      </c>
      <c r="K98" s="95">
        <v>0</v>
      </c>
      <c r="L98" s="95">
        <v>0</v>
      </c>
      <c r="M98" s="95">
        <v>0</v>
      </c>
      <c r="N98" s="95">
        <v>0</v>
      </c>
      <c r="O98" s="95">
        <v>0</v>
      </c>
      <c r="P98" s="95">
        <v>0</v>
      </c>
      <c r="Q98" s="97">
        <f>SUM(D98:P98)</f>
        <v>0</v>
      </c>
      <c r="R98" s="21"/>
      <c r="S98" s="21"/>
      <c r="T98" s="21"/>
    </row>
    <row r="99" spans="1:20" x14ac:dyDescent="0.25">
      <c r="A99" s="21"/>
      <c r="B99" s="103"/>
      <c r="C99" s="95" t="s">
        <v>76</v>
      </c>
      <c r="D99" s="95">
        <v>0</v>
      </c>
      <c r="E99" s="95">
        <v>0</v>
      </c>
      <c r="F99" s="95">
        <v>0</v>
      </c>
      <c r="G99" s="95">
        <v>0</v>
      </c>
      <c r="H99" s="95">
        <v>0</v>
      </c>
      <c r="I99" s="95">
        <v>0</v>
      </c>
      <c r="J99" s="95">
        <v>0</v>
      </c>
      <c r="K99" s="95">
        <v>0</v>
      </c>
      <c r="L99" s="95">
        <v>0</v>
      </c>
      <c r="M99" s="95">
        <v>0</v>
      </c>
      <c r="N99" s="95">
        <v>0</v>
      </c>
      <c r="O99" s="95">
        <v>0</v>
      </c>
      <c r="P99" s="95">
        <v>0</v>
      </c>
      <c r="Q99" s="97">
        <f>SUM(D99:P99)</f>
        <v>0</v>
      </c>
      <c r="R99" s="21"/>
      <c r="S99" s="21"/>
      <c r="T99" s="21"/>
    </row>
    <row r="100" spans="1:20" x14ac:dyDescent="0.25">
      <c r="A100" s="21"/>
      <c r="B100" s="108" t="s">
        <v>68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97"/>
      <c r="R100" s="21"/>
      <c r="S100" s="21"/>
      <c r="T100" s="21"/>
    </row>
    <row r="101" spans="1:20" x14ac:dyDescent="0.25">
      <c r="A101" s="21"/>
      <c r="B101" s="103"/>
      <c r="C101" s="95" t="s">
        <v>57</v>
      </c>
      <c r="D101" s="95">
        <v>0</v>
      </c>
      <c r="E101" s="95">
        <v>0</v>
      </c>
      <c r="F101" s="95">
        <v>0</v>
      </c>
      <c r="G101" s="95">
        <v>0</v>
      </c>
      <c r="H101" s="95">
        <v>0</v>
      </c>
      <c r="I101" s="95">
        <v>0</v>
      </c>
      <c r="J101" s="95">
        <v>0</v>
      </c>
      <c r="K101" s="95">
        <v>0</v>
      </c>
      <c r="L101" s="95">
        <v>0</v>
      </c>
      <c r="M101" s="95">
        <v>1</v>
      </c>
      <c r="N101" s="95">
        <v>0</v>
      </c>
      <c r="O101" s="95">
        <v>0</v>
      </c>
      <c r="P101" s="95">
        <v>0</v>
      </c>
      <c r="Q101" s="97">
        <f>SUM(D101:P101)</f>
        <v>1</v>
      </c>
      <c r="R101" s="21"/>
      <c r="S101" s="21"/>
      <c r="T101" s="21"/>
    </row>
    <row r="102" spans="1:20" x14ac:dyDescent="0.25">
      <c r="A102" s="21"/>
      <c r="B102" s="103"/>
      <c r="C102" s="95" t="s">
        <v>58</v>
      </c>
      <c r="D102" s="95">
        <v>0</v>
      </c>
      <c r="E102" s="95">
        <v>0</v>
      </c>
      <c r="F102" s="95">
        <v>0</v>
      </c>
      <c r="G102" s="95">
        <v>0</v>
      </c>
      <c r="H102" s="95">
        <v>0</v>
      </c>
      <c r="I102" s="95">
        <v>0</v>
      </c>
      <c r="J102" s="95">
        <v>0</v>
      </c>
      <c r="K102" s="95">
        <v>0</v>
      </c>
      <c r="L102" s="95">
        <v>0</v>
      </c>
      <c r="M102" s="95">
        <v>1</v>
      </c>
      <c r="N102" s="95">
        <v>0</v>
      </c>
      <c r="O102" s="95">
        <v>0</v>
      </c>
      <c r="P102" s="95">
        <v>0</v>
      </c>
      <c r="Q102" s="97">
        <f>SUM(D102:P102)</f>
        <v>1</v>
      </c>
      <c r="R102" s="21"/>
      <c r="S102" s="21"/>
      <c r="T102" s="21"/>
    </row>
    <row r="103" spans="1:20" x14ac:dyDescent="0.25">
      <c r="A103" s="21"/>
      <c r="B103" s="103"/>
      <c r="C103" s="95" t="s">
        <v>75</v>
      </c>
      <c r="D103" s="95">
        <v>0</v>
      </c>
      <c r="E103" s="95">
        <v>0</v>
      </c>
      <c r="F103" s="95">
        <v>0</v>
      </c>
      <c r="G103" s="95">
        <v>0</v>
      </c>
      <c r="H103" s="95">
        <v>0</v>
      </c>
      <c r="I103" s="95">
        <v>0</v>
      </c>
      <c r="J103" s="95">
        <v>0</v>
      </c>
      <c r="K103" s="95">
        <v>0</v>
      </c>
      <c r="L103" s="95">
        <v>0</v>
      </c>
      <c r="M103" s="95">
        <v>0</v>
      </c>
      <c r="N103" s="95">
        <v>0</v>
      </c>
      <c r="O103" s="95">
        <v>0</v>
      </c>
      <c r="P103" s="95">
        <v>0</v>
      </c>
      <c r="Q103" s="97">
        <f>SUM(D103:P103)</f>
        <v>0</v>
      </c>
      <c r="R103" s="21"/>
      <c r="S103" s="21"/>
      <c r="T103" s="21"/>
    </row>
    <row r="104" spans="1:20" x14ac:dyDescent="0.25">
      <c r="A104" s="21"/>
      <c r="B104" s="103"/>
      <c r="C104" s="95" t="s">
        <v>76</v>
      </c>
      <c r="D104" s="95">
        <v>0</v>
      </c>
      <c r="E104" s="95">
        <v>0</v>
      </c>
      <c r="F104" s="95">
        <v>0</v>
      </c>
      <c r="G104" s="95">
        <v>0</v>
      </c>
      <c r="H104" s="95">
        <v>0</v>
      </c>
      <c r="I104" s="95">
        <v>0</v>
      </c>
      <c r="J104" s="95">
        <v>0</v>
      </c>
      <c r="K104" s="95">
        <v>0</v>
      </c>
      <c r="L104" s="95">
        <v>0</v>
      </c>
      <c r="M104" s="95">
        <v>0</v>
      </c>
      <c r="N104" s="95">
        <v>0</v>
      </c>
      <c r="O104" s="95">
        <v>0</v>
      </c>
      <c r="P104" s="95">
        <v>0</v>
      </c>
      <c r="Q104" s="97">
        <f>SUM(D104:P104)</f>
        <v>0</v>
      </c>
      <c r="R104" s="21"/>
      <c r="S104" s="21"/>
      <c r="T104" s="21"/>
    </row>
    <row r="105" spans="1:20" x14ac:dyDescent="0.25">
      <c r="A105" s="21"/>
      <c r="B105" s="108" t="s">
        <v>69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97"/>
      <c r="R105" s="21"/>
      <c r="S105" s="21"/>
      <c r="T105" s="21"/>
    </row>
    <row r="106" spans="1:20" x14ac:dyDescent="0.25">
      <c r="A106" s="21"/>
      <c r="B106" s="103"/>
      <c r="C106" s="95" t="s">
        <v>57</v>
      </c>
      <c r="D106" s="95">
        <v>0</v>
      </c>
      <c r="E106" s="95">
        <v>0</v>
      </c>
      <c r="F106" s="95">
        <v>0</v>
      </c>
      <c r="G106" s="95">
        <v>0</v>
      </c>
      <c r="H106" s="95">
        <v>0</v>
      </c>
      <c r="I106" s="95">
        <v>0</v>
      </c>
      <c r="J106" s="95">
        <v>0</v>
      </c>
      <c r="K106" s="95">
        <v>1</v>
      </c>
      <c r="L106" s="95">
        <v>0</v>
      </c>
      <c r="M106" s="95">
        <v>0</v>
      </c>
      <c r="N106" s="95">
        <v>0</v>
      </c>
      <c r="O106" s="95">
        <v>0</v>
      </c>
      <c r="P106" s="95">
        <v>0</v>
      </c>
      <c r="Q106" s="97">
        <f>SUM(D106:P106)</f>
        <v>1</v>
      </c>
      <c r="R106" s="21"/>
      <c r="S106" s="21"/>
      <c r="T106" s="21"/>
    </row>
    <row r="107" spans="1:20" x14ac:dyDescent="0.25">
      <c r="A107" s="21"/>
      <c r="B107" s="103"/>
      <c r="C107" s="95" t="s">
        <v>58</v>
      </c>
      <c r="D107" s="95">
        <v>0</v>
      </c>
      <c r="E107" s="95">
        <v>0</v>
      </c>
      <c r="F107" s="95">
        <v>0</v>
      </c>
      <c r="G107" s="95">
        <v>0</v>
      </c>
      <c r="H107" s="95">
        <v>0</v>
      </c>
      <c r="I107" s="95">
        <v>0</v>
      </c>
      <c r="J107" s="95">
        <v>0</v>
      </c>
      <c r="K107" s="95">
        <v>1</v>
      </c>
      <c r="L107" s="95">
        <v>0</v>
      </c>
      <c r="M107" s="95">
        <v>0</v>
      </c>
      <c r="N107" s="95">
        <v>0</v>
      </c>
      <c r="O107" s="95">
        <v>0</v>
      </c>
      <c r="P107" s="95">
        <v>0</v>
      </c>
      <c r="Q107" s="97">
        <f>SUM(D107:P107)</f>
        <v>1</v>
      </c>
      <c r="R107" s="21"/>
      <c r="S107" s="21"/>
      <c r="T107" s="21"/>
    </row>
    <row r="108" spans="1:20" x14ac:dyDescent="0.25">
      <c r="A108" s="21"/>
      <c r="B108" s="103"/>
      <c r="C108" s="95" t="s">
        <v>75</v>
      </c>
      <c r="D108" s="95">
        <v>0</v>
      </c>
      <c r="E108" s="95">
        <v>0</v>
      </c>
      <c r="F108" s="95">
        <v>0</v>
      </c>
      <c r="G108" s="95">
        <v>0</v>
      </c>
      <c r="H108" s="95">
        <v>0</v>
      </c>
      <c r="I108" s="95">
        <v>0</v>
      </c>
      <c r="J108" s="95">
        <v>0</v>
      </c>
      <c r="K108" s="95">
        <v>0</v>
      </c>
      <c r="L108" s="95">
        <v>0</v>
      </c>
      <c r="M108" s="95">
        <v>0</v>
      </c>
      <c r="N108" s="95">
        <v>0</v>
      </c>
      <c r="O108" s="95">
        <v>0</v>
      </c>
      <c r="P108" s="95">
        <v>0</v>
      </c>
      <c r="Q108" s="97">
        <f>SUM(D108:P108)</f>
        <v>0</v>
      </c>
      <c r="R108" s="21"/>
      <c r="S108" s="21"/>
      <c r="T108" s="21"/>
    </row>
    <row r="109" spans="1:20" x14ac:dyDescent="0.25">
      <c r="A109" s="21"/>
      <c r="B109" s="103"/>
      <c r="C109" s="95" t="s">
        <v>76</v>
      </c>
      <c r="D109" s="95">
        <v>0</v>
      </c>
      <c r="E109" s="95">
        <v>0</v>
      </c>
      <c r="F109" s="95">
        <v>0</v>
      </c>
      <c r="G109" s="95">
        <v>0</v>
      </c>
      <c r="H109" s="95">
        <v>0</v>
      </c>
      <c r="I109" s="95">
        <v>0</v>
      </c>
      <c r="J109" s="95">
        <v>0</v>
      </c>
      <c r="K109" s="95">
        <v>0</v>
      </c>
      <c r="L109" s="95">
        <v>0</v>
      </c>
      <c r="M109" s="95">
        <v>0</v>
      </c>
      <c r="N109" s="95">
        <v>0</v>
      </c>
      <c r="O109" s="95">
        <v>0</v>
      </c>
      <c r="P109" s="95">
        <v>0</v>
      </c>
      <c r="Q109" s="97">
        <f>SUM(D109:P109)</f>
        <v>0</v>
      </c>
      <c r="R109" s="21"/>
      <c r="S109" s="21"/>
      <c r="T109" s="21"/>
    </row>
    <row r="110" spans="1:20" x14ac:dyDescent="0.25">
      <c r="A110" s="21"/>
      <c r="B110" s="108" t="s">
        <v>70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97"/>
      <c r="R110" s="21"/>
      <c r="S110" s="21"/>
      <c r="T110" s="21"/>
    </row>
    <row r="111" spans="1:20" x14ac:dyDescent="0.25">
      <c r="A111" s="21"/>
      <c r="B111" s="103"/>
      <c r="C111" s="95" t="s">
        <v>57</v>
      </c>
      <c r="D111" s="95">
        <v>0</v>
      </c>
      <c r="E111" s="95">
        <v>0</v>
      </c>
      <c r="F111" s="95">
        <v>0</v>
      </c>
      <c r="G111" s="95">
        <v>0</v>
      </c>
      <c r="H111" s="95">
        <v>0</v>
      </c>
      <c r="I111" s="95">
        <v>0</v>
      </c>
      <c r="J111" s="95">
        <v>0</v>
      </c>
      <c r="K111" s="95">
        <v>0</v>
      </c>
      <c r="L111" s="95">
        <v>0</v>
      </c>
      <c r="M111" s="95">
        <v>0</v>
      </c>
      <c r="N111" s="95">
        <v>0</v>
      </c>
      <c r="O111" s="95">
        <v>0</v>
      </c>
      <c r="P111" s="95">
        <v>0</v>
      </c>
      <c r="Q111" s="97">
        <f>SUM(D111:P111)</f>
        <v>0</v>
      </c>
      <c r="R111" s="21"/>
      <c r="S111" s="21"/>
      <c r="T111" s="21"/>
    </row>
    <row r="112" spans="1:20" x14ac:dyDescent="0.25">
      <c r="A112" s="21"/>
      <c r="B112" s="103"/>
      <c r="C112" s="95" t="s">
        <v>58</v>
      </c>
      <c r="D112" s="95">
        <v>0</v>
      </c>
      <c r="E112" s="95">
        <v>0</v>
      </c>
      <c r="F112" s="95">
        <v>0</v>
      </c>
      <c r="G112" s="95">
        <v>0</v>
      </c>
      <c r="H112" s="95">
        <v>0</v>
      </c>
      <c r="I112" s="95">
        <v>0</v>
      </c>
      <c r="J112" s="95">
        <v>2</v>
      </c>
      <c r="K112" s="95">
        <v>0</v>
      </c>
      <c r="L112" s="95">
        <v>0</v>
      </c>
      <c r="M112" s="95">
        <v>0</v>
      </c>
      <c r="N112" s="95">
        <v>0</v>
      </c>
      <c r="O112" s="95">
        <v>0</v>
      </c>
      <c r="P112" s="95">
        <v>0</v>
      </c>
      <c r="Q112" s="97">
        <f>SUM(D112:P112)</f>
        <v>2</v>
      </c>
      <c r="R112" s="21"/>
      <c r="S112" s="21"/>
      <c r="T112" s="21"/>
    </row>
    <row r="113" spans="1:20" x14ac:dyDescent="0.25">
      <c r="A113" s="21"/>
      <c r="B113" s="103"/>
      <c r="C113" s="95" t="s">
        <v>75</v>
      </c>
      <c r="D113" s="95">
        <v>0</v>
      </c>
      <c r="E113" s="95">
        <v>0</v>
      </c>
      <c r="F113" s="95">
        <v>0</v>
      </c>
      <c r="G113" s="95">
        <v>0</v>
      </c>
      <c r="H113" s="95">
        <v>0</v>
      </c>
      <c r="I113" s="95">
        <v>0</v>
      </c>
      <c r="J113" s="95">
        <v>0</v>
      </c>
      <c r="K113" s="95">
        <v>0</v>
      </c>
      <c r="L113" s="95">
        <v>0</v>
      </c>
      <c r="M113" s="95">
        <v>0</v>
      </c>
      <c r="N113" s="95">
        <v>0</v>
      </c>
      <c r="O113" s="95">
        <v>0</v>
      </c>
      <c r="P113" s="95">
        <v>0</v>
      </c>
      <c r="Q113" s="97">
        <f>SUM(D113:P113)</f>
        <v>0</v>
      </c>
      <c r="R113" s="21"/>
      <c r="S113" s="21"/>
      <c r="T113" s="21"/>
    </row>
    <row r="114" spans="1:20" x14ac:dyDescent="0.25">
      <c r="A114" s="21"/>
      <c r="B114" s="103"/>
      <c r="C114" s="95" t="s">
        <v>76</v>
      </c>
      <c r="D114" s="95">
        <v>0</v>
      </c>
      <c r="E114" s="95">
        <v>0</v>
      </c>
      <c r="F114" s="95">
        <v>0</v>
      </c>
      <c r="G114" s="95">
        <v>0</v>
      </c>
      <c r="H114" s="95">
        <v>0</v>
      </c>
      <c r="I114" s="95">
        <v>0</v>
      </c>
      <c r="J114" s="95">
        <v>0</v>
      </c>
      <c r="K114" s="95">
        <v>0</v>
      </c>
      <c r="L114" s="95">
        <v>0</v>
      </c>
      <c r="M114" s="95">
        <v>0</v>
      </c>
      <c r="N114" s="95">
        <v>0</v>
      </c>
      <c r="O114" s="95">
        <v>0</v>
      </c>
      <c r="P114" s="95">
        <v>0</v>
      </c>
      <c r="Q114" s="97">
        <f>SUM(D114:P114)</f>
        <v>0</v>
      </c>
      <c r="R114" s="21"/>
      <c r="S114" s="21"/>
      <c r="T114" s="21"/>
    </row>
    <row r="115" spans="1:20" x14ac:dyDescent="0.25">
      <c r="A115" s="21"/>
      <c r="B115" s="108" t="s">
        <v>71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97"/>
      <c r="R115" s="21"/>
      <c r="S115" s="21"/>
      <c r="T115" s="21"/>
    </row>
    <row r="116" spans="1:20" x14ac:dyDescent="0.25">
      <c r="A116" s="21"/>
      <c r="B116" s="103"/>
      <c r="C116" s="95" t="s">
        <v>57</v>
      </c>
      <c r="D116" s="95">
        <v>0</v>
      </c>
      <c r="E116" s="95">
        <v>0</v>
      </c>
      <c r="F116" s="95">
        <v>0</v>
      </c>
      <c r="G116" s="95">
        <v>0</v>
      </c>
      <c r="H116" s="95">
        <v>0</v>
      </c>
      <c r="I116" s="95">
        <v>5</v>
      </c>
      <c r="J116" s="95">
        <v>0</v>
      </c>
      <c r="K116" s="95">
        <v>0</v>
      </c>
      <c r="L116" s="95">
        <v>2</v>
      </c>
      <c r="M116" s="95">
        <v>0</v>
      </c>
      <c r="N116" s="95">
        <v>0</v>
      </c>
      <c r="O116" s="95">
        <v>0</v>
      </c>
      <c r="P116" s="95">
        <v>0</v>
      </c>
      <c r="Q116" s="97">
        <f>SUM(D116:P116)</f>
        <v>7</v>
      </c>
      <c r="R116" s="21"/>
      <c r="S116" s="21"/>
      <c r="T116" s="21"/>
    </row>
    <row r="117" spans="1:20" x14ac:dyDescent="0.25">
      <c r="A117" s="21"/>
      <c r="B117" s="103"/>
      <c r="C117" s="95" t="s">
        <v>58</v>
      </c>
      <c r="D117" s="95">
        <v>0</v>
      </c>
      <c r="E117" s="95">
        <v>0</v>
      </c>
      <c r="F117" s="95">
        <v>0</v>
      </c>
      <c r="G117" s="95">
        <v>0</v>
      </c>
      <c r="H117" s="95">
        <v>0</v>
      </c>
      <c r="I117" s="95">
        <v>0</v>
      </c>
      <c r="J117" s="95">
        <v>0</v>
      </c>
      <c r="K117" s="95">
        <v>0</v>
      </c>
      <c r="L117" s="95">
        <v>0</v>
      </c>
      <c r="M117" s="95">
        <v>0</v>
      </c>
      <c r="N117" s="95">
        <v>0</v>
      </c>
      <c r="O117" s="95">
        <v>0</v>
      </c>
      <c r="P117" s="95">
        <v>0</v>
      </c>
      <c r="Q117" s="97">
        <f>SUM(D117:P117)</f>
        <v>0</v>
      </c>
      <c r="R117" s="21"/>
      <c r="S117" s="21"/>
      <c r="T117" s="21"/>
    </row>
    <row r="118" spans="1:20" x14ac:dyDescent="0.25">
      <c r="A118" s="21"/>
      <c r="B118" s="103"/>
      <c r="C118" s="95" t="s">
        <v>75</v>
      </c>
      <c r="D118" s="95">
        <v>0</v>
      </c>
      <c r="E118" s="95">
        <v>0</v>
      </c>
      <c r="F118" s="95">
        <v>0</v>
      </c>
      <c r="G118" s="95">
        <v>0</v>
      </c>
      <c r="H118" s="95">
        <v>0</v>
      </c>
      <c r="I118" s="95">
        <v>0</v>
      </c>
      <c r="J118" s="95">
        <v>0</v>
      </c>
      <c r="K118" s="95">
        <v>0</v>
      </c>
      <c r="L118" s="95">
        <v>0</v>
      </c>
      <c r="M118" s="95">
        <v>0</v>
      </c>
      <c r="N118" s="95">
        <v>0</v>
      </c>
      <c r="O118" s="95">
        <v>0</v>
      </c>
      <c r="P118" s="95">
        <v>0</v>
      </c>
      <c r="Q118" s="97">
        <f>SUM(D118:P118)</f>
        <v>0</v>
      </c>
      <c r="R118" s="21"/>
      <c r="S118" s="21"/>
      <c r="T118" s="21"/>
    </row>
    <row r="119" spans="1:20" x14ac:dyDescent="0.25">
      <c r="A119" s="21"/>
      <c r="B119" s="103"/>
      <c r="C119" s="95" t="s">
        <v>76</v>
      </c>
      <c r="D119" s="95">
        <v>0</v>
      </c>
      <c r="E119" s="95">
        <v>0</v>
      </c>
      <c r="F119" s="95">
        <v>0</v>
      </c>
      <c r="G119" s="95">
        <v>0</v>
      </c>
      <c r="H119" s="95">
        <v>0</v>
      </c>
      <c r="I119" s="95">
        <v>0</v>
      </c>
      <c r="J119" s="95">
        <v>0</v>
      </c>
      <c r="K119" s="95">
        <v>0</v>
      </c>
      <c r="L119" s="95">
        <v>0</v>
      </c>
      <c r="M119" s="95">
        <v>0</v>
      </c>
      <c r="N119" s="95">
        <v>0</v>
      </c>
      <c r="O119" s="95">
        <v>0</v>
      </c>
      <c r="P119" s="95">
        <v>0</v>
      </c>
      <c r="Q119" s="97">
        <f>SUM(D119:P119)</f>
        <v>0</v>
      </c>
      <c r="R119" s="21"/>
      <c r="S119" s="21"/>
      <c r="T119" s="21"/>
    </row>
    <row r="120" spans="1:20" x14ac:dyDescent="0.25">
      <c r="A120" s="21"/>
      <c r="B120" s="108" t="s">
        <v>77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97"/>
      <c r="R120" s="21"/>
      <c r="S120" s="21"/>
      <c r="T120" s="21"/>
    </row>
    <row r="121" spans="1:20" x14ac:dyDescent="0.25">
      <c r="A121" s="21"/>
      <c r="B121" s="103"/>
      <c r="C121" s="95" t="s">
        <v>57</v>
      </c>
      <c r="D121" s="95">
        <v>0</v>
      </c>
      <c r="E121" s="95">
        <v>0</v>
      </c>
      <c r="F121" s="95">
        <v>0</v>
      </c>
      <c r="G121" s="95">
        <v>0</v>
      </c>
      <c r="H121" s="95">
        <v>0</v>
      </c>
      <c r="I121" s="95">
        <v>0</v>
      </c>
      <c r="J121" s="95">
        <v>0</v>
      </c>
      <c r="K121" s="95">
        <v>0</v>
      </c>
      <c r="L121" s="95">
        <v>0</v>
      </c>
      <c r="M121" s="95">
        <v>0</v>
      </c>
      <c r="N121" s="95">
        <v>0</v>
      </c>
      <c r="O121" s="95">
        <v>0</v>
      </c>
      <c r="P121" s="95">
        <v>0</v>
      </c>
      <c r="Q121" s="97">
        <v>0</v>
      </c>
      <c r="R121" s="21"/>
      <c r="S121" s="21"/>
      <c r="T121" s="21"/>
    </row>
    <row r="122" spans="1:20" x14ac:dyDescent="0.25">
      <c r="A122" s="21"/>
      <c r="B122" s="103"/>
      <c r="C122" s="95" t="s">
        <v>58</v>
      </c>
      <c r="D122" s="95">
        <v>0</v>
      </c>
      <c r="E122" s="95">
        <v>0</v>
      </c>
      <c r="F122" s="95">
        <v>0</v>
      </c>
      <c r="G122" s="95">
        <v>0</v>
      </c>
      <c r="H122" s="95">
        <v>0</v>
      </c>
      <c r="I122" s="95">
        <v>0</v>
      </c>
      <c r="J122" s="95">
        <v>0</v>
      </c>
      <c r="K122" s="95">
        <v>0</v>
      </c>
      <c r="L122" s="95">
        <v>0</v>
      </c>
      <c r="M122" s="95">
        <v>0</v>
      </c>
      <c r="N122" s="95">
        <v>0</v>
      </c>
      <c r="O122" s="95">
        <v>0</v>
      </c>
      <c r="P122" s="95">
        <v>0</v>
      </c>
      <c r="Q122" s="97">
        <v>0</v>
      </c>
      <c r="R122" s="21"/>
      <c r="S122" s="21"/>
      <c r="T122" s="21"/>
    </row>
    <row r="123" spans="1:20" x14ac:dyDescent="0.25">
      <c r="A123" s="21"/>
      <c r="B123" s="103"/>
      <c r="C123" s="95" t="s">
        <v>75</v>
      </c>
      <c r="D123" s="95">
        <v>0</v>
      </c>
      <c r="E123" s="95">
        <v>0</v>
      </c>
      <c r="F123" s="95">
        <v>0</v>
      </c>
      <c r="G123" s="95">
        <v>0</v>
      </c>
      <c r="H123" s="95">
        <v>0</v>
      </c>
      <c r="I123" s="95">
        <v>0</v>
      </c>
      <c r="J123" s="95">
        <v>0</v>
      </c>
      <c r="K123" s="95">
        <v>0</v>
      </c>
      <c r="L123" s="95">
        <v>0</v>
      </c>
      <c r="M123" s="95">
        <v>0</v>
      </c>
      <c r="N123" s="95">
        <v>0</v>
      </c>
      <c r="O123" s="95">
        <v>0</v>
      </c>
      <c r="P123" s="95">
        <v>0</v>
      </c>
      <c r="Q123" s="97">
        <v>0</v>
      </c>
      <c r="R123" s="21"/>
      <c r="S123" s="21"/>
      <c r="T123" s="21"/>
    </row>
    <row r="124" spans="1:20" x14ac:dyDescent="0.25">
      <c r="A124" s="21"/>
      <c r="B124" s="103"/>
      <c r="C124" s="95" t="s">
        <v>76</v>
      </c>
      <c r="D124" s="95">
        <v>0</v>
      </c>
      <c r="E124" s="95">
        <v>0</v>
      </c>
      <c r="F124" s="95">
        <v>0</v>
      </c>
      <c r="G124" s="95">
        <v>0</v>
      </c>
      <c r="H124" s="95">
        <v>0</v>
      </c>
      <c r="I124" s="95">
        <v>0</v>
      </c>
      <c r="J124" s="95">
        <v>0</v>
      </c>
      <c r="K124" s="95">
        <v>0</v>
      </c>
      <c r="L124" s="95">
        <v>0</v>
      </c>
      <c r="M124" s="95">
        <v>0</v>
      </c>
      <c r="N124" s="95">
        <v>0</v>
      </c>
      <c r="O124" s="95">
        <v>0</v>
      </c>
      <c r="P124" s="95">
        <v>0</v>
      </c>
      <c r="Q124" s="97">
        <v>0</v>
      </c>
      <c r="R124" s="21"/>
      <c r="S124" s="21"/>
      <c r="T124" s="21"/>
    </row>
    <row r="125" spans="1:20" x14ac:dyDescent="0.25">
      <c r="A125" s="21"/>
      <c r="B125" s="108" t="s">
        <v>78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97"/>
      <c r="R125" s="21"/>
      <c r="S125" s="21"/>
      <c r="T125" s="21"/>
    </row>
    <row r="126" spans="1:20" x14ac:dyDescent="0.25">
      <c r="A126" s="21"/>
      <c r="B126" s="103"/>
      <c r="C126" s="95" t="s">
        <v>57</v>
      </c>
      <c r="D126" s="95">
        <v>0</v>
      </c>
      <c r="E126" s="95">
        <v>0</v>
      </c>
      <c r="F126" s="95">
        <v>0</v>
      </c>
      <c r="G126" s="95">
        <v>0</v>
      </c>
      <c r="H126" s="95">
        <v>0</v>
      </c>
      <c r="I126" s="95">
        <v>0</v>
      </c>
      <c r="J126" s="95">
        <v>0</v>
      </c>
      <c r="K126" s="95">
        <v>0</v>
      </c>
      <c r="L126" s="95">
        <v>0</v>
      </c>
      <c r="M126" s="95">
        <v>0</v>
      </c>
      <c r="N126" s="95">
        <v>0</v>
      </c>
      <c r="O126" s="95">
        <v>0</v>
      </c>
      <c r="P126" s="95">
        <v>0</v>
      </c>
      <c r="Q126" s="97">
        <v>0</v>
      </c>
      <c r="R126" s="21"/>
      <c r="S126" s="21"/>
      <c r="T126" s="21"/>
    </row>
    <row r="127" spans="1:20" x14ac:dyDescent="0.25">
      <c r="A127" s="21"/>
      <c r="B127" s="103"/>
      <c r="C127" s="95" t="s">
        <v>58</v>
      </c>
      <c r="D127" s="95">
        <v>0</v>
      </c>
      <c r="E127" s="95">
        <v>0</v>
      </c>
      <c r="F127" s="95">
        <v>0</v>
      </c>
      <c r="G127" s="95">
        <v>0</v>
      </c>
      <c r="H127" s="95">
        <v>0</v>
      </c>
      <c r="I127" s="95">
        <v>0</v>
      </c>
      <c r="J127" s="95">
        <v>0</v>
      </c>
      <c r="K127" s="95">
        <v>0</v>
      </c>
      <c r="L127" s="95">
        <v>0</v>
      </c>
      <c r="M127" s="95">
        <v>0</v>
      </c>
      <c r="N127" s="95">
        <v>0</v>
      </c>
      <c r="O127" s="95">
        <v>0</v>
      </c>
      <c r="P127" s="95">
        <v>0</v>
      </c>
      <c r="Q127" s="97">
        <v>0</v>
      </c>
      <c r="R127" s="21"/>
      <c r="S127" s="21"/>
      <c r="T127" s="21"/>
    </row>
    <row r="128" spans="1:20" x14ac:dyDescent="0.25">
      <c r="A128" s="21"/>
      <c r="B128" s="103"/>
      <c r="C128" s="95" t="s">
        <v>75</v>
      </c>
      <c r="D128" s="95">
        <v>0</v>
      </c>
      <c r="E128" s="95">
        <v>0</v>
      </c>
      <c r="F128" s="95">
        <v>0</v>
      </c>
      <c r="G128" s="95">
        <v>0</v>
      </c>
      <c r="H128" s="95">
        <v>0</v>
      </c>
      <c r="I128" s="95">
        <v>0</v>
      </c>
      <c r="J128" s="95">
        <v>0</v>
      </c>
      <c r="K128" s="95">
        <v>0</v>
      </c>
      <c r="L128" s="95">
        <v>0</v>
      </c>
      <c r="M128" s="95">
        <v>0</v>
      </c>
      <c r="N128" s="95">
        <v>0</v>
      </c>
      <c r="O128" s="95">
        <v>0</v>
      </c>
      <c r="P128" s="95">
        <v>0</v>
      </c>
      <c r="Q128" s="97">
        <v>0</v>
      </c>
      <c r="R128" s="21"/>
      <c r="S128" s="21"/>
      <c r="T128" s="21"/>
    </row>
    <row r="129" spans="1:20" x14ac:dyDescent="0.25">
      <c r="A129" s="21"/>
      <c r="B129" s="103"/>
      <c r="C129" s="95" t="s">
        <v>76</v>
      </c>
      <c r="D129" s="95">
        <v>0</v>
      </c>
      <c r="E129" s="95">
        <v>0</v>
      </c>
      <c r="F129" s="95">
        <v>0</v>
      </c>
      <c r="G129" s="95">
        <v>0</v>
      </c>
      <c r="H129" s="95">
        <v>0</v>
      </c>
      <c r="I129" s="95">
        <v>0</v>
      </c>
      <c r="J129" s="95">
        <v>0</v>
      </c>
      <c r="K129" s="95">
        <v>0</v>
      </c>
      <c r="L129" s="95">
        <v>0</v>
      </c>
      <c r="M129" s="95">
        <v>0</v>
      </c>
      <c r="N129" s="95">
        <v>0</v>
      </c>
      <c r="O129" s="95">
        <v>0</v>
      </c>
      <c r="P129" s="95">
        <v>0</v>
      </c>
      <c r="Q129" s="97">
        <v>0</v>
      </c>
      <c r="R129" s="21"/>
      <c r="S129" s="21"/>
      <c r="T129" s="21"/>
    </row>
    <row r="130" spans="1:20" x14ac:dyDescent="0.25">
      <c r="A130" s="21"/>
      <c r="B130" s="108" t="s">
        <v>79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97"/>
      <c r="R130" s="21"/>
      <c r="S130" s="21"/>
      <c r="T130" s="21"/>
    </row>
    <row r="131" spans="1:20" x14ac:dyDescent="0.25">
      <c r="A131" s="21"/>
      <c r="B131" s="103"/>
      <c r="C131" s="95" t="s">
        <v>57</v>
      </c>
      <c r="D131" s="95">
        <v>0</v>
      </c>
      <c r="E131" s="95">
        <v>0</v>
      </c>
      <c r="F131" s="95">
        <v>0</v>
      </c>
      <c r="G131" s="95">
        <v>0</v>
      </c>
      <c r="H131" s="95">
        <v>0</v>
      </c>
      <c r="I131" s="95">
        <v>0</v>
      </c>
      <c r="J131" s="95">
        <v>0</v>
      </c>
      <c r="K131" s="95">
        <v>0</v>
      </c>
      <c r="L131" s="95">
        <v>0</v>
      </c>
      <c r="M131" s="95">
        <v>0</v>
      </c>
      <c r="N131" s="95">
        <v>0</v>
      </c>
      <c r="O131" s="95">
        <v>0</v>
      </c>
      <c r="P131" s="95">
        <v>0</v>
      </c>
      <c r="Q131" s="97">
        <v>0</v>
      </c>
      <c r="R131" s="21"/>
      <c r="S131" s="21"/>
      <c r="T131" s="21"/>
    </row>
    <row r="132" spans="1:20" x14ac:dyDescent="0.25">
      <c r="A132" s="21"/>
      <c r="B132" s="103"/>
      <c r="C132" s="95" t="s">
        <v>58</v>
      </c>
      <c r="D132" s="95">
        <v>0</v>
      </c>
      <c r="E132" s="95">
        <v>0</v>
      </c>
      <c r="F132" s="95">
        <v>0</v>
      </c>
      <c r="G132" s="95">
        <v>0</v>
      </c>
      <c r="H132" s="95">
        <v>0</v>
      </c>
      <c r="I132" s="95">
        <v>0</v>
      </c>
      <c r="J132" s="95">
        <v>0</v>
      </c>
      <c r="K132" s="95">
        <v>0</v>
      </c>
      <c r="L132" s="95">
        <v>0</v>
      </c>
      <c r="M132" s="95">
        <v>0</v>
      </c>
      <c r="N132" s="95">
        <v>0</v>
      </c>
      <c r="O132" s="95">
        <v>0</v>
      </c>
      <c r="P132" s="95">
        <v>0</v>
      </c>
      <c r="Q132" s="97">
        <v>0</v>
      </c>
      <c r="R132" s="21"/>
      <c r="S132" s="21"/>
      <c r="T132" s="21"/>
    </row>
    <row r="133" spans="1:20" x14ac:dyDescent="0.25">
      <c r="A133" s="21"/>
      <c r="B133" s="103"/>
      <c r="C133" s="95" t="s">
        <v>75</v>
      </c>
      <c r="D133" s="95">
        <v>0</v>
      </c>
      <c r="E133" s="95">
        <v>0</v>
      </c>
      <c r="F133" s="95">
        <v>0</v>
      </c>
      <c r="G133" s="95">
        <v>0</v>
      </c>
      <c r="H133" s="95">
        <v>0</v>
      </c>
      <c r="I133" s="95">
        <v>0</v>
      </c>
      <c r="J133" s="95">
        <v>0</v>
      </c>
      <c r="K133" s="95">
        <v>0</v>
      </c>
      <c r="L133" s="95">
        <v>0</v>
      </c>
      <c r="M133" s="95">
        <v>0</v>
      </c>
      <c r="N133" s="95">
        <v>0</v>
      </c>
      <c r="O133" s="95">
        <v>0</v>
      </c>
      <c r="P133" s="95">
        <v>0</v>
      </c>
      <c r="Q133" s="97">
        <v>0</v>
      </c>
      <c r="R133" s="21"/>
      <c r="S133" s="21"/>
      <c r="T133" s="21"/>
    </row>
    <row r="134" spans="1:20" x14ac:dyDescent="0.25">
      <c r="A134" s="21"/>
      <c r="B134" s="103"/>
      <c r="C134" s="95" t="s">
        <v>76</v>
      </c>
      <c r="D134" s="95">
        <v>0</v>
      </c>
      <c r="E134" s="95">
        <v>0</v>
      </c>
      <c r="F134" s="95">
        <v>0</v>
      </c>
      <c r="G134" s="95">
        <v>0</v>
      </c>
      <c r="H134" s="95">
        <v>0</v>
      </c>
      <c r="I134" s="95">
        <v>0</v>
      </c>
      <c r="J134" s="95">
        <v>0</v>
      </c>
      <c r="K134" s="95">
        <v>0</v>
      </c>
      <c r="L134" s="95">
        <v>0</v>
      </c>
      <c r="M134" s="95">
        <v>0</v>
      </c>
      <c r="N134" s="95">
        <v>0</v>
      </c>
      <c r="O134" s="95">
        <v>0</v>
      </c>
      <c r="P134" s="95">
        <v>0</v>
      </c>
      <c r="Q134" s="97">
        <v>0</v>
      </c>
      <c r="R134" s="21"/>
      <c r="S134" s="21"/>
      <c r="T134" s="21"/>
    </row>
    <row r="135" spans="1:20" ht="15.75" thickBot="1" x14ac:dyDescent="0.3">
      <c r="A135" s="21"/>
      <c r="B135" s="104" t="s">
        <v>1</v>
      </c>
      <c r="C135" s="101"/>
      <c r="D135" s="101">
        <f t="shared" ref="D135:P135" si="0">SUM(D76:D134)</f>
        <v>27</v>
      </c>
      <c r="E135" s="101">
        <f t="shared" si="0"/>
        <v>25</v>
      </c>
      <c r="F135" s="101">
        <f t="shared" si="0"/>
        <v>17</v>
      </c>
      <c r="G135" s="101">
        <f t="shared" si="0"/>
        <v>11</v>
      </c>
      <c r="H135" s="101">
        <f t="shared" si="0"/>
        <v>5</v>
      </c>
      <c r="I135" s="101">
        <f t="shared" si="0"/>
        <v>5</v>
      </c>
      <c r="J135" s="101">
        <f t="shared" si="0"/>
        <v>5</v>
      </c>
      <c r="K135" s="101">
        <f t="shared" si="0"/>
        <v>2</v>
      </c>
      <c r="L135" s="101">
        <f t="shared" si="0"/>
        <v>2</v>
      </c>
      <c r="M135" s="101">
        <f t="shared" si="0"/>
        <v>2</v>
      </c>
      <c r="N135" s="101">
        <f t="shared" si="0"/>
        <v>1</v>
      </c>
      <c r="O135" s="101">
        <f t="shared" si="0"/>
        <v>1</v>
      </c>
      <c r="P135" s="101">
        <f t="shared" si="0"/>
        <v>1</v>
      </c>
      <c r="Q135" s="46">
        <f>SUM(D135:P135)</f>
        <v>104</v>
      </c>
      <c r="R135" s="21"/>
      <c r="S135" s="21"/>
      <c r="T135" s="21"/>
    </row>
    <row r="136" spans="1:20" x14ac:dyDescent="0.25">
      <c r="A136" s="21"/>
      <c r="B136" s="183"/>
      <c r="C136" s="184"/>
      <c r="D136" s="184"/>
      <c r="E136" s="184"/>
      <c r="F136" s="184"/>
      <c r="G136" s="184"/>
      <c r="H136" s="184"/>
      <c r="I136" s="184"/>
      <c r="J136" s="184"/>
      <c r="K136" s="184"/>
      <c r="L136" s="184"/>
      <c r="M136" s="184"/>
      <c r="N136" s="184"/>
      <c r="O136" s="184"/>
      <c r="P136" s="184"/>
      <c r="Q136" s="184"/>
      <c r="R136" s="21"/>
      <c r="S136" s="21"/>
      <c r="T136" s="21"/>
    </row>
    <row r="137" spans="1:20" x14ac:dyDescent="0.25">
      <c r="A137" s="21"/>
      <c r="B137" s="183"/>
      <c r="C137" s="184"/>
      <c r="D137" s="184"/>
      <c r="E137" s="184"/>
      <c r="F137" s="184"/>
      <c r="G137" s="184"/>
      <c r="H137" s="184"/>
      <c r="I137" s="184"/>
      <c r="J137" s="184"/>
      <c r="K137" s="184"/>
      <c r="L137" s="184"/>
      <c r="M137" s="184"/>
      <c r="N137" s="184"/>
      <c r="O137" s="184"/>
      <c r="P137" s="184"/>
      <c r="Q137" s="184"/>
      <c r="R137" s="21"/>
      <c r="S137" s="21"/>
      <c r="T137" s="21"/>
    </row>
    <row r="138" spans="1:20" ht="15.75" thickBot="1" x14ac:dyDescent="0.3">
      <c r="A138" s="21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21"/>
      <c r="S138" s="21"/>
      <c r="T138" s="21"/>
    </row>
    <row r="139" spans="1:20" ht="15.75" thickBot="1" x14ac:dyDescent="0.3">
      <c r="A139" s="21"/>
      <c r="B139" s="253" t="s">
        <v>117</v>
      </c>
      <c r="C139" s="254"/>
      <c r="D139" s="254"/>
      <c r="E139" s="254"/>
      <c r="F139" s="254"/>
      <c r="G139" s="254"/>
      <c r="H139" s="254"/>
      <c r="I139" s="254"/>
      <c r="J139" s="254"/>
      <c r="K139" s="254"/>
      <c r="L139" s="255"/>
      <c r="M139" s="105"/>
      <c r="N139" s="105"/>
      <c r="O139" s="105"/>
      <c r="P139" s="105"/>
      <c r="Q139" s="105"/>
      <c r="R139" s="21"/>
      <c r="S139" s="21"/>
      <c r="T139" s="21"/>
    </row>
    <row r="140" spans="1:20" ht="15.75" thickBot="1" x14ac:dyDescent="0.3">
      <c r="A140" s="21"/>
      <c r="B140" s="178" t="s">
        <v>7</v>
      </c>
      <c r="C140" s="270" t="s">
        <v>8</v>
      </c>
      <c r="D140" s="270"/>
      <c r="E140" s="270"/>
      <c r="F140" s="270"/>
      <c r="G140" s="270"/>
      <c r="H140" s="270"/>
      <c r="I140" s="270"/>
      <c r="J140" s="270"/>
      <c r="K140" s="179" t="s">
        <v>1</v>
      </c>
      <c r="L140" s="180" t="s">
        <v>54</v>
      </c>
      <c r="M140" s="105"/>
      <c r="N140" s="105"/>
      <c r="O140" s="105"/>
      <c r="P140" s="105"/>
      <c r="Q140" s="105"/>
      <c r="R140" s="21"/>
      <c r="S140" s="21"/>
      <c r="T140" s="21"/>
    </row>
    <row r="141" spans="1:20" ht="15.75" thickBot="1" x14ac:dyDescent="0.3">
      <c r="A141" s="21"/>
      <c r="B141" s="181" t="s">
        <v>56</v>
      </c>
      <c r="C141" s="277" t="s">
        <v>57</v>
      </c>
      <c r="D141" s="278"/>
      <c r="E141" s="279" t="s">
        <v>58</v>
      </c>
      <c r="F141" s="278"/>
      <c r="G141" s="279" t="s">
        <v>118</v>
      </c>
      <c r="H141" s="278"/>
      <c r="I141" s="279" t="s">
        <v>119</v>
      </c>
      <c r="J141" s="278"/>
      <c r="K141" s="182">
        <v>2014</v>
      </c>
      <c r="L141" s="182" t="s">
        <v>60</v>
      </c>
      <c r="M141" s="21"/>
      <c r="N141" s="21"/>
      <c r="O141" s="21"/>
      <c r="P141" s="21"/>
      <c r="Q141" s="21"/>
      <c r="R141" s="21"/>
      <c r="S141" s="21"/>
      <c r="T141" s="21"/>
    </row>
    <row r="142" spans="1:20" ht="15.75" thickBot="1" x14ac:dyDescent="0.3">
      <c r="A142" s="21"/>
      <c r="B142" s="177" t="s">
        <v>1</v>
      </c>
      <c r="C142" s="275">
        <v>319</v>
      </c>
      <c r="D142" s="275"/>
      <c r="E142" s="275">
        <v>58</v>
      </c>
      <c r="F142" s="275"/>
      <c r="G142" s="275">
        <v>191</v>
      </c>
      <c r="H142" s="275"/>
      <c r="I142" s="275">
        <v>0</v>
      </c>
      <c r="J142" s="276"/>
      <c r="K142" s="82">
        <f>SUM(C142:J142)</f>
        <v>568</v>
      </c>
      <c r="L142" s="187">
        <v>42004</v>
      </c>
      <c r="M142" s="21"/>
      <c r="N142" s="21"/>
      <c r="O142" s="21"/>
      <c r="P142" s="21"/>
      <c r="Q142" s="21"/>
      <c r="R142" s="21"/>
      <c r="S142" s="21"/>
      <c r="T142" s="21"/>
    </row>
    <row r="143" spans="1:20" x14ac:dyDescent="0.25">
      <c r="A143" s="21"/>
      <c r="B143" s="47"/>
      <c r="C143" s="185"/>
      <c r="D143" s="185"/>
      <c r="E143" s="185"/>
      <c r="F143" s="185"/>
      <c r="G143" s="185"/>
      <c r="H143" s="185"/>
      <c r="I143" s="185"/>
      <c r="J143" s="185"/>
      <c r="K143" s="16"/>
      <c r="L143" s="186"/>
      <c r="M143" s="21"/>
      <c r="N143" s="21"/>
      <c r="O143" s="21"/>
      <c r="P143" s="21"/>
      <c r="Q143" s="21"/>
      <c r="R143" s="21"/>
      <c r="S143" s="21"/>
      <c r="T143" s="21"/>
    </row>
    <row r="144" spans="1:20" x14ac:dyDescent="0.25">
      <c r="A144" s="21"/>
      <c r="B144" s="47"/>
      <c r="C144" s="185"/>
      <c r="D144" s="185"/>
      <c r="E144" s="185"/>
      <c r="F144" s="185"/>
      <c r="G144" s="185"/>
      <c r="H144" s="185"/>
      <c r="I144" s="185"/>
      <c r="J144" s="185"/>
      <c r="K144" s="16"/>
      <c r="L144" s="186"/>
      <c r="M144" s="21"/>
      <c r="N144" s="21"/>
      <c r="O144" s="21"/>
      <c r="P144" s="21"/>
      <c r="Q144" s="21"/>
      <c r="R144" s="21"/>
      <c r="S144" s="21"/>
      <c r="T144" s="21"/>
    </row>
    <row r="145" spans="1:20" x14ac:dyDescent="0.25">
      <c r="A145" s="21"/>
      <c r="B145" s="116" t="s">
        <v>2</v>
      </c>
      <c r="C145" s="115"/>
      <c r="D145" s="117"/>
      <c r="E145" s="114"/>
      <c r="F145" s="112"/>
      <c r="G145" s="112"/>
      <c r="H145" s="114"/>
      <c r="I145" s="114"/>
      <c r="J145" s="9"/>
      <c r="K145" s="9"/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1:20" x14ac:dyDescent="0.25">
      <c r="A146" s="21"/>
      <c r="B146" s="118" t="s">
        <v>115</v>
      </c>
      <c r="C146" s="9"/>
      <c r="D146" s="9"/>
      <c r="E146" s="9"/>
      <c r="F146" s="9"/>
      <c r="G146" s="9"/>
      <c r="H146" s="9"/>
      <c r="I146" s="9"/>
      <c r="J146" s="9"/>
      <c r="K146" s="9"/>
      <c r="L146" s="21"/>
      <c r="M146" s="21"/>
      <c r="N146" s="21"/>
      <c r="O146" s="21"/>
      <c r="P146" s="21"/>
      <c r="Q146" s="21"/>
      <c r="R146" s="21"/>
      <c r="S146" s="21"/>
      <c r="T146" s="21"/>
    </row>
    <row r="147" spans="1:20" x14ac:dyDescent="0.25">
      <c r="A147" s="21"/>
      <c r="B147" s="118" t="s">
        <v>4</v>
      </c>
      <c r="C147" s="9"/>
      <c r="D147" s="9"/>
      <c r="E147" s="9"/>
      <c r="F147" s="9"/>
      <c r="G147" s="9"/>
      <c r="H147" s="9"/>
      <c r="I147" s="9"/>
      <c r="J147" s="9"/>
      <c r="K147" s="9"/>
      <c r="L147" s="21"/>
      <c r="M147" s="21"/>
      <c r="N147" s="21"/>
      <c r="O147" s="21"/>
      <c r="P147" s="21"/>
      <c r="Q147" s="21"/>
      <c r="R147" s="21"/>
      <c r="S147" s="21"/>
      <c r="T147" s="21"/>
    </row>
    <row r="148" spans="1:20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</row>
    <row r="149" spans="1:20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 spans="1:20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 spans="1:20" x14ac:dyDescent="0.25">
      <c r="A151" s="21"/>
      <c r="R151" s="21"/>
      <c r="S151" s="21"/>
      <c r="T151" s="21"/>
    </row>
    <row r="152" spans="1:20" x14ac:dyDescent="0.25">
      <c r="A152" s="21"/>
      <c r="R152" s="21"/>
      <c r="S152" s="21"/>
      <c r="T152" s="21"/>
    </row>
    <row r="153" spans="1:20" x14ac:dyDescent="0.25">
      <c r="A153" s="21"/>
      <c r="R153" s="21"/>
      <c r="S153" s="21"/>
      <c r="T153" s="21"/>
    </row>
    <row r="154" spans="1:20" x14ac:dyDescent="0.25">
      <c r="A154" s="21"/>
      <c r="R154" s="21"/>
      <c r="S154" s="21"/>
      <c r="T154" s="21"/>
    </row>
    <row r="155" spans="1:20" x14ac:dyDescent="0.25">
      <c r="A155" s="21"/>
      <c r="R155" s="21"/>
      <c r="S155" s="21"/>
      <c r="T155" s="21"/>
    </row>
    <row r="156" spans="1:20" x14ac:dyDescent="0.25">
      <c r="A156" s="21"/>
      <c r="R156" s="21"/>
      <c r="S156" s="21"/>
      <c r="T156" s="21"/>
    </row>
    <row r="157" spans="1:20" x14ac:dyDescent="0.25">
      <c r="A157" s="21"/>
      <c r="R157" s="21"/>
      <c r="S157" s="21"/>
      <c r="T157" s="21"/>
    </row>
    <row r="158" spans="1:20" x14ac:dyDescent="0.25">
      <c r="A158" s="21"/>
      <c r="R158" s="21"/>
      <c r="S158" s="21"/>
      <c r="T158" s="21"/>
    </row>
    <row r="159" spans="1:20" x14ac:dyDescent="0.25">
      <c r="A159" s="21"/>
      <c r="R159" s="21"/>
      <c r="S159" s="21"/>
      <c r="T159" s="21"/>
    </row>
    <row r="160" spans="1:20" x14ac:dyDescent="0.25">
      <c r="A160" s="21"/>
      <c r="R160" s="21"/>
      <c r="S160" s="21"/>
      <c r="T160" s="21"/>
    </row>
    <row r="161" spans="1:20" x14ac:dyDescent="0.25">
      <c r="A161" s="21"/>
      <c r="R161" s="21"/>
      <c r="S161" s="21"/>
      <c r="T161" s="21"/>
    </row>
    <row r="162" spans="1:20" x14ac:dyDescent="0.25">
      <c r="A162" s="21"/>
      <c r="R162" s="21"/>
      <c r="S162" s="21"/>
      <c r="T162" s="21"/>
    </row>
    <row r="163" spans="1:20" x14ac:dyDescent="0.25">
      <c r="A163" s="21"/>
      <c r="R163" s="21"/>
      <c r="S163" s="21"/>
      <c r="T163" s="21"/>
    </row>
    <row r="164" spans="1:20" x14ac:dyDescent="0.25">
      <c r="A164" s="21"/>
      <c r="R164" s="21"/>
      <c r="S164" s="21"/>
      <c r="T164" s="21"/>
    </row>
    <row r="165" spans="1:20" x14ac:dyDescent="0.25">
      <c r="A165" s="21"/>
      <c r="R165" s="21"/>
      <c r="S165" s="21"/>
      <c r="T165" s="21"/>
    </row>
    <row r="166" spans="1:20" x14ac:dyDescent="0.25">
      <c r="A166" s="21"/>
      <c r="R166" s="21"/>
      <c r="S166" s="21"/>
      <c r="T166" s="21"/>
    </row>
    <row r="167" spans="1:20" x14ac:dyDescent="0.25">
      <c r="A167" s="21"/>
      <c r="R167" s="21"/>
      <c r="S167" s="21"/>
      <c r="T167" s="21"/>
    </row>
    <row r="168" spans="1:20" x14ac:dyDescent="0.25">
      <c r="A168" s="21"/>
      <c r="R168" s="21"/>
      <c r="S168" s="21"/>
      <c r="T168" s="21"/>
    </row>
    <row r="169" spans="1:20" x14ac:dyDescent="0.25">
      <c r="A169" s="21"/>
      <c r="R169" s="21"/>
      <c r="S169" s="21"/>
      <c r="T169" s="21"/>
    </row>
    <row r="170" spans="1:20" x14ac:dyDescent="0.25">
      <c r="A170" s="21"/>
      <c r="R170" s="21"/>
      <c r="S170" s="21"/>
      <c r="T170" s="21"/>
    </row>
    <row r="171" spans="1:20" x14ac:dyDescent="0.25">
      <c r="A171" s="21"/>
      <c r="R171" s="21"/>
      <c r="S171" s="21"/>
      <c r="T171" s="21"/>
    </row>
    <row r="172" spans="1:20" x14ac:dyDescent="0.25">
      <c r="A172" s="21"/>
      <c r="R172" s="21"/>
      <c r="S172" s="21"/>
      <c r="T172" s="21"/>
    </row>
    <row r="173" spans="1:20" x14ac:dyDescent="0.25">
      <c r="A173" s="21"/>
      <c r="R173" s="21"/>
      <c r="S173" s="21"/>
      <c r="T173" s="21"/>
    </row>
    <row r="174" spans="1:20" x14ac:dyDescent="0.25">
      <c r="A174" s="21"/>
      <c r="R174" s="21"/>
      <c r="S174" s="21"/>
      <c r="T174" s="21"/>
    </row>
    <row r="175" spans="1:20" x14ac:dyDescent="0.25">
      <c r="A175" s="21"/>
      <c r="R175" s="21"/>
      <c r="S175" s="21"/>
      <c r="T175" s="21"/>
    </row>
    <row r="176" spans="1:20" x14ac:dyDescent="0.25">
      <c r="A176" s="21"/>
      <c r="R176" s="21"/>
      <c r="S176" s="21"/>
      <c r="T176" s="21"/>
    </row>
    <row r="177" spans="1:20" x14ac:dyDescent="0.25">
      <c r="A177" s="21"/>
      <c r="R177" s="21"/>
      <c r="S177" s="21"/>
      <c r="T177" s="21"/>
    </row>
    <row r="178" spans="1:20" x14ac:dyDescent="0.25">
      <c r="A178" s="21"/>
      <c r="R178" s="21"/>
      <c r="S178" s="21"/>
      <c r="T178" s="21"/>
    </row>
    <row r="179" spans="1:20" x14ac:dyDescent="0.25">
      <c r="A179" s="21"/>
      <c r="R179" s="21"/>
      <c r="S179" s="21"/>
      <c r="T179" s="21"/>
    </row>
    <row r="180" spans="1:20" x14ac:dyDescent="0.25">
      <c r="A180" s="21"/>
      <c r="R180" s="21"/>
      <c r="S180" s="21"/>
      <c r="T180" s="21"/>
    </row>
    <row r="181" spans="1:20" x14ac:dyDescent="0.25">
      <c r="A181" s="21"/>
      <c r="R181" s="21"/>
      <c r="S181" s="21"/>
      <c r="T181" s="21"/>
    </row>
    <row r="182" spans="1:20" x14ac:dyDescent="0.25">
      <c r="A182" s="21"/>
      <c r="R182" s="21"/>
      <c r="S182" s="21"/>
      <c r="T182" s="21"/>
    </row>
    <row r="183" spans="1:20" x14ac:dyDescent="0.25">
      <c r="A183" s="21"/>
      <c r="R183" s="21"/>
      <c r="S183" s="21"/>
      <c r="T183" s="21"/>
    </row>
    <row r="184" spans="1:20" x14ac:dyDescent="0.25">
      <c r="A184" s="21"/>
      <c r="R184" s="21"/>
      <c r="S184" s="21"/>
      <c r="T184" s="21"/>
    </row>
    <row r="185" spans="1:20" x14ac:dyDescent="0.25">
      <c r="A185" s="21"/>
      <c r="R185" s="21"/>
      <c r="S185" s="21"/>
      <c r="T185" s="21"/>
    </row>
    <row r="186" spans="1:20" x14ac:dyDescent="0.25">
      <c r="A186" s="21"/>
      <c r="R186" s="21"/>
      <c r="S186" s="21"/>
      <c r="T186" s="21"/>
    </row>
    <row r="187" spans="1:20" x14ac:dyDescent="0.25">
      <c r="A187" s="21"/>
      <c r="R187" s="21"/>
      <c r="S187" s="21"/>
      <c r="T187" s="21"/>
    </row>
    <row r="188" spans="1:20" x14ac:dyDescent="0.25">
      <c r="A188" s="21"/>
      <c r="R188" s="21"/>
      <c r="S188" s="21"/>
      <c r="T188" s="21"/>
    </row>
    <row r="189" spans="1:20" x14ac:dyDescent="0.25">
      <c r="A189" s="21"/>
      <c r="R189" s="21"/>
      <c r="S189" s="21"/>
      <c r="T189" s="21"/>
    </row>
    <row r="190" spans="1:20" x14ac:dyDescent="0.25">
      <c r="A190" s="21"/>
      <c r="R190" s="21"/>
      <c r="S190" s="21"/>
      <c r="T190" s="21"/>
    </row>
    <row r="191" spans="1:20" x14ac:dyDescent="0.25">
      <c r="A191" s="21"/>
      <c r="R191" s="21"/>
      <c r="S191" s="21"/>
      <c r="T191" s="21"/>
    </row>
    <row r="192" spans="1:20" x14ac:dyDescent="0.25">
      <c r="A192" s="21"/>
      <c r="R192" s="21"/>
      <c r="S192" s="21"/>
      <c r="T192" s="21"/>
    </row>
    <row r="193" spans="1:20" x14ac:dyDescent="0.25">
      <c r="A193" s="21"/>
      <c r="R193" s="21"/>
      <c r="S193" s="21"/>
      <c r="T193" s="21"/>
    </row>
    <row r="194" spans="1:20" x14ac:dyDescent="0.25">
      <c r="A194" s="21"/>
      <c r="R194" s="21"/>
      <c r="S194" s="21"/>
      <c r="T194" s="21"/>
    </row>
    <row r="195" spans="1:20" x14ac:dyDescent="0.25">
      <c r="A195" s="21"/>
      <c r="R195" s="21"/>
      <c r="S195" s="21"/>
      <c r="T195" s="21"/>
    </row>
    <row r="196" spans="1:20" x14ac:dyDescent="0.25">
      <c r="A196" s="21"/>
      <c r="R196" s="21"/>
      <c r="S196" s="21"/>
      <c r="T196" s="21"/>
    </row>
    <row r="197" spans="1:20" x14ac:dyDescent="0.25">
      <c r="A197" s="21"/>
      <c r="R197" s="21"/>
      <c r="S197" s="21"/>
      <c r="T197" s="21"/>
    </row>
    <row r="198" spans="1:20" x14ac:dyDescent="0.25">
      <c r="A198" s="21"/>
      <c r="R198" s="21"/>
      <c r="S198" s="21"/>
      <c r="T198" s="21"/>
    </row>
    <row r="199" spans="1:20" x14ac:dyDescent="0.25">
      <c r="A199" s="21"/>
      <c r="R199" s="21"/>
      <c r="S199" s="21"/>
      <c r="T199" s="21"/>
    </row>
    <row r="200" spans="1:20" x14ac:dyDescent="0.25">
      <c r="A200" s="21"/>
      <c r="R200" s="21"/>
      <c r="S200" s="21"/>
      <c r="T200" s="21"/>
    </row>
    <row r="201" spans="1:20" x14ac:dyDescent="0.25">
      <c r="A201" s="21"/>
      <c r="R201" s="21"/>
      <c r="S201" s="21"/>
      <c r="T201" s="21"/>
    </row>
    <row r="202" spans="1:20" x14ac:dyDescent="0.25">
      <c r="A202" s="21"/>
      <c r="R202" s="21"/>
      <c r="S202" s="21"/>
      <c r="T202" s="21"/>
    </row>
    <row r="203" spans="1:20" x14ac:dyDescent="0.25">
      <c r="A203" s="21"/>
      <c r="R203" s="21"/>
      <c r="S203" s="21"/>
      <c r="T203" s="21"/>
    </row>
    <row r="204" spans="1:20" x14ac:dyDescent="0.25">
      <c r="A204" s="21"/>
      <c r="R204" s="21"/>
      <c r="S204" s="21"/>
      <c r="T204" s="21"/>
    </row>
    <row r="205" spans="1:20" x14ac:dyDescent="0.25">
      <c r="A205" s="21"/>
      <c r="R205" s="21"/>
      <c r="S205" s="21"/>
      <c r="T205" s="21"/>
    </row>
    <row r="206" spans="1:20" x14ac:dyDescent="0.25">
      <c r="A206" s="21"/>
      <c r="R206" s="21"/>
      <c r="S206" s="21"/>
      <c r="T206" s="21"/>
    </row>
    <row r="207" spans="1:20" x14ac:dyDescent="0.25">
      <c r="A207" s="21"/>
      <c r="R207" s="21"/>
      <c r="S207" s="21"/>
      <c r="T207" s="21"/>
    </row>
    <row r="208" spans="1:20" x14ac:dyDescent="0.25">
      <c r="A208" s="21"/>
      <c r="R208" s="21"/>
      <c r="S208" s="21"/>
      <c r="T208" s="21"/>
    </row>
    <row r="209" spans="1:20" x14ac:dyDescent="0.25">
      <c r="A209" s="21"/>
      <c r="R209" s="21"/>
      <c r="S209" s="21"/>
      <c r="T209" s="21"/>
    </row>
    <row r="210" spans="1:20" x14ac:dyDescent="0.25">
      <c r="A210" s="21"/>
      <c r="R210" s="21"/>
      <c r="S210" s="21"/>
      <c r="T210" s="21"/>
    </row>
    <row r="211" spans="1:20" x14ac:dyDescent="0.25">
      <c r="A211" s="21"/>
      <c r="R211" s="21"/>
      <c r="S211" s="21"/>
      <c r="T211" s="21"/>
    </row>
    <row r="212" spans="1:20" x14ac:dyDescent="0.25">
      <c r="A212" s="21"/>
      <c r="R212" s="21"/>
      <c r="S212" s="21"/>
      <c r="T212" s="21"/>
    </row>
    <row r="213" spans="1:20" x14ac:dyDescent="0.25">
      <c r="A213" s="21"/>
      <c r="R213" s="21"/>
      <c r="S213" s="21"/>
      <c r="T213" s="21"/>
    </row>
    <row r="214" spans="1:20" x14ac:dyDescent="0.25">
      <c r="A214" s="21"/>
    </row>
  </sheetData>
  <sortState columnSort="1" ref="D74:P135">
    <sortCondition descending="1" ref="D135:P135"/>
  </sortState>
  <mergeCells count="12">
    <mergeCell ref="B7:Q7"/>
    <mergeCell ref="C142:D142"/>
    <mergeCell ref="E142:F142"/>
    <mergeCell ref="G142:H142"/>
    <mergeCell ref="I142:J142"/>
    <mergeCell ref="B72:Q72"/>
    <mergeCell ref="B139:L139"/>
    <mergeCell ref="C140:J140"/>
    <mergeCell ref="C141:D141"/>
    <mergeCell ref="E141:F141"/>
    <mergeCell ref="G141:H141"/>
    <mergeCell ref="I141:J141"/>
  </mergeCells>
  <conditionalFormatting sqref="B145:B146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selection activeCell="T15" sqref="T15"/>
    </sheetView>
  </sheetViews>
  <sheetFormatPr defaultRowHeight="15" x14ac:dyDescent="0.25"/>
  <cols>
    <col min="1" max="1" width="20.28515625" style="18" customWidth="1"/>
    <col min="2" max="16384" width="9.140625" style="18"/>
  </cols>
  <sheetData>
    <row r="1" spans="1:15" ht="15.75" x14ac:dyDescent="0.25">
      <c r="A1" s="19" t="s">
        <v>143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18"/>
      <c r="N1" s="21"/>
      <c r="O1" s="21"/>
    </row>
    <row r="2" spans="1:15" x14ac:dyDescent="0.25">
      <c r="A2" s="213" t="s">
        <v>0</v>
      </c>
      <c r="B2" s="12"/>
      <c r="C2" s="12"/>
      <c r="D2" s="22"/>
      <c r="E2" s="20"/>
      <c r="F2" s="20"/>
      <c r="G2" s="20"/>
      <c r="H2" s="20"/>
      <c r="I2" s="20"/>
      <c r="J2" s="20"/>
      <c r="K2" s="20"/>
      <c r="L2" s="20"/>
      <c r="M2" s="118"/>
      <c r="N2" s="21"/>
      <c r="O2" s="21"/>
    </row>
    <row r="3" spans="1:15" x14ac:dyDescent="0.25">
      <c r="A3" s="215" t="s">
        <v>5</v>
      </c>
      <c r="B3" s="14"/>
      <c r="C3" s="14"/>
      <c r="D3" s="22"/>
      <c r="E3" s="20"/>
      <c r="F3" s="20"/>
      <c r="G3" s="20"/>
      <c r="H3" s="20"/>
      <c r="I3" s="20"/>
      <c r="J3" s="20"/>
      <c r="K3" s="20"/>
      <c r="L3" s="20"/>
      <c r="M3" s="118"/>
      <c r="N3" s="21"/>
      <c r="O3" s="21"/>
    </row>
    <row r="4" spans="1:15" ht="15.75" x14ac:dyDescent="0.25">
      <c r="A4" s="216" t="s">
        <v>6</v>
      </c>
      <c r="B4" s="15"/>
      <c r="C4" s="15"/>
      <c r="D4" s="22"/>
      <c r="E4" s="20"/>
      <c r="F4" s="20"/>
      <c r="G4" s="20"/>
      <c r="H4" s="20"/>
      <c r="I4" s="20"/>
      <c r="J4" s="20"/>
      <c r="K4" s="19"/>
      <c r="L4" s="20"/>
      <c r="M4" s="118"/>
      <c r="N4" s="21"/>
      <c r="O4" s="21"/>
    </row>
    <row r="5" spans="1:15" x14ac:dyDescent="0.25">
      <c r="A5" s="216"/>
      <c r="B5" s="15"/>
      <c r="C5" s="15"/>
      <c r="D5" s="22"/>
      <c r="E5" s="20"/>
      <c r="F5" s="20"/>
      <c r="G5" s="20"/>
      <c r="H5" s="20"/>
      <c r="I5" s="20"/>
      <c r="J5" s="20"/>
      <c r="K5" s="20"/>
      <c r="L5" s="20"/>
      <c r="M5" s="118"/>
      <c r="N5" s="21"/>
      <c r="O5" s="21"/>
    </row>
    <row r="6" spans="1:15" ht="15.75" thickBot="1" x14ac:dyDescent="0.3">
      <c r="A6" s="15"/>
      <c r="B6" s="15"/>
      <c r="C6" s="15"/>
      <c r="D6" s="22"/>
      <c r="E6" s="20"/>
      <c r="F6" s="20"/>
      <c r="G6" s="20"/>
      <c r="H6" s="20"/>
      <c r="I6" s="20"/>
      <c r="J6" s="20"/>
      <c r="K6" s="20"/>
      <c r="L6" s="20"/>
      <c r="M6" s="118"/>
      <c r="N6" s="21"/>
      <c r="O6" s="21"/>
    </row>
    <row r="7" spans="1:15" x14ac:dyDescent="0.25">
      <c r="A7" s="247" t="s">
        <v>145</v>
      </c>
      <c r="B7" s="248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9"/>
    </row>
    <row r="8" spans="1:15" x14ac:dyDescent="0.25">
      <c r="A8" s="233"/>
      <c r="B8" s="250" t="s">
        <v>8</v>
      </c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2"/>
    </row>
    <row r="9" spans="1:15" x14ac:dyDescent="0.25">
      <c r="A9" s="234" t="s">
        <v>9</v>
      </c>
      <c r="B9" s="24" t="s">
        <v>10</v>
      </c>
      <c r="C9" s="24" t="s">
        <v>11</v>
      </c>
      <c r="D9" s="24" t="s">
        <v>12</v>
      </c>
      <c r="E9" s="24" t="s">
        <v>13</v>
      </c>
      <c r="F9" s="24" t="s">
        <v>14</v>
      </c>
      <c r="G9" s="24" t="s">
        <v>15</v>
      </c>
      <c r="H9" s="24" t="s">
        <v>16</v>
      </c>
      <c r="I9" s="24" t="s">
        <v>17</v>
      </c>
      <c r="J9" s="24" t="s">
        <v>18</v>
      </c>
      <c r="K9" s="24" t="s">
        <v>19</v>
      </c>
      <c r="L9" s="24" t="s">
        <v>20</v>
      </c>
      <c r="M9" s="25" t="s">
        <v>21</v>
      </c>
      <c r="N9" s="31" t="s">
        <v>22</v>
      </c>
      <c r="O9" s="55" t="s">
        <v>23</v>
      </c>
    </row>
    <row r="10" spans="1:15" x14ac:dyDescent="0.25">
      <c r="A10" s="235" t="s">
        <v>46</v>
      </c>
      <c r="B10" s="33">
        <v>109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236">
        <f t="shared" ref="N10:N31" si="0">SUM(B10:M10)</f>
        <v>109</v>
      </c>
      <c r="O10" s="237">
        <f>N10/31</f>
        <v>3.5161290322580645</v>
      </c>
    </row>
    <row r="11" spans="1:15" x14ac:dyDescent="0.25">
      <c r="A11" s="224" t="s">
        <v>107</v>
      </c>
      <c r="B11" s="33">
        <v>101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6">
        <f t="shared" si="0"/>
        <v>101</v>
      </c>
      <c r="O11" s="237">
        <f t="shared" ref="O11:O31" si="1">N11/31</f>
        <v>3.2580645161290325</v>
      </c>
    </row>
    <row r="12" spans="1:15" x14ac:dyDescent="0.25">
      <c r="A12" s="225" t="s">
        <v>42</v>
      </c>
      <c r="B12" s="33">
        <v>73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6">
        <f t="shared" si="0"/>
        <v>73</v>
      </c>
      <c r="O12" s="237">
        <f t="shared" si="1"/>
        <v>2.3548387096774195</v>
      </c>
    </row>
    <row r="13" spans="1:15" x14ac:dyDescent="0.25">
      <c r="A13" s="223" t="s">
        <v>36</v>
      </c>
      <c r="B13" s="32">
        <v>37</v>
      </c>
      <c r="C13" s="32"/>
      <c r="D13" s="32"/>
      <c r="E13" s="32"/>
      <c r="F13" s="32"/>
      <c r="G13" s="32"/>
      <c r="H13" s="32"/>
      <c r="I13" s="32"/>
      <c r="J13" s="32"/>
      <c r="K13" s="33"/>
      <c r="L13" s="33"/>
      <c r="M13" s="33"/>
      <c r="N13" s="36">
        <f t="shared" si="0"/>
        <v>37</v>
      </c>
      <c r="O13" s="237">
        <f t="shared" si="1"/>
        <v>1.1935483870967742</v>
      </c>
    </row>
    <row r="14" spans="1:15" x14ac:dyDescent="0.25">
      <c r="A14" s="223" t="s">
        <v>108</v>
      </c>
      <c r="B14" s="32">
        <v>25</v>
      </c>
      <c r="C14" s="32"/>
      <c r="D14" s="32"/>
      <c r="E14" s="32"/>
      <c r="F14" s="32"/>
      <c r="G14" s="32"/>
      <c r="H14" s="32"/>
      <c r="I14" s="32"/>
      <c r="J14" s="32"/>
      <c r="K14" s="33"/>
      <c r="L14" s="33"/>
      <c r="M14" s="33"/>
      <c r="N14" s="36">
        <f t="shared" si="0"/>
        <v>25</v>
      </c>
      <c r="O14" s="237">
        <f t="shared" si="1"/>
        <v>0.80645161290322576</v>
      </c>
    </row>
    <row r="15" spans="1:15" x14ac:dyDescent="0.25">
      <c r="A15" s="223" t="s">
        <v>41</v>
      </c>
      <c r="B15" s="32">
        <v>24</v>
      </c>
      <c r="C15" s="32"/>
      <c r="D15" s="32"/>
      <c r="E15" s="32"/>
      <c r="F15" s="32"/>
      <c r="G15" s="32"/>
      <c r="H15" s="32"/>
      <c r="I15" s="32"/>
      <c r="J15" s="32"/>
      <c r="K15" s="33"/>
      <c r="L15" s="33"/>
      <c r="M15" s="33"/>
      <c r="N15" s="36">
        <f t="shared" si="0"/>
        <v>24</v>
      </c>
      <c r="O15" s="237">
        <f t="shared" si="1"/>
        <v>0.77419354838709675</v>
      </c>
    </row>
    <row r="16" spans="1:15" x14ac:dyDescent="0.25">
      <c r="A16" s="223" t="s">
        <v>38</v>
      </c>
      <c r="B16" s="32">
        <v>20</v>
      </c>
      <c r="C16" s="32"/>
      <c r="D16" s="32"/>
      <c r="E16" s="32"/>
      <c r="F16" s="32"/>
      <c r="G16" s="32"/>
      <c r="H16" s="32"/>
      <c r="I16" s="32"/>
      <c r="J16" s="32"/>
      <c r="K16" s="33"/>
      <c r="L16" s="33"/>
      <c r="M16" s="33"/>
      <c r="N16" s="36">
        <f t="shared" si="0"/>
        <v>20</v>
      </c>
      <c r="O16" s="237">
        <f t="shared" si="1"/>
        <v>0.64516129032258063</v>
      </c>
    </row>
    <row r="17" spans="1:15" x14ac:dyDescent="0.25">
      <c r="A17" s="223" t="s">
        <v>135</v>
      </c>
      <c r="B17" s="32">
        <v>12</v>
      </c>
      <c r="C17" s="32"/>
      <c r="D17" s="32"/>
      <c r="E17" s="32"/>
      <c r="F17" s="32"/>
      <c r="G17" s="32"/>
      <c r="H17" s="32"/>
      <c r="I17" s="32"/>
      <c r="J17" s="32"/>
      <c r="K17" s="33"/>
      <c r="L17" s="33"/>
      <c r="M17" s="33"/>
      <c r="N17" s="36">
        <f t="shared" si="0"/>
        <v>12</v>
      </c>
      <c r="O17" s="237">
        <f t="shared" si="1"/>
        <v>0.38709677419354838</v>
      </c>
    </row>
    <row r="18" spans="1:15" x14ac:dyDescent="0.25">
      <c r="A18" s="223" t="s">
        <v>124</v>
      </c>
      <c r="B18" s="32">
        <v>10</v>
      </c>
      <c r="C18" s="32"/>
      <c r="D18" s="32"/>
      <c r="E18" s="32"/>
      <c r="F18" s="32"/>
      <c r="G18" s="32"/>
      <c r="H18" s="32"/>
      <c r="I18" s="32"/>
      <c r="J18" s="32"/>
      <c r="K18" s="33"/>
      <c r="L18" s="33"/>
      <c r="M18" s="33"/>
      <c r="N18" s="36">
        <f t="shared" si="0"/>
        <v>10</v>
      </c>
      <c r="O18" s="237">
        <f t="shared" si="1"/>
        <v>0.32258064516129031</v>
      </c>
    </row>
    <row r="19" spans="1:15" x14ac:dyDescent="0.25">
      <c r="A19" s="223" t="s">
        <v>32</v>
      </c>
      <c r="B19" s="32">
        <v>8</v>
      </c>
      <c r="C19" s="32"/>
      <c r="D19" s="32"/>
      <c r="E19" s="32"/>
      <c r="F19" s="32"/>
      <c r="G19" s="32"/>
      <c r="H19" s="32"/>
      <c r="I19" s="32"/>
      <c r="J19" s="32"/>
      <c r="K19" s="33"/>
      <c r="L19" s="33"/>
      <c r="M19" s="33"/>
      <c r="N19" s="36">
        <f t="shared" si="0"/>
        <v>8</v>
      </c>
      <c r="O19" s="237">
        <f t="shared" si="1"/>
        <v>0.25806451612903225</v>
      </c>
    </row>
    <row r="20" spans="1:15" x14ac:dyDescent="0.25">
      <c r="A20" s="223" t="s">
        <v>138</v>
      </c>
      <c r="B20" s="32">
        <v>6</v>
      </c>
      <c r="C20" s="32"/>
      <c r="D20" s="32"/>
      <c r="E20" s="32"/>
      <c r="F20" s="32"/>
      <c r="G20" s="32"/>
      <c r="H20" s="32"/>
      <c r="I20" s="32"/>
      <c r="J20" s="32"/>
      <c r="K20" s="33"/>
      <c r="L20" s="33"/>
      <c r="M20" s="33"/>
      <c r="N20" s="36">
        <f t="shared" si="0"/>
        <v>6</v>
      </c>
      <c r="O20" s="237">
        <f t="shared" si="1"/>
        <v>0.19354838709677419</v>
      </c>
    </row>
    <row r="21" spans="1:15" x14ac:dyDescent="0.25">
      <c r="A21" s="223" t="s">
        <v>112</v>
      </c>
      <c r="B21" s="32">
        <v>4</v>
      </c>
      <c r="C21" s="32"/>
      <c r="D21" s="32"/>
      <c r="E21" s="32"/>
      <c r="F21" s="32"/>
      <c r="G21" s="32"/>
      <c r="H21" s="32"/>
      <c r="I21" s="32"/>
      <c r="J21" s="32"/>
      <c r="K21" s="33"/>
      <c r="L21" s="33"/>
      <c r="M21" s="33"/>
      <c r="N21" s="36">
        <f t="shared" si="0"/>
        <v>4</v>
      </c>
      <c r="O21" s="237">
        <f t="shared" si="1"/>
        <v>0.12903225806451613</v>
      </c>
    </row>
    <row r="22" spans="1:15" x14ac:dyDescent="0.25">
      <c r="A22" s="223" t="s">
        <v>110</v>
      </c>
      <c r="B22" s="32">
        <v>4</v>
      </c>
      <c r="C22" s="32"/>
      <c r="D22" s="32"/>
      <c r="E22" s="32"/>
      <c r="F22" s="32"/>
      <c r="G22" s="32"/>
      <c r="H22" s="32"/>
      <c r="I22" s="32"/>
      <c r="J22" s="32"/>
      <c r="K22" s="33"/>
      <c r="L22" s="33"/>
      <c r="M22" s="33"/>
      <c r="N22" s="36">
        <f t="shared" si="0"/>
        <v>4</v>
      </c>
      <c r="O22" s="237">
        <f t="shared" si="1"/>
        <v>0.12903225806451613</v>
      </c>
    </row>
    <row r="23" spans="1:15" x14ac:dyDescent="0.25">
      <c r="A23" s="223" t="s">
        <v>129</v>
      </c>
      <c r="B23" s="32">
        <v>3</v>
      </c>
      <c r="C23" s="32"/>
      <c r="D23" s="32"/>
      <c r="E23" s="32"/>
      <c r="F23" s="32"/>
      <c r="G23" s="32"/>
      <c r="H23" s="32"/>
      <c r="I23" s="32"/>
      <c r="J23" s="32"/>
      <c r="K23" s="33"/>
      <c r="L23" s="33"/>
      <c r="M23" s="33"/>
      <c r="N23" s="36">
        <f t="shared" si="0"/>
        <v>3</v>
      </c>
      <c r="O23" s="237">
        <f t="shared" si="1"/>
        <v>9.6774193548387094E-2</v>
      </c>
    </row>
    <row r="24" spans="1:15" x14ac:dyDescent="0.25">
      <c r="A24" s="223" t="s">
        <v>111</v>
      </c>
      <c r="B24" s="32">
        <v>3</v>
      </c>
      <c r="C24" s="32"/>
      <c r="D24" s="32"/>
      <c r="E24" s="32"/>
      <c r="F24" s="32"/>
      <c r="G24" s="32"/>
      <c r="H24" s="32"/>
      <c r="I24" s="32"/>
      <c r="J24" s="32"/>
      <c r="K24" s="33"/>
      <c r="L24" s="33"/>
      <c r="M24" s="33"/>
      <c r="N24" s="36">
        <f t="shared" si="0"/>
        <v>3</v>
      </c>
      <c r="O24" s="237">
        <f t="shared" si="1"/>
        <v>9.6774193548387094E-2</v>
      </c>
    </row>
    <row r="25" spans="1:15" x14ac:dyDescent="0.25">
      <c r="A25" s="223" t="s">
        <v>137</v>
      </c>
      <c r="B25" s="32">
        <v>3</v>
      </c>
      <c r="C25" s="32"/>
      <c r="D25" s="32"/>
      <c r="E25" s="32"/>
      <c r="F25" s="32"/>
      <c r="G25" s="32"/>
      <c r="H25" s="32"/>
      <c r="I25" s="32"/>
      <c r="J25" s="32"/>
      <c r="K25" s="33"/>
      <c r="L25" s="33"/>
      <c r="M25" s="33"/>
      <c r="N25" s="36">
        <f t="shared" si="0"/>
        <v>3</v>
      </c>
      <c r="O25" s="237">
        <f t="shared" si="1"/>
        <v>9.6774193548387094E-2</v>
      </c>
    </row>
    <row r="26" spans="1:15" x14ac:dyDescent="0.25">
      <c r="A26" s="223" t="s">
        <v>104</v>
      </c>
      <c r="B26" s="38">
        <v>3</v>
      </c>
      <c r="C26" s="38"/>
      <c r="D26" s="32"/>
      <c r="E26" s="32"/>
      <c r="F26" s="32"/>
      <c r="G26" s="38"/>
      <c r="H26" s="38"/>
      <c r="I26" s="38"/>
      <c r="J26" s="38"/>
      <c r="K26" s="33"/>
      <c r="L26" s="33"/>
      <c r="M26" s="33"/>
      <c r="N26" s="36">
        <f t="shared" si="0"/>
        <v>3</v>
      </c>
      <c r="O26" s="237">
        <f t="shared" si="1"/>
        <v>9.6774193548387094E-2</v>
      </c>
    </row>
    <row r="27" spans="1:15" x14ac:dyDescent="0.25">
      <c r="A27" s="223" t="s">
        <v>140</v>
      </c>
      <c r="B27" s="38">
        <v>2</v>
      </c>
      <c r="C27" s="32"/>
      <c r="D27" s="32"/>
      <c r="E27" s="32"/>
      <c r="F27" s="32"/>
      <c r="G27" s="38"/>
      <c r="H27" s="32"/>
      <c r="I27" s="38"/>
      <c r="J27" s="32"/>
      <c r="K27" s="33"/>
      <c r="L27" s="33"/>
      <c r="M27" s="33"/>
      <c r="N27" s="36">
        <f t="shared" si="0"/>
        <v>2</v>
      </c>
      <c r="O27" s="237">
        <f t="shared" si="1"/>
        <v>6.4516129032258063E-2</v>
      </c>
    </row>
    <row r="28" spans="1:15" x14ac:dyDescent="0.25">
      <c r="A28" s="223" t="s">
        <v>139</v>
      </c>
      <c r="B28" s="38">
        <v>2</v>
      </c>
      <c r="C28" s="32"/>
      <c r="D28" s="32"/>
      <c r="E28" s="32"/>
      <c r="F28" s="32"/>
      <c r="G28" s="38"/>
      <c r="H28" s="32"/>
      <c r="I28" s="38"/>
      <c r="J28" s="32"/>
      <c r="K28" s="33"/>
      <c r="L28" s="33"/>
      <c r="M28" s="33"/>
      <c r="N28" s="36">
        <f t="shared" si="0"/>
        <v>2</v>
      </c>
      <c r="O28" s="237">
        <f t="shared" si="1"/>
        <v>6.4516129032258063E-2</v>
      </c>
    </row>
    <row r="29" spans="1:15" x14ac:dyDescent="0.25">
      <c r="A29" s="223" t="s">
        <v>146</v>
      </c>
      <c r="B29" s="32">
        <v>1</v>
      </c>
      <c r="C29" s="32"/>
      <c r="D29" s="32"/>
      <c r="E29" s="32"/>
      <c r="F29" s="32"/>
      <c r="G29" s="32"/>
      <c r="H29" s="32"/>
      <c r="I29" s="32"/>
      <c r="J29" s="32"/>
      <c r="K29" s="33"/>
      <c r="L29" s="33"/>
      <c r="M29" s="33"/>
      <c r="N29" s="36">
        <f t="shared" si="0"/>
        <v>1</v>
      </c>
      <c r="O29" s="237">
        <f t="shared" si="1"/>
        <v>3.2258064516129031E-2</v>
      </c>
    </row>
    <row r="30" spans="1:15" x14ac:dyDescent="0.25">
      <c r="A30" s="223" t="s">
        <v>50</v>
      </c>
      <c r="B30" s="32">
        <f>B31-SUM(B10:B29)</f>
        <v>8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6">
        <f t="shared" si="0"/>
        <v>8</v>
      </c>
      <c r="O30" s="237">
        <f t="shared" si="1"/>
        <v>0.25806451612903225</v>
      </c>
    </row>
    <row r="31" spans="1:15" ht="15.75" thickBot="1" x14ac:dyDescent="0.3">
      <c r="A31" s="238" t="s">
        <v>1</v>
      </c>
      <c r="B31" s="40">
        <v>458</v>
      </c>
      <c r="C31" s="40"/>
      <c r="D31" s="40"/>
      <c r="E31" s="40"/>
      <c r="F31" s="40"/>
      <c r="G31" s="41"/>
      <c r="H31" s="40"/>
      <c r="I31" s="40"/>
      <c r="J31" s="40"/>
      <c r="K31" s="40"/>
      <c r="L31" s="40"/>
      <c r="M31" s="41"/>
      <c r="N31" s="45">
        <f t="shared" si="0"/>
        <v>458</v>
      </c>
      <c r="O31" s="239">
        <f t="shared" si="1"/>
        <v>14.774193548387096</v>
      </c>
    </row>
    <row r="32" spans="1:1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x14ac:dyDescent="0.25">
      <c r="A33" s="116" t="s">
        <v>2</v>
      </c>
      <c r="B33" s="115"/>
      <c r="C33" s="117"/>
      <c r="D33" s="114"/>
      <c r="E33" s="112"/>
      <c r="F33" s="112"/>
      <c r="G33" s="114"/>
      <c r="H33" s="114"/>
      <c r="I33" s="9"/>
      <c r="J33" s="9"/>
      <c r="K33" s="9"/>
      <c r="L33" s="9"/>
      <c r="M33" s="9"/>
      <c r="N33" s="9"/>
      <c r="O33" s="21"/>
    </row>
    <row r="34" spans="1:15" x14ac:dyDescent="0.25">
      <c r="A34" s="118" t="s">
        <v>3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21"/>
    </row>
    <row r="35" spans="1:15" x14ac:dyDescent="0.25">
      <c r="A35" s="118" t="s">
        <v>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21"/>
    </row>
    <row r="36" spans="1:15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x14ac:dyDescent="0.25">
      <c r="A37" s="240" t="s">
        <v>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</row>
    <row r="38" spans="1:15" x14ac:dyDescent="0.25">
      <c r="A38" s="241" t="s">
        <v>144</v>
      </c>
      <c r="B38" s="241"/>
      <c r="C38" s="241"/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</row>
  </sheetData>
  <mergeCells count="2">
    <mergeCell ref="A7:O7"/>
    <mergeCell ref="B8:O8"/>
  </mergeCells>
  <conditionalFormatting sqref="B2:D6">
    <cfRule type="cellIs" dxfId="2" priority="2" stopIfTrue="1" operator="equal">
      <formula>"various"</formula>
    </cfRule>
  </conditionalFormatting>
  <conditionalFormatting sqref="A33:A34">
    <cfRule type="cellIs" dxfId="1" priority="1" stopIfTrue="1" operator="equal">
      <formula>"various"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A8" sqref="A8"/>
    </sheetView>
  </sheetViews>
  <sheetFormatPr defaultRowHeight="15" x14ac:dyDescent="0.25"/>
  <cols>
    <col min="1" max="1" width="9.85546875" style="18" customWidth="1"/>
    <col min="2" max="2" width="9.140625" style="18"/>
    <col min="3" max="3" width="9.28515625" style="18" customWidth="1"/>
    <col min="4" max="5" width="9.140625" style="18"/>
    <col min="6" max="6" width="10.7109375" style="18" customWidth="1"/>
    <col min="7" max="7" width="10" style="18" customWidth="1"/>
    <col min="8" max="10" width="9.140625" style="18"/>
    <col min="11" max="11" width="6.7109375" style="18" bestFit="1" customWidth="1"/>
    <col min="12" max="12" width="6" style="18" bestFit="1" customWidth="1"/>
    <col min="13" max="13" width="5" style="18" bestFit="1" customWidth="1"/>
    <col min="14" max="14" width="17.28515625" style="18" customWidth="1"/>
    <col min="15" max="15" width="7" style="18" bestFit="1" customWidth="1"/>
    <col min="16" max="16" width="8" style="18" bestFit="1" customWidth="1"/>
    <col min="17" max="17" width="5" style="18" bestFit="1" customWidth="1"/>
    <col min="18" max="18" width="6" style="18" bestFit="1" customWidth="1"/>
    <col min="19" max="19" width="5" style="18" bestFit="1" customWidth="1"/>
    <col min="20" max="20" width="9.140625" style="18" customWidth="1"/>
    <col min="21" max="21" width="9.140625" style="18"/>
    <col min="22" max="22" width="9.140625" style="18" customWidth="1"/>
    <col min="23" max="16384" width="9.140625" style="18"/>
  </cols>
  <sheetData>
    <row r="1" spans="1:14" ht="15.75" x14ac:dyDescent="0.25">
      <c r="A1" s="211" t="s">
        <v>142</v>
      </c>
      <c r="B1" s="10"/>
      <c r="C1" s="10"/>
      <c r="D1" s="10"/>
      <c r="E1" s="10"/>
      <c r="F1" s="10"/>
      <c r="G1" s="10"/>
      <c r="H1" s="11"/>
      <c r="I1" s="58"/>
      <c r="J1" s="212"/>
      <c r="K1" s="212"/>
      <c r="L1" s="111"/>
      <c r="M1" s="111"/>
      <c r="N1" s="111"/>
    </row>
    <row r="2" spans="1:14" x14ac:dyDescent="0.25">
      <c r="A2" s="213" t="s">
        <v>0</v>
      </c>
      <c r="B2" s="12"/>
      <c r="C2" s="12"/>
      <c r="D2" s="12"/>
      <c r="E2" s="12"/>
      <c r="F2" s="12"/>
      <c r="G2" s="12"/>
      <c r="H2" s="13"/>
      <c r="I2" s="15"/>
      <c r="J2" s="214"/>
      <c r="K2" s="214"/>
      <c r="L2" s="111"/>
      <c r="M2" s="111"/>
      <c r="N2" s="111"/>
    </row>
    <row r="3" spans="1:14" x14ac:dyDescent="0.25">
      <c r="A3" s="215" t="s">
        <v>5</v>
      </c>
      <c r="B3" s="14"/>
      <c r="C3" s="14"/>
      <c r="D3" s="14"/>
      <c r="E3" s="14"/>
      <c r="F3" s="14"/>
      <c r="G3" s="14"/>
      <c r="H3" s="13"/>
      <c r="I3" s="15"/>
      <c r="J3" s="214"/>
      <c r="K3" s="214"/>
      <c r="L3" s="111"/>
      <c r="M3" s="111"/>
      <c r="N3" s="111"/>
    </row>
    <row r="4" spans="1:14" ht="15.75" x14ac:dyDescent="0.25">
      <c r="A4" s="216" t="s">
        <v>6</v>
      </c>
      <c r="B4" s="15"/>
      <c r="C4" s="15"/>
      <c r="D4" s="15"/>
      <c r="E4" s="15"/>
      <c r="F4" s="15"/>
      <c r="G4" s="59"/>
      <c r="H4" s="15"/>
      <c r="I4" s="59"/>
      <c r="J4" s="214"/>
      <c r="K4" s="214"/>
      <c r="L4" s="111"/>
      <c r="M4" s="111"/>
      <c r="N4" s="111"/>
    </row>
    <row r="5" spans="1:14" x14ac:dyDescent="0.25">
      <c r="A5" s="47"/>
      <c r="B5" s="74"/>
      <c r="C5" s="74"/>
      <c r="D5" s="74"/>
      <c r="E5" s="74"/>
      <c r="F5" s="16"/>
      <c r="G5" s="75"/>
      <c r="H5" s="76"/>
      <c r="I5" s="76"/>
      <c r="J5" s="76"/>
      <c r="K5" s="76"/>
      <c r="L5" s="111"/>
      <c r="M5" s="111"/>
      <c r="N5" s="111"/>
    </row>
    <row r="6" spans="1:14" ht="15.75" thickBot="1" x14ac:dyDescent="0.3">
      <c r="A6" s="47"/>
      <c r="B6" s="74"/>
      <c r="C6" s="74"/>
      <c r="D6" s="74"/>
      <c r="E6" s="74"/>
      <c r="F6" s="16"/>
      <c r="G6" s="75"/>
      <c r="H6" s="76"/>
      <c r="I6" s="76"/>
      <c r="J6" s="76"/>
      <c r="K6" s="76"/>
      <c r="L6" s="111"/>
      <c r="M6" s="111"/>
      <c r="N6" s="111"/>
    </row>
    <row r="7" spans="1:14" ht="15.75" thickBot="1" x14ac:dyDescent="0.3">
      <c r="A7" s="253" t="s">
        <v>136</v>
      </c>
      <c r="B7" s="254"/>
      <c r="C7" s="254"/>
      <c r="D7" s="254"/>
      <c r="E7" s="254"/>
      <c r="F7" s="254"/>
      <c r="G7" s="254"/>
      <c r="H7" s="254"/>
      <c r="I7" s="255"/>
      <c r="J7" s="111"/>
      <c r="K7" s="111"/>
      <c r="L7" s="111"/>
      <c r="M7" s="111"/>
      <c r="N7" s="111"/>
    </row>
    <row r="8" spans="1:14" ht="15.75" thickBot="1" x14ac:dyDescent="0.3">
      <c r="A8" s="217" t="s">
        <v>7</v>
      </c>
      <c r="B8" s="269" t="s">
        <v>8</v>
      </c>
      <c r="C8" s="270"/>
      <c r="D8" s="270"/>
      <c r="E8" s="271"/>
      <c r="F8" s="218" t="s">
        <v>54</v>
      </c>
      <c r="G8" s="269" t="s">
        <v>55</v>
      </c>
      <c r="H8" s="270"/>
      <c r="I8" s="271"/>
      <c r="J8" s="111"/>
      <c r="K8" s="111"/>
      <c r="L8" s="111"/>
      <c r="M8" s="111"/>
      <c r="N8" s="111"/>
    </row>
    <row r="9" spans="1:14" ht="35.25" customHeight="1" thickBot="1" x14ac:dyDescent="0.3">
      <c r="A9" s="181" t="s">
        <v>56</v>
      </c>
      <c r="B9" s="219" t="s">
        <v>57</v>
      </c>
      <c r="C9" s="220" t="s">
        <v>58</v>
      </c>
      <c r="D9" s="220" t="s">
        <v>59</v>
      </c>
      <c r="E9" s="182">
        <v>2015</v>
      </c>
      <c r="F9" s="182" t="s">
        <v>60</v>
      </c>
      <c r="G9" s="219" t="s">
        <v>57</v>
      </c>
      <c r="H9" s="220" t="s">
        <v>58</v>
      </c>
      <c r="I9" s="221" t="s">
        <v>59</v>
      </c>
      <c r="J9" s="111"/>
      <c r="K9" s="111"/>
      <c r="L9" s="111"/>
      <c r="M9" s="111"/>
      <c r="N9" s="111"/>
    </row>
    <row r="10" spans="1:14" ht="16.5" customHeight="1" x14ac:dyDescent="0.25">
      <c r="A10" s="226" t="s">
        <v>46</v>
      </c>
      <c r="B10" s="226">
        <v>124</v>
      </c>
      <c r="C10" s="227">
        <v>3</v>
      </c>
      <c r="D10" s="228">
        <v>4</v>
      </c>
      <c r="E10" s="63">
        <f t="shared" ref="E10:E30" si="0">SUM(B10:D10)</f>
        <v>131</v>
      </c>
      <c r="F10" s="64" t="s">
        <v>126</v>
      </c>
      <c r="G10" s="65">
        <f t="shared" ref="G10:G31" si="1">B10/SUM(B10:D10)</f>
        <v>0.94656488549618323</v>
      </c>
      <c r="H10" s="65">
        <f t="shared" ref="H10:H31" si="2">C10/SUM(B10:D10)</f>
        <v>2.2900763358778626E-2</v>
      </c>
      <c r="I10" s="66">
        <f t="shared" ref="I10:I31" si="3">D10/SUM(B10:D10)</f>
        <v>3.0534351145038167E-2</v>
      </c>
      <c r="J10" s="111"/>
      <c r="K10" s="111"/>
      <c r="L10" s="111"/>
      <c r="M10" s="111"/>
      <c r="N10" s="111"/>
    </row>
    <row r="11" spans="1:14" ht="18" customHeight="1" x14ac:dyDescent="0.25">
      <c r="A11" s="229" t="s">
        <v>107</v>
      </c>
      <c r="B11" s="229">
        <v>60</v>
      </c>
      <c r="C11" s="227">
        <v>24</v>
      </c>
      <c r="D11" s="227">
        <v>21</v>
      </c>
      <c r="E11" s="63">
        <f t="shared" si="0"/>
        <v>105</v>
      </c>
      <c r="F11" s="64"/>
      <c r="G11" s="65">
        <f t="shared" si="1"/>
        <v>0.5714285714285714</v>
      </c>
      <c r="H11" s="65">
        <f t="shared" si="2"/>
        <v>0.22857142857142856</v>
      </c>
      <c r="I11" s="66">
        <f t="shared" si="3"/>
        <v>0.2</v>
      </c>
      <c r="J11" s="111"/>
      <c r="K11" s="111"/>
      <c r="L11" s="111"/>
      <c r="M11" s="111"/>
      <c r="N11" s="111"/>
    </row>
    <row r="12" spans="1:14" x14ac:dyDescent="0.25">
      <c r="A12" s="230" t="s">
        <v>42</v>
      </c>
      <c r="B12" s="229">
        <v>74</v>
      </c>
      <c r="C12" s="227">
        <v>7</v>
      </c>
      <c r="D12" s="227">
        <v>7</v>
      </c>
      <c r="E12" s="63">
        <f t="shared" si="0"/>
        <v>88</v>
      </c>
      <c r="F12" s="64"/>
      <c r="G12" s="65">
        <f t="shared" si="1"/>
        <v>0.84090909090909094</v>
      </c>
      <c r="H12" s="65">
        <f t="shared" si="2"/>
        <v>7.9545454545454544E-2</v>
      </c>
      <c r="I12" s="66">
        <f t="shared" si="3"/>
        <v>7.9545454545454544E-2</v>
      </c>
      <c r="J12" s="111"/>
      <c r="K12" s="111"/>
      <c r="L12" s="111"/>
      <c r="M12" s="111"/>
      <c r="N12" s="111"/>
    </row>
    <row r="13" spans="1:14" x14ac:dyDescent="0.25">
      <c r="A13" s="229" t="s">
        <v>36</v>
      </c>
      <c r="B13" s="229">
        <v>36</v>
      </c>
      <c r="C13" s="227">
        <v>1</v>
      </c>
      <c r="D13" s="227">
        <v>2</v>
      </c>
      <c r="E13" s="63">
        <f t="shared" si="0"/>
        <v>39</v>
      </c>
      <c r="F13" s="64"/>
      <c r="G13" s="65">
        <f t="shared" si="1"/>
        <v>0.92307692307692313</v>
      </c>
      <c r="H13" s="65">
        <f t="shared" si="2"/>
        <v>2.564102564102564E-2</v>
      </c>
      <c r="I13" s="66">
        <f t="shared" si="3"/>
        <v>5.128205128205128E-2</v>
      </c>
      <c r="J13" s="111"/>
      <c r="K13" s="111"/>
      <c r="L13" s="111"/>
      <c r="M13" s="111"/>
      <c r="N13" s="111"/>
    </row>
    <row r="14" spans="1:14" x14ac:dyDescent="0.25">
      <c r="A14" s="34" t="s">
        <v>108</v>
      </c>
      <c r="B14" s="229">
        <v>20</v>
      </c>
      <c r="C14" s="227">
        <v>1</v>
      </c>
      <c r="D14" s="227">
        <v>4</v>
      </c>
      <c r="E14" s="63">
        <f t="shared" si="0"/>
        <v>25</v>
      </c>
      <c r="F14" s="64"/>
      <c r="G14" s="65">
        <f t="shared" si="1"/>
        <v>0.8</v>
      </c>
      <c r="H14" s="65">
        <f t="shared" si="2"/>
        <v>0.04</v>
      </c>
      <c r="I14" s="66">
        <f t="shared" si="3"/>
        <v>0.16</v>
      </c>
      <c r="J14" s="111"/>
      <c r="K14" s="111"/>
      <c r="L14" s="111"/>
      <c r="M14" s="111"/>
      <c r="N14" s="111"/>
    </row>
    <row r="15" spans="1:14" x14ac:dyDescent="0.25">
      <c r="A15" s="229" t="s">
        <v>41</v>
      </c>
      <c r="B15" s="231">
        <v>20</v>
      </c>
      <c r="C15" s="227">
        <v>0</v>
      </c>
      <c r="D15" s="227">
        <v>4</v>
      </c>
      <c r="E15" s="63">
        <f t="shared" si="0"/>
        <v>24</v>
      </c>
      <c r="F15" s="64"/>
      <c r="G15" s="65">
        <f t="shared" si="1"/>
        <v>0.83333333333333337</v>
      </c>
      <c r="H15" s="65">
        <f t="shared" si="2"/>
        <v>0</v>
      </c>
      <c r="I15" s="66">
        <f t="shared" si="3"/>
        <v>0.16666666666666666</v>
      </c>
      <c r="J15" s="111"/>
      <c r="K15" s="111"/>
      <c r="L15" s="111"/>
      <c r="M15" s="111"/>
      <c r="N15" s="111"/>
    </row>
    <row r="16" spans="1:14" x14ac:dyDescent="0.25">
      <c r="A16" s="229" t="s">
        <v>38</v>
      </c>
      <c r="B16" s="231">
        <v>18</v>
      </c>
      <c r="C16" s="227">
        <v>0</v>
      </c>
      <c r="D16" s="227">
        <v>2</v>
      </c>
      <c r="E16" s="63">
        <f t="shared" si="0"/>
        <v>20</v>
      </c>
      <c r="F16" s="64"/>
      <c r="G16" s="65">
        <f t="shared" si="1"/>
        <v>0.9</v>
      </c>
      <c r="H16" s="65">
        <f t="shared" si="2"/>
        <v>0</v>
      </c>
      <c r="I16" s="66">
        <f t="shared" si="3"/>
        <v>0.1</v>
      </c>
      <c r="J16" s="111"/>
      <c r="K16" s="111"/>
      <c r="L16" s="111"/>
      <c r="M16" s="111"/>
      <c r="N16" s="111"/>
    </row>
    <row r="17" spans="1:14" x14ac:dyDescent="0.25">
      <c r="A17" s="229" t="s">
        <v>135</v>
      </c>
      <c r="B17" s="229">
        <v>12</v>
      </c>
      <c r="C17" s="227">
        <v>0</v>
      </c>
      <c r="D17" s="227">
        <v>0</v>
      </c>
      <c r="E17" s="63">
        <f t="shared" si="0"/>
        <v>12</v>
      </c>
      <c r="F17" s="64"/>
      <c r="G17" s="65">
        <f t="shared" si="1"/>
        <v>1</v>
      </c>
      <c r="H17" s="65">
        <f t="shared" si="2"/>
        <v>0</v>
      </c>
      <c r="I17" s="66">
        <f t="shared" si="3"/>
        <v>0</v>
      </c>
      <c r="J17" s="111"/>
      <c r="K17" s="111"/>
      <c r="L17" s="111"/>
      <c r="M17" s="111"/>
      <c r="N17" s="111"/>
    </row>
    <row r="18" spans="1:14" x14ac:dyDescent="0.25">
      <c r="A18" s="229" t="s">
        <v>124</v>
      </c>
      <c r="B18" s="229">
        <v>6</v>
      </c>
      <c r="C18" s="227">
        <v>0</v>
      </c>
      <c r="D18" s="227">
        <v>4</v>
      </c>
      <c r="E18" s="63">
        <f t="shared" si="0"/>
        <v>10</v>
      </c>
      <c r="F18" s="64"/>
      <c r="G18" s="65">
        <f t="shared" si="1"/>
        <v>0.6</v>
      </c>
      <c r="H18" s="65">
        <f t="shared" si="2"/>
        <v>0</v>
      </c>
      <c r="I18" s="66">
        <f t="shared" si="3"/>
        <v>0.4</v>
      </c>
      <c r="J18" s="111"/>
      <c r="K18" s="111"/>
      <c r="L18" s="111"/>
      <c r="M18" s="111"/>
      <c r="N18" s="111"/>
    </row>
    <row r="19" spans="1:14" x14ac:dyDescent="0.25">
      <c r="A19" s="229" t="s">
        <v>32</v>
      </c>
      <c r="B19" s="229">
        <v>2</v>
      </c>
      <c r="C19" s="227">
        <v>3</v>
      </c>
      <c r="D19" s="227">
        <v>3</v>
      </c>
      <c r="E19" s="63">
        <f t="shared" si="0"/>
        <v>8</v>
      </c>
      <c r="F19" s="64"/>
      <c r="G19" s="65">
        <f t="shared" si="1"/>
        <v>0.25</v>
      </c>
      <c r="H19" s="65">
        <f t="shared" si="2"/>
        <v>0.375</v>
      </c>
      <c r="I19" s="66">
        <f t="shared" si="3"/>
        <v>0.375</v>
      </c>
      <c r="J19" s="111"/>
      <c r="K19" s="111"/>
      <c r="L19" s="111"/>
      <c r="M19" s="111"/>
      <c r="N19" s="111"/>
    </row>
    <row r="20" spans="1:14" x14ac:dyDescent="0.25">
      <c r="A20" s="229" t="s">
        <v>138</v>
      </c>
      <c r="B20" s="229">
        <v>4</v>
      </c>
      <c r="C20" s="227">
        <v>2</v>
      </c>
      <c r="D20" s="227">
        <v>0</v>
      </c>
      <c r="E20" s="63">
        <f t="shared" si="0"/>
        <v>6</v>
      </c>
      <c r="F20" s="64"/>
      <c r="G20" s="65">
        <f t="shared" si="1"/>
        <v>0.66666666666666663</v>
      </c>
      <c r="H20" s="65">
        <f t="shared" si="2"/>
        <v>0.33333333333333331</v>
      </c>
      <c r="I20" s="66">
        <f t="shared" si="3"/>
        <v>0</v>
      </c>
      <c r="J20" s="111"/>
      <c r="K20" s="111"/>
      <c r="L20" s="111"/>
      <c r="M20" s="111"/>
      <c r="N20" s="111"/>
    </row>
    <row r="21" spans="1:14" x14ac:dyDescent="0.25">
      <c r="A21" s="229" t="s">
        <v>110</v>
      </c>
      <c r="B21" s="229">
        <v>4</v>
      </c>
      <c r="C21" s="227">
        <v>0</v>
      </c>
      <c r="D21" s="227">
        <v>0</v>
      </c>
      <c r="E21" s="63">
        <f t="shared" si="0"/>
        <v>4</v>
      </c>
      <c r="F21" s="64"/>
      <c r="G21" s="65">
        <f t="shared" si="1"/>
        <v>1</v>
      </c>
      <c r="H21" s="65">
        <f t="shared" si="2"/>
        <v>0</v>
      </c>
      <c r="I21" s="66">
        <f t="shared" si="3"/>
        <v>0</v>
      </c>
      <c r="J21" s="111"/>
      <c r="K21" s="111"/>
      <c r="L21" s="111"/>
      <c r="M21" s="111"/>
      <c r="N21" s="111"/>
    </row>
    <row r="22" spans="1:14" x14ac:dyDescent="0.25">
      <c r="A22" s="229" t="s">
        <v>104</v>
      </c>
      <c r="B22" s="231">
        <v>4</v>
      </c>
      <c r="C22" s="227">
        <v>0</v>
      </c>
      <c r="D22" s="227">
        <v>0</v>
      </c>
      <c r="E22" s="63">
        <f t="shared" si="0"/>
        <v>4</v>
      </c>
      <c r="F22" s="64"/>
      <c r="G22" s="65">
        <f t="shared" si="1"/>
        <v>1</v>
      </c>
      <c r="H22" s="65">
        <f t="shared" si="2"/>
        <v>0</v>
      </c>
      <c r="I22" s="66">
        <f t="shared" si="3"/>
        <v>0</v>
      </c>
      <c r="J22" s="111"/>
      <c r="K22" s="111"/>
      <c r="L22" s="111"/>
      <c r="M22" s="111"/>
      <c r="N22" s="111"/>
    </row>
    <row r="23" spans="1:14" x14ac:dyDescent="0.25">
      <c r="A23" s="229" t="s">
        <v>112</v>
      </c>
      <c r="B23" s="232">
        <v>4</v>
      </c>
      <c r="C23" s="227">
        <v>0</v>
      </c>
      <c r="D23" s="227">
        <v>0</v>
      </c>
      <c r="E23" s="63">
        <f t="shared" si="0"/>
        <v>4</v>
      </c>
      <c r="F23" s="64"/>
      <c r="G23" s="65">
        <f t="shared" si="1"/>
        <v>1</v>
      </c>
      <c r="H23" s="65">
        <f t="shared" si="2"/>
        <v>0</v>
      </c>
      <c r="I23" s="66">
        <f t="shared" si="3"/>
        <v>0</v>
      </c>
      <c r="J23" s="111"/>
      <c r="K23" s="111"/>
      <c r="L23" s="111"/>
      <c r="M23" s="111"/>
      <c r="N23" s="111"/>
    </row>
    <row r="24" spans="1:14" x14ac:dyDescent="0.25">
      <c r="A24" s="229" t="s">
        <v>111</v>
      </c>
      <c r="B24" s="229">
        <v>2</v>
      </c>
      <c r="C24" s="227">
        <v>1</v>
      </c>
      <c r="D24" s="227">
        <v>0</v>
      </c>
      <c r="E24" s="63">
        <f t="shared" si="0"/>
        <v>3</v>
      </c>
      <c r="F24" s="68"/>
      <c r="G24" s="65">
        <f t="shared" si="1"/>
        <v>0.66666666666666663</v>
      </c>
      <c r="H24" s="65">
        <f t="shared" si="2"/>
        <v>0.33333333333333331</v>
      </c>
      <c r="I24" s="66">
        <f t="shared" si="3"/>
        <v>0</v>
      </c>
      <c r="J24" s="111"/>
      <c r="K24" s="111"/>
      <c r="L24" s="111"/>
      <c r="M24" s="111"/>
      <c r="N24" s="111"/>
    </row>
    <row r="25" spans="1:14" x14ac:dyDescent="0.25">
      <c r="A25" s="229" t="s">
        <v>129</v>
      </c>
      <c r="B25" s="229">
        <v>1</v>
      </c>
      <c r="C25" s="227">
        <v>2</v>
      </c>
      <c r="D25" s="227">
        <v>0</v>
      </c>
      <c r="E25" s="63">
        <f t="shared" si="0"/>
        <v>3</v>
      </c>
      <c r="F25" s="64"/>
      <c r="G25" s="65">
        <f t="shared" si="1"/>
        <v>0.33333333333333331</v>
      </c>
      <c r="H25" s="65">
        <f t="shared" si="2"/>
        <v>0.66666666666666663</v>
      </c>
      <c r="I25" s="66">
        <f t="shared" si="3"/>
        <v>0</v>
      </c>
      <c r="J25" s="111"/>
      <c r="K25" s="111"/>
      <c r="L25" s="111"/>
      <c r="M25" s="111"/>
      <c r="N25" s="111"/>
    </row>
    <row r="26" spans="1:14" x14ac:dyDescent="0.25">
      <c r="A26" s="229" t="s">
        <v>137</v>
      </c>
      <c r="B26" s="229">
        <v>1</v>
      </c>
      <c r="C26" s="227">
        <v>2</v>
      </c>
      <c r="D26" s="227"/>
      <c r="E26" s="63">
        <f t="shared" si="0"/>
        <v>3</v>
      </c>
      <c r="F26" s="64"/>
      <c r="G26" s="65">
        <f t="shared" si="1"/>
        <v>0.33333333333333331</v>
      </c>
      <c r="H26" s="65">
        <f t="shared" si="2"/>
        <v>0.66666666666666663</v>
      </c>
      <c r="I26" s="66">
        <f t="shared" si="3"/>
        <v>0</v>
      </c>
      <c r="J26" s="111"/>
      <c r="K26" s="111"/>
      <c r="L26" s="111"/>
      <c r="M26" s="111"/>
      <c r="N26" s="111"/>
    </row>
    <row r="27" spans="1:14" x14ac:dyDescent="0.25">
      <c r="A27" s="229" t="s">
        <v>128</v>
      </c>
      <c r="B27" s="229">
        <v>2</v>
      </c>
      <c r="C27" s="227">
        <v>0</v>
      </c>
      <c r="D27" s="227">
        <v>0</v>
      </c>
      <c r="E27" s="63">
        <f t="shared" si="0"/>
        <v>2</v>
      </c>
      <c r="F27" s="64"/>
      <c r="G27" s="65">
        <f t="shared" si="1"/>
        <v>1</v>
      </c>
      <c r="H27" s="65">
        <f t="shared" si="2"/>
        <v>0</v>
      </c>
      <c r="I27" s="66">
        <f t="shared" si="3"/>
        <v>0</v>
      </c>
      <c r="J27" s="111"/>
      <c r="K27" s="111"/>
      <c r="L27" s="111"/>
      <c r="M27" s="111"/>
      <c r="N27" s="111"/>
    </row>
    <row r="28" spans="1:14" x14ac:dyDescent="0.25">
      <c r="A28" s="229" t="s">
        <v>139</v>
      </c>
      <c r="B28" s="229">
        <v>0</v>
      </c>
      <c r="C28" s="227">
        <v>0</v>
      </c>
      <c r="D28" s="227">
        <v>2</v>
      </c>
      <c r="E28" s="63">
        <f t="shared" si="0"/>
        <v>2</v>
      </c>
      <c r="F28" s="64"/>
      <c r="G28" s="65">
        <f t="shared" si="1"/>
        <v>0</v>
      </c>
      <c r="H28" s="65">
        <f t="shared" si="2"/>
        <v>0</v>
      </c>
      <c r="I28" s="66">
        <f t="shared" si="3"/>
        <v>1</v>
      </c>
      <c r="J28" s="111"/>
      <c r="K28" s="111"/>
      <c r="L28" s="111"/>
      <c r="M28" s="111"/>
      <c r="N28" s="111"/>
    </row>
    <row r="29" spans="1:14" x14ac:dyDescent="0.25">
      <c r="A29" s="229" t="s">
        <v>140</v>
      </c>
      <c r="B29" s="229">
        <v>1</v>
      </c>
      <c r="C29" s="227">
        <v>1</v>
      </c>
      <c r="D29" s="227">
        <v>0</v>
      </c>
      <c r="E29" s="63">
        <f t="shared" si="0"/>
        <v>2</v>
      </c>
      <c r="F29" s="64"/>
      <c r="G29" s="65">
        <f t="shared" si="1"/>
        <v>0.5</v>
      </c>
      <c r="H29" s="65">
        <f t="shared" si="2"/>
        <v>0.5</v>
      </c>
      <c r="I29" s="66">
        <f t="shared" si="3"/>
        <v>0</v>
      </c>
      <c r="J29" s="111"/>
      <c r="K29" s="111"/>
      <c r="L29" s="111"/>
      <c r="M29" s="111"/>
      <c r="N29" s="111"/>
    </row>
    <row r="30" spans="1:14" x14ac:dyDescent="0.25">
      <c r="A30" s="229" t="s">
        <v>50</v>
      </c>
      <c r="B30" s="227">
        <f>B31-SUM(B10:B29)</f>
        <v>4</v>
      </c>
      <c r="C30" s="227">
        <f t="shared" ref="C30:D30" si="4">C31-SUM(C10:C29)</f>
        <v>3</v>
      </c>
      <c r="D30" s="227">
        <f t="shared" si="4"/>
        <v>1</v>
      </c>
      <c r="E30" s="63">
        <f t="shared" si="0"/>
        <v>8</v>
      </c>
      <c r="F30" s="64"/>
      <c r="G30" s="65">
        <f t="shared" si="1"/>
        <v>0.5</v>
      </c>
      <c r="H30" s="65">
        <f t="shared" si="2"/>
        <v>0.375</v>
      </c>
      <c r="I30" s="66">
        <f t="shared" si="3"/>
        <v>0.125</v>
      </c>
      <c r="J30" s="111"/>
      <c r="K30" s="111"/>
      <c r="L30" s="111"/>
      <c r="M30" s="111"/>
      <c r="N30" s="111"/>
    </row>
    <row r="31" spans="1:14" ht="15.75" thickBot="1" x14ac:dyDescent="0.3">
      <c r="A31" s="177" t="s">
        <v>1</v>
      </c>
      <c r="B31" s="80">
        <v>399</v>
      </c>
      <c r="C31" s="80">
        <v>50</v>
      </c>
      <c r="D31" s="80">
        <v>54</v>
      </c>
      <c r="E31" s="82">
        <f>SUM(B31:D31)</f>
        <v>503</v>
      </c>
      <c r="F31" s="88" t="s">
        <v>126</v>
      </c>
      <c r="G31" s="83">
        <f t="shared" si="1"/>
        <v>0.79324055666003979</v>
      </c>
      <c r="H31" s="83">
        <f t="shared" si="2"/>
        <v>9.9403578528827044E-2</v>
      </c>
      <c r="I31" s="83">
        <f t="shared" si="3"/>
        <v>0.1073558648111332</v>
      </c>
      <c r="J31" s="111"/>
      <c r="K31" s="111"/>
      <c r="L31" s="111"/>
      <c r="M31" s="111"/>
      <c r="N31" s="111"/>
    </row>
    <row r="32" spans="1:14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111"/>
      <c r="K32" s="111"/>
      <c r="L32" s="111"/>
      <c r="M32" s="111"/>
      <c r="N32" s="111"/>
    </row>
    <row r="33" spans="1:14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x14ac:dyDescent="0.25">
      <c r="A34" s="9"/>
      <c r="B34" s="112"/>
      <c r="C34" s="112"/>
      <c r="D34" s="112"/>
      <c r="E34" s="113"/>
      <c r="F34" s="113"/>
      <c r="G34" s="113"/>
      <c r="H34" s="114"/>
      <c r="I34" s="115"/>
      <c r="J34" s="114"/>
      <c r="K34" s="9"/>
      <c r="L34" s="21"/>
      <c r="M34" s="21"/>
      <c r="N34" s="21"/>
    </row>
    <row r="35" spans="1:14" x14ac:dyDescent="0.25">
      <c r="A35" s="7" t="s">
        <v>2</v>
      </c>
      <c r="B35" s="6"/>
      <c r="C35" s="8"/>
      <c r="D35" s="5"/>
      <c r="E35" s="3"/>
      <c r="F35" s="3"/>
      <c r="G35" s="5"/>
      <c r="H35" s="5"/>
      <c r="I35" s="2"/>
      <c r="J35" s="2"/>
      <c r="K35" s="2"/>
      <c r="L35" s="21"/>
    </row>
    <row r="36" spans="1:14" x14ac:dyDescent="0.25">
      <c r="A36" s="20" t="s">
        <v>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1"/>
    </row>
    <row r="37" spans="1:14" x14ac:dyDescent="0.25">
      <c r="A37" s="20" t="s">
        <v>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1"/>
    </row>
    <row r="38" spans="1:14" x14ac:dyDescent="0.25">
      <c r="A38" s="222" t="s">
        <v>141</v>
      </c>
    </row>
  </sheetData>
  <mergeCells count="3">
    <mergeCell ref="A7:I7"/>
    <mergeCell ref="B8:E8"/>
    <mergeCell ref="G8:I8"/>
  </mergeCells>
  <conditionalFormatting sqref="A35:A36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  <vt:lpstr>ES (SEA ARR-OR)</vt:lpstr>
      <vt:lpstr>ES (DEM)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2016-02-26T12:13:14Z</dcterms:modified>
</cp:coreProperties>
</file>