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wi\Desktop\"/>
    </mc:Choice>
  </mc:AlternateContent>
  <bookViews>
    <workbookView xWindow="240" yWindow="120" windowWidth="9555" windowHeight="7485"/>
  </bookViews>
  <sheets>
    <sheet name="WP Dashboard" sheetId="2" r:id="rId1"/>
    <sheet name="Weekly Tracker (2)" sheetId="8" r:id="rId2"/>
    <sheet name="Sheet3" sheetId="3" state="hidden" r:id="rId3"/>
    <sheet name="Sheet4" sheetId="6" state="hidden" r:id="rId4"/>
  </sheets>
  <definedNames>
    <definedName name="_xlnm._FilterDatabase" localSheetId="2" hidden="1">Sheet3!$A$1:$B$23</definedName>
    <definedName name="_xlnm._FilterDatabase" localSheetId="0" hidden="1">'WP Dashboard'!#REF!</definedName>
  </definedNames>
  <calcPr calcId="152511"/>
</workbook>
</file>

<file path=xl/calcChain.xml><?xml version="1.0" encoding="utf-8"?>
<calcChain xmlns="http://schemas.openxmlformats.org/spreadsheetml/2006/main">
  <c r="L59" i="8" l="1"/>
  <c r="J59" i="8"/>
  <c r="I59" i="8"/>
  <c r="H59" i="8"/>
  <c r="L58" i="8"/>
  <c r="L60" i="8" s="1"/>
  <c r="J58" i="8"/>
  <c r="I58" i="8"/>
  <c r="H58" i="8"/>
  <c r="L57" i="8"/>
  <c r="J57" i="8"/>
  <c r="I57" i="8"/>
  <c r="H57" i="8"/>
  <c r="L56" i="8"/>
  <c r="J56" i="8"/>
  <c r="I56" i="8"/>
  <c r="H56" i="8"/>
  <c r="K56" i="8" s="1"/>
  <c r="M60" i="8" l="1"/>
  <c r="K58" i="8"/>
  <c r="K57" i="8"/>
  <c r="K59" i="8"/>
  <c r="K60" i="8" s="1"/>
  <c r="M39" i="8"/>
  <c r="N39" i="8" s="1"/>
  <c r="L38" i="8"/>
  <c r="L37" i="8"/>
  <c r="L36" i="8"/>
  <c r="L35" i="8"/>
  <c r="M44" i="8"/>
  <c r="N44" i="8" s="1"/>
  <c r="L43" i="8"/>
  <c r="L42" i="8"/>
  <c r="L41" i="8"/>
  <c r="L40" i="8"/>
  <c r="N50" i="8"/>
  <c r="N55" i="8"/>
  <c r="M55" i="8"/>
  <c r="M50" i="8"/>
  <c r="L51" i="8"/>
  <c r="L53" i="8"/>
  <c r="L54" i="8"/>
  <c r="L52" i="8"/>
  <c r="L47" i="8"/>
  <c r="L48" i="8"/>
  <c r="L49" i="8"/>
  <c r="L46" i="8"/>
  <c r="L45" i="8"/>
  <c r="N60" i="8" l="1"/>
  <c r="J54" i="8"/>
  <c r="I54" i="8"/>
  <c r="H54" i="8"/>
  <c r="J53" i="8"/>
  <c r="I53" i="8"/>
  <c r="H53" i="8"/>
  <c r="J52" i="8"/>
  <c r="I52" i="8"/>
  <c r="H52" i="8"/>
  <c r="J51" i="8"/>
  <c r="I51" i="8"/>
  <c r="H51" i="8"/>
  <c r="K52" i="8" s="1"/>
  <c r="K50" i="8"/>
  <c r="K49" i="8"/>
  <c r="J49" i="8"/>
  <c r="I49" i="8"/>
  <c r="H49" i="8"/>
  <c r="K54" i="8" l="1"/>
  <c r="K53" i="8"/>
  <c r="K51" i="8"/>
  <c r="J47" i="8"/>
  <c r="I47" i="8"/>
  <c r="H47" i="8"/>
  <c r="K47" i="8" s="1"/>
  <c r="K55" i="8" l="1"/>
  <c r="W9" i="2"/>
  <c r="F3" i="2" s="1"/>
  <c r="W8" i="2"/>
  <c r="K45" i="8" l="1"/>
  <c r="J48" i="8" l="1"/>
  <c r="I48" i="8"/>
  <c r="H48" i="8"/>
  <c r="K48" i="8" s="1"/>
  <c r="J46" i="8"/>
  <c r="I46" i="8"/>
  <c r="H46" i="8"/>
  <c r="J45" i="8"/>
  <c r="I45" i="8"/>
  <c r="H45" i="8"/>
  <c r="K46" i="8" l="1"/>
  <c r="K43" i="8"/>
  <c r="K42" i="8" l="1"/>
  <c r="J38" i="8" l="1"/>
  <c r="I38" i="8"/>
  <c r="H38" i="8"/>
  <c r="K38" i="8" s="1"/>
  <c r="J37" i="8"/>
  <c r="I37" i="8"/>
  <c r="H37" i="8"/>
  <c r="K37" i="8" s="1"/>
  <c r="J36" i="8"/>
  <c r="I36" i="8"/>
  <c r="H36" i="8"/>
  <c r="K36" i="8" s="1"/>
  <c r="J35" i="8"/>
  <c r="I35" i="8"/>
  <c r="H35" i="8"/>
  <c r="K35" i="8" s="1"/>
  <c r="J41" i="8"/>
  <c r="I41" i="8"/>
  <c r="H41" i="8"/>
  <c r="K41" i="8" s="1"/>
  <c r="J43" i="8" l="1"/>
  <c r="I43" i="8"/>
  <c r="H43" i="8"/>
  <c r="J42" i="8"/>
  <c r="I42" i="8"/>
  <c r="H42" i="8"/>
  <c r="J40" i="8"/>
  <c r="I40" i="8"/>
  <c r="H40" i="8"/>
  <c r="K40" i="8" s="1"/>
  <c r="K39" i="8"/>
  <c r="J33" i="8"/>
  <c r="H33" i="8"/>
  <c r="K33" i="8" s="1"/>
  <c r="J32" i="8"/>
  <c r="H32" i="8"/>
  <c r="K32" i="8" s="1"/>
  <c r="K31" i="8"/>
  <c r="J31" i="8"/>
  <c r="H31" i="8"/>
  <c r="K30" i="8"/>
  <c r="K34" i="8" s="1"/>
  <c r="J30" i="8"/>
  <c r="H30" i="8"/>
  <c r="K28" i="8"/>
  <c r="J28" i="8"/>
  <c r="H28" i="8"/>
  <c r="J27" i="8"/>
  <c r="H27" i="8"/>
  <c r="K27" i="8" s="1"/>
  <c r="J26" i="8"/>
  <c r="H26" i="8"/>
  <c r="K26" i="8" s="1"/>
  <c r="K25" i="8"/>
  <c r="J25" i="8"/>
  <c r="H25" i="8"/>
  <c r="K24" i="8"/>
  <c r="J24" i="8"/>
  <c r="H24" i="8"/>
  <c r="K22" i="8"/>
  <c r="J22" i="8"/>
  <c r="H22" i="8"/>
  <c r="J21" i="8"/>
  <c r="H21" i="8"/>
  <c r="K21" i="8" s="1"/>
  <c r="J20" i="8"/>
  <c r="H20" i="8"/>
  <c r="K20" i="8" s="1"/>
  <c r="J19" i="8"/>
  <c r="H19" i="8"/>
  <c r="K19" i="8" s="1"/>
  <c r="K23" i="8" s="1"/>
  <c r="J17" i="8"/>
  <c r="H17" i="8"/>
  <c r="K17" i="8" s="1"/>
  <c r="K16" i="8"/>
  <c r="J16" i="8"/>
  <c r="H16" i="8"/>
  <c r="J15" i="8"/>
  <c r="H15" i="8"/>
  <c r="K15" i="8" s="1"/>
  <c r="J14" i="8"/>
  <c r="H14" i="8"/>
  <c r="K14" i="8" s="1"/>
  <c r="J12" i="8"/>
  <c r="H12" i="8"/>
  <c r="K12" i="8" s="1"/>
  <c r="J11" i="8"/>
  <c r="H11" i="8"/>
  <c r="K11" i="8" s="1"/>
  <c r="K10" i="8"/>
  <c r="J10" i="8"/>
  <c r="H10" i="8"/>
  <c r="J9" i="8"/>
  <c r="H9" i="8"/>
  <c r="J8" i="8"/>
  <c r="H8" i="8"/>
  <c r="K8" i="8" s="1"/>
  <c r="J6" i="8"/>
  <c r="H6" i="8"/>
  <c r="K6" i="8" s="1"/>
  <c r="J5" i="8"/>
  <c r="H5" i="8"/>
  <c r="J4" i="8"/>
  <c r="H4" i="8"/>
  <c r="K5" i="8" s="1"/>
  <c r="K44" i="8" l="1"/>
  <c r="K18" i="8"/>
  <c r="K29" i="8"/>
  <c r="K9" i="8"/>
  <c r="K13" i="8" s="1"/>
  <c r="A30" i="2" l="1"/>
  <c r="A18" i="2"/>
  <c r="B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V32" i="2"/>
  <c r="V34" i="2" s="1"/>
  <c r="U32" i="2"/>
  <c r="U34" i="2" s="1"/>
  <c r="T32" i="2"/>
  <c r="T34" i="2" s="1"/>
  <c r="S32" i="2"/>
  <c r="S34" i="2" s="1"/>
  <c r="R32" i="2"/>
  <c r="R34" i="2" s="1"/>
  <c r="Q32" i="2"/>
  <c r="Q34" i="2" s="1"/>
  <c r="P32" i="2"/>
  <c r="P34" i="2" s="1"/>
  <c r="O32" i="2"/>
  <c r="O34" i="2" s="1"/>
  <c r="N32" i="2"/>
  <c r="M32" i="2"/>
  <c r="M34" i="2" s="1"/>
  <c r="L32" i="2"/>
  <c r="L34" i="2" s="1"/>
  <c r="K32" i="2"/>
  <c r="K34" i="2" s="1"/>
  <c r="J32" i="2"/>
  <c r="I32" i="2"/>
  <c r="I34" i="2" s="1"/>
  <c r="H32" i="2"/>
  <c r="G32" i="2"/>
  <c r="G34" i="2" s="1"/>
  <c r="F32" i="2"/>
  <c r="F34" i="2" s="1"/>
  <c r="E32" i="2"/>
  <c r="E34" i="2" s="1"/>
  <c r="D32" i="2"/>
  <c r="C32" i="2"/>
  <c r="B32" i="2"/>
  <c r="N34" i="2" l="1"/>
  <c r="D34" i="2"/>
  <c r="H34" i="2"/>
  <c r="J34" i="2"/>
  <c r="W32" i="2"/>
  <c r="C34" i="2"/>
  <c r="W33" i="2"/>
  <c r="B34" i="2"/>
  <c r="W34" i="2" l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B27" i="2"/>
  <c r="A12" i="2"/>
  <c r="W15" i="2"/>
  <c r="W14" i="2"/>
  <c r="B26" i="2" l="1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W21" i="2"/>
  <c r="W20" i="2"/>
  <c r="W22" i="2" l="1"/>
  <c r="F1" i="2" l="1"/>
  <c r="B10" i="2" l="1"/>
  <c r="C10" i="2"/>
  <c r="D10" i="2"/>
  <c r="E10" i="2"/>
  <c r="B16" i="2"/>
  <c r="C16" i="2"/>
  <c r="A24" i="2"/>
  <c r="C28" i="2" l="1"/>
  <c r="B28" i="2"/>
  <c r="E16" i="2"/>
  <c r="E28" i="2"/>
  <c r="D16" i="2"/>
  <c r="D28" i="2"/>
  <c r="A6" i="2" l="1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W10" i="2" l="1"/>
  <c r="F2" i="2"/>
  <c r="E1" i="2"/>
  <c r="A27" i="3" l="1"/>
  <c r="A28" i="3"/>
  <c r="A29" i="3"/>
  <c r="A30" i="3"/>
  <c r="A26" i="3"/>
  <c r="B2" i="6"/>
  <c r="C21" i="3"/>
  <c r="B21" i="3"/>
  <c r="B11" i="3"/>
  <c r="C7" i="3"/>
  <c r="C17" i="3"/>
  <c r="C15" i="3"/>
  <c r="B15" i="3"/>
  <c r="C13" i="3"/>
  <c r="B13" i="3"/>
  <c r="C10" i="3"/>
  <c r="C8" i="3"/>
  <c r="B8" i="3"/>
  <c r="C14" i="3"/>
  <c r="C16" i="3"/>
  <c r="C22" i="3"/>
  <c r="C9" i="3"/>
  <c r="B19" i="3"/>
  <c r="B20" i="3"/>
  <c r="C18" i="3"/>
  <c r="B5" i="3"/>
  <c r="B9" i="3"/>
  <c r="B4" i="3"/>
  <c r="C6" i="3"/>
  <c r="B6" i="3"/>
  <c r="C12" i="3"/>
  <c r="B12" i="3"/>
  <c r="B22" i="3"/>
  <c r="C3" i="3"/>
  <c r="C2" i="3"/>
  <c r="B2" i="3"/>
  <c r="M28" i="2" l="1"/>
  <c r="V28" i="2"/>
  <c r="H28" i="2"/>
  <c r="K28" i="2"/>
  <c r="L28" i="2"/>
  <c r="U28" i="2"/>
  <c r="G28" i="2"/>
  <c r="O28" i="2"/>
  <c r="I28" i="2"/>
  <c r="N28" i="2"/>
  <c r="P28" i="2"/>
  <c r="T28" i="2"/>
  <c r="R28" i="2"/>
  <c r="B3" i="3"/>
  <c r="D3" i="3" s="1"/>
  <c r="B10" i="3"/>
  <c r="D10" i="3" s="1"/>
  <c r="F10" i="3" s="1"/>
  <c r="B7" i="3"/>
  <c r="D7" i="3" s="1"/>
  <c r="C4" i="3"/>
  <c r="D4" i="3" s="1"/>
  <c r="C20" i="3"/>
  <c r="D20" i="3" s="1"/>
  <c r="F20" i="3" s="1"/>
  <c r="B14" i="3"/>
  <c r="D14" i="3" s="1"/>
  <c r="F14" i="3" s="1"/>
  <c r="C19" i="3"/>
  <c r="D19" i="3" s="1"/>
  <c r="C11" i="3"/>
  <c r="D11" i="3" s="1"/>
  <c r="F28" i="2"/>
  <c r="J28" i="2"/>
  <c r="Q28" i="2"/>
  <c r="S28" i="2"/>
  <c r="B16" i="3"/>
  <c r="D16" i="3" s="1"/>
  <c r="B18" i="3"/>
  <c r="D18" i="3" s="1"/>
  <c r="E18" i="3" s="1"/>
  <c r="B17" i="3"/>
  <c r="D17" i="3" s="1"/>
  <c r="E17" i="3" s="1"/>
  <c r="C5" i="3"/>
  <c r="D5" i="3" s="1"/>
  <c r="E5" i="3" s="1"/>
  <c r="D9" i="3"/>
  <c r="F9" i="3" s="1"/>
  <c r="D15" i="3"/>
  <c r="F15" i="3" s="1"/>
  <c r="D21" i="3"/>
  <c r="F21" i="3" s="1"/>
  <c r="D13" i="3"/>
  <c r="F13" i="3" s="1"/>
  <c r="D8" i="3"/>
  <c r="E8" i="3" s="1"/>
  <c r="D2" i="3"/>
  <c r="B26" i="3" s="1"/>
  <c r="D22" i="3"/>
  <c r="D12" i="3"/>
  <c r="D6" i="3"/>
  <c r="W26" i="2"/>
  <c r="E2" i="2" s="1"/>
  <c r="W27" i="2"/>
  <c r="E3" i="2" s="1"/>
  <c r="E9" i="3" l="1"/>
  <c r="E19" i="3"/>
  <c r="F19" i="3"/>
  <c r="F11" i="3"/>
  <c r="E11" i="3"/>
  <c r="F5" i="3"/>
  <c r="B29" i="3"/>
  <c r="F7" i="3"/>
  <c r="B31" i="3"/>
  <c r="E3" i="3"/>
  <c r="B27" i="3"/>
  <c r="E4" i="3"/>
  <c r="B28" i="3"/>
  <c r="E6" i="3"/>
  <c r="B30" i="3"/>
  <c r="E14" i="3"/>
  <c r="E13" i="3"/>
  <c r="E21" i="3"/>
  <c r="E15" i="3"/>
  <c r="F18" i="3"/>
  <c r="F12" i="3"/>
  <c r="F2" i="3"/>
  <c r="F4" i="3"/>
  <c r="F22" i="3"/>
  <c r="E22" i="3"/>
  <c r="E12" i="3"/>
  <c r="F3" i="3"/>
  <c r="E7" i="3"/>
  <c r="F17" i="3"/>
  <c r="F8" i="3"/>
  <c r="E2" i="3"/>
  <c r="F6" i="3"/>
  <c r="F16" i="3"/>
  <c r="E10" i="3"/>
  <c r="E16" i="3"/>
  <c r="E20" i="3"/>
  <c r="W28" i="2"/>
  <c r="A28" i="6"/>
  <c r="A29" i="6"/>
  <c r="A30" i="6"/>
  <c r="A31" i="6"/>
  <c r="A27" i="6"/>
  <c r="C2" i="6"/>
  <c r="B17" i="6"/>
  <c r="C17" i="6"/>
  <c r="B3" i="6"/>
  <c r="C3" i="6"/>
  <c r="B21" i="6"/>
  <c r="C21" i="6"/>
  <c r="B11" i="6"/>
  <c r="C11" i="6"/>
  <c r="B6" i="6"/>
  <c r="C6" i="6"/>
  <c r="B4" i="6"/>
  <c r="C4" i="6"/>
  <c r="B10" i="6"/>
  <c r="C10" i="6"/>
  <c r="B5" i="6"/>
  <c r="C5" i="6"/>
  <c r="B18" i="6"/>
  <c r="C18" i="6"/>
  <c r="B22" i="6"/>
  <c r="C22" i="6"/>
  <c r="B19" i="6"/>
  <c r="C19" i="6"/>
  <c r="B13" i="6"/>
  <c r="C13" i="6"/>
  <c r="B7" i="6"/>
  <c r="C7" i="6"/>
  <c r="B9" i="6"/>
  <c r="C9" i="6"/>
  <c r="B14" i="6"/>
  <c r="C14" i="6"/>
  <c r="B15" i="6"/>
  <c r="C15" i="6"/>
  <c r="B16" i="6"/>
  <c r="C16" i="6"/>
  <c r="B8" i="6"/>
  <c r="C8" i="6"/>
  <c r="B12" i="6"/>
  <c r="C12" i="6"/>
  <c r="B20" i="6"/>
  <c r="C20" i="6"/>
  <c r="B25" i="6"/>
  <c r="B24" i="6"/>
  <c r="E4" i="2"/>
  <c r="M64" i="8" s="1"/>
  <c r="H16" i="2"/>
  <c r="J16" i="2"/>
  <c r="G16" i="2"/>
  <c r="O16" i="2"/>
  <c r="T16" i="2"/>
  <c r="P16" i="2"/>
  <c r="I16" i="2"/>
  <c r="F16" i="2"/>
  <c r="Q16" i="2"/>
  <c r="U16" i="2"/>
  <c r="M16" i="2"/>
  <c r="N16" i="2"/>
  <c r="R16" i="2"/>
  <c r="K16" i="2"/>
  <c r="V16" i="2"/>
  <c r="S16" i="2"/>
  <c r="L16" i="2"/>
  <c r="B29" i="2" l="1"/>
  <c r="G29" i="2"/>
  <c r="W16" i="2"/>
  <c r="F4" i="2"/>
  <c r="B32" i="3"/>
  <c r="C26" i="3" s="1"/>
  <c r="D12" i="6"/>
  <c r="E12" i="6" s="1"/>
  <c r="D8" i="6"/>
  <c r="F8" i="6" s="1"/>
  <c r="D14" i="6"/>
  <c r="E14" i="6" s="1"/>
  <c r="D21" i="6"/>
  <c r="E21" i="6" s="1"/>
  <c r="D17" i="6"/>
  <c r="F17" i="6" s="1"/>
  <c r="D20" i="6"/>
  <c r="F20" i="6" s="1"/>
  <c r="D3" i="6"/>
  <c r="B28" i="6" s="1"/>
  <c r="D2" i="6"/>
  <c r="D22" i="6"/>
  <c r="F22" i="6" s="1"/>
  <c r="D4" i="6"/>
  <c r="B29" i="6" s="1"/>
  <c r="D11" i="6"/>
  <c r="E11" i="6" s="1"/>
  <c r="C23" i="6"/>
  <c r="D9" i="6"/>
  <c r="F9" i="6" s="1"/>
  <c r="D7" i="6"/>
  <c r="D19" i="6"/>
  <c r="E19" i="6" s="1"/>
  <c r="D10" i="6"/>
  <c r="E10" i="6" s="1"/>
  <c r="D5" i="6"/>
  <c r="B30" i="6" s="1"/>
  <c r="D13" i="6"/>
  <c r="E13" i="6" s="1"/>
  <c r="D6" i="6"/>
  <c r="B31" i="6" s="1"/>
  <c r="D15" i="6"/>
  <c r="F15" i="6" s="1"/>
  <c r="D16" i="6"/>
  <c r="F16" i="6" s="1"/>
  <c r="D18" i="6"/>
  <c r="F18" i="6" s="1"/>
  <c r="B23" i="6"/>
  <c r="C28" i="3" l="1"/>
  <c r="C31" i="3"/>
  <c r="C27" i="3"/>
  <c r="C29" i="3"/>
  <c r="C30" i="3"/>
  <c r="B27" i="6"/>
  <c r="E20" i="6"/>
  <c r="E17" i="6"/>
  <c r="F10" i="6"/>
  <c r="F12" i="6"/>
  <c r="F6" i="6"/>
  <c r="F5" i="6"/>
  <c r="F7" i="6"/>
  <c r="B32" i="6"/>
  <c r="F3" i="6"/>
  <c r="E22" i="6"/>
  <c r="F14" i="6"/>
  <c r="F4" i="6"/>
  <c r="F2" i="6"/>
  <c r="E5" i="6"/>
  <c r="E7" i="6"/>
  <c r="F21" i="6"/>
  <c r="F13" i="6"/>
  <c r="E4" i="6"/>
  <c r="E2" i="6"/>
  <c r="E8" i="6"/>
  <c r="E15" i="6"/>
  <c r="F11" i="6"/>
  <c r="F19" i="6"/>
  <c r="E3" i="6"/>
  <c r="E9" i="6"/>
  <c r="E6" i="6"/>
  <c r="E16" i="6"/>
  <c r="E18" i="6"/>
  <c r="B33" i="6" l="1"/>
  <c r="C29" i="6" l="1"/>
  <c r="C31" i="6"/>
  <c r="C30" i="6"/>
  <c r="C28" i="6"/>
  <c r="C27" i="6"/>
  <c r="C32" i="6"/>
</calcChain>
</file>

<file path=xl/sharedStrings.xml><?xml version="1.0" encoding="utf-8"?>
<sst xmlns="http://schemas.openxmlformats.org/spreadsheetml/2006/main" count="1647" uniqueCount="89">
  <si>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</si>
  <si>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</si>
  <si>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</si>
  <si>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</si>
  <si>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</si>
  <si>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</si>
  <si>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</si>
  <si>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</si>
  <si>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</si>
  <si>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</si>
  <si>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</si>
  <si>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</si>
  <si>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</si>
  <si>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</si>
  <si>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</si>
  <si>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</si>
  <si>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</si>
  <si>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</si>
  <si>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</si>
  <si>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</si>
  <si>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</si>
  <si>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</si>
  <si>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</si>
  <si>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</si>
  <si>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</si>
  <si>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</si>
  <si>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</si>
  <si>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</si>
  <si>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</si>
  <si>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</si>
  <si>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</si>
  <si>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</si>
  <si>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</si>
  <si>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</si>
  <si>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</si>
  <si>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</si>
  <si>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</si>
  <si>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</si>
  <si>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</si>
  <si>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</si>
  <si>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</si>
  <si>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</si>
  <si>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</si>
  <si>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</si>
  <si>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</si>
  <si>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</si>
  <si>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</si>
  <si>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</si>
  <si>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</si>
  <si>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</si>
  <si>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</si>
  <si>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</si>
  <si>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</si>
  <si>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</si>
  <si>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</si>
  <si>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</si>
  <si>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</si>
  <si>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</si>
  <si>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</si>
  <si>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</si>
  <si>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</si>
  <si>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</si>
  <si>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</si>
  <si>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Sectors 2016</t>
  </si>
  <si>
    <t>P4R Y2</t>
  </si>
  <si>
    <t>Sectors starting  2018</t>
  </si>
  <si>
    <t>February 8 2018</t>
  </si>
  <si>
    <t>January 4 2018</t>
  </si>
  <si>
    <t>January 11 2018</t>
  </si>
  <si>
    <t>January 18 2018</t>
  </si>
  <si>
    <t>January 25 2018</t>
  </si>
  <si>
    <t>February 15 2018</t>
  </si>
  <si>
    <t>February 22 2018</t>
  </si>
  <si>
    <t>February 1 2018</t>
  </si>
  <si>
    <t>March 1 2018</t>
  </si>
  <si>
    <t>March 8 2018</t>
  </si>
  <si>
    <t>March 15 2018</t>
  </si>
  <si>
    <t>March 22 2018</t>
  </si>
  <si>
    <t>March 29 2018</t>
  </si>
  <si>
    <t>April 5 2018</t>
  </si>
  <si>
    <t>April 12 2018</t>
  </si>
  <si>
    <t>April 19 2018</t>
  </si>
  <si>
    <t>April 26 2018</t>
  </si>
  <si>
    <t>May 3 2018</t>
  </si>
  <si>
    <t>May 10 2018</t>
  </si>
  <si>
    <t>May 17 2018</t>
  </si>
  <si>
    <t>May 24 2018</t>
  </si>
  <si>
    <t>women difference</t>
  </si>
  <si>
    <t>May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</si>
</sst>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164" fontId="0" fillId="5" borderId="2" xfId="2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0" fillId="0" borderId="0" xfId="0" applyBorder="1"/>
    <xf numFmtId="0" fontId="3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/>
    <xf numFmtId="0" fontId="1" fillId="5" borderId="1" xfId="0" applyFont="1" applyFill="1" applyBorder="1" applyAlignment="1">
      <alignment horizontal="center" vertical="top" wrapText="1"/>
    </xf>
    <xf numFmtId="164" fontId="3" fillId="3" borderId="0" xfId="2" applyNumberFormat="1" applyFont="1" applyFill="1" applyBorder="1"/>
    <xf numFmtId="164" fontId="0" fillId="0" borderId="0" xfId="0" applyNumberFormat="1" applyBorder="1"/>
    <xf numFmtId="164" fontId="8" fillId="0" borderId="1" xfId="2" applyNumberFormat="1" applyFont="1" applyBorder="1" applyAlignment="1">
      <alignment horizontal="left"/>
    </xf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3" borderId="0" xfId="0" applyFont="1" applyFill="1" applyBorder="1" applyAlignment="1">
      <alignment vertical="center" wrapText="1"/>
    </xf>
    <xf numFmtId="9" fontId="0" fillId="0" borderId="0" xfId="1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5" borderId="8" xfId="2" applyNumberFormat="1" applyFont="1" applyFill="1" applyBorder="1"/>
    <xf numFmtId="164" fontId="0" fillId="5" borderId="9" xfId="2" applyNumberFormat="1" applyFont="1" applyFill="1" applyBorder="1"/>
    <xf numFmtId="164" fontId="8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horizontal="left" vertical="top"/>
    </xf>
    <xf numFmtId="164" fontId="0" fillId="0" borderId="0" xfId="0" applyNumberFormat="1"/>
    <xf numFmtId="0" fontId="0" fillId="0" borderId="0" xfId="0" applyNumberFormat="1"/>
    <xf numFmtId="49" fontId="3" fillId="0" borderId="0" xfId="0" applyNumberFormat="1" applyFont="1" applyBorder="1"/>
    <xf numFmtId="3" fontId="0" fillId="0" borderId="0" xfId="0" applyNumberFormat="1" applyBorder="1"/>
    <xf numFmtId="3" fontId="7" fillId="2" borderId="0" xfId="0" applyNumberFormat="1" applyFont="1" applyFill="1" applyBorder="1" applyAlignment="1">
      <alignment horizontal="center" vertical="top" wrapText="1"/>
    </xf>
    <xf numFmtId="164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7" borderId="11" xfId="0" applyFont="1" applyFill="1" applyBorder="1"/>
    <xf numFmtId="0" fontId="0" fillId="7" borderId="3" xfId="0" applyFont="1" applyFill="1" applyBorder="1"/>
    <xf numFmtId="0" fontId="0" fillId="7" borderId="4" xfId="0" applyFont="1" applyFill="1" applyBorder="1"/>
    <xf numFmtId="0" fontId="0" fillId="7" borderId="13" xfId="0" applyFont="1" applyFill="1" applyBorder="1"/>
    <xf numFmtId="0" fontId="0" fillId="7" borderId="21" xfId="0" applyFont="1" applyFill="1" applyBorder="1"/>
    <xf numFmtId="0" fontId="0" fillId="7" borderId="1" xfId="0" applyFont="1" applyFill="1" applyBorder="1"/>
    <xf numFmtId="0" fontId="0" fillId="7" borderId="23" xfId="0" applyFont="1" applyFill="1" applyBorder="1"/>
    <xf numFmtId="0" fontId="0" fillId="7" borderId="8" xfId="0" applyFont="1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4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4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4" fontId="0" fillId="5" borderId="8" xfId="2" applyNumberFormat="1" applyFont="1" applyFill="1" applyBorder="1" applyAlignment="1">
      <alignment horizontal="left" vertical="top"/>
    </xf>
    <xf numFmtId="164" fontId="0" fillId="5" borderId="9" xfId="2" applyNumberFormat="1" applyFont="1" applyFill="1" applyBorder="1" applyAlignment="1">
      <alignment horizontal="left" vertical="top"/>
    </xf>
    <xf numFmtId="164" fontId="0" fillId="0" borderId="1" xfId="2" applyNumberFormat="1" applyFont="1" applyBorder="1" applyAlignment="1">
      <alignment horizontal="left"/>
    </xf>
    <xf numFmtId="164" fontId="0" fillId="0" borderId="0" xfId="0" applyNumberFormat="1" applyBorder="1"/>
    <xf numFmtId="164" fontId="8" fillId="0" borderId="1" xfId="2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164" fontId="8" fillId="3" borderId="1" xfId="2" applyNumberFormat="1" applyFont="1" applyFill="1" applyBorder="1" applyAlignment="1">
      <alignment horizontal="left"/>
    </xf>
    <xf numFmtId="0" fontId="0" fillId="0" borderId="11" xfId="0" applyFont="1" applyFill="1" applyBorder="1"/>
    <xf numFmtId="3" fontId="7" fillId="0" borderId="3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/>
    <xf numFmtId="3" fontId="7" fillId="0" borderId="4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21" xfId="0" applyFont="1" applyFill="1" applyBorder="1"/>
    <xf numFmtId="3" fontId="7" fillId="0" borderId="6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3" fontId="7" fillId="0" borderId="1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7" fillId="7" borderId="3" xfId="0" applyNumberFormat="1" applyFont="1" applyFill="1" applyBorder="1" applyAlignment="1">
      <alignment horizontal="center" vertical="top" wrapText="1"/>
    </xf>
    <xf numFmtId="3" fontId="7" fillId="7" borderId="4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/>
    <xf numFmtId="3" fontId="7" fillId="0" borderId="8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0" fontId="13" fillId="3" borderId="0" xfId="1" applyNumberFormat="1" applyFont="1" applyFill="1" applyBorder="1"/>
    <xf numFmtId="165" fontId="13" fillId="3" borderId="0" xfId="2" applyNumberFormat="1" applyFont="1" applyFill="1" applyBorder="1"/>
    <xf numFmtId="3" fontId="0" fillId="0" borderId="0" xfId="0" applyNumberFormat="1" applyFont="1"/>
    <xf numFmtId="0" fontId="8" fillId="5" borderId="0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Sector-2017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Administrative and support service activities</c:v>
                </c:pt>
                <c:pt idx="6">
                  <c:v>Other service activities</c:v>
                </c:pt>
                <c:pt idx="7">
                  <c:v>Public administration &amp; defense</c:v>
                </c:pt>
                <c:pt idx="8">
                  <c:v>  Transportation &amp; storage</c:v>
                </c:pt>
                <c:pt idx="9">
                  <c:v>Water supply,Waste management &amp; related activities</c:v>
                </c:pt>
                <c:pt idx="10">
                  <c:v>Activities of households as employers</c:v>
                </c:pt>
                <c:pt idx="11">
                  <c:v>Professional, scientific and technical activities</c:v>
                </c:pt>
                <c:pt idx="12">
                  <c:v>Education</c:v>
                </c:pt>
                <c:pt idx="13">
                  <c:v>Human health &amp; Social work</c:v>
                </c:pt>
                <c:pt idx="14">
                  <c:v>Arts</c:v>
                </c:pt>
                <c:pt idx="15">
                  <c:v>Mining &amp; quarrying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Activities of extraterritorial organizations </c:v>
                </c:pt>
                <c:pt idx="19">
                  <c:v>Electricity, gas, steam &amp; air supply</c:v>
                </c:pt>
                <c:pt idx="20">
                  <c:v> 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0.9154442633476565</c:v>
                </c:pt>
                <c:pt idx="1">
                  <c:v>0.98128112656706168</c:v>
                </c:pt>
                <c:pt idx="2">
                  <c:v>0.99167416741674164</c:v>
                </c:pt>
                <c:pt idx="3">
                  <c:v>0.9733458031330372</c:v>
                </c:pt>
                <c:pt idx="4">
                  <c:v>0.99966532797858099</c:v>
                </c:pt>
                <c:pt idx="5">
                  <c:v>0.90817790530846487</c:v>
                </c:pt>
                <c:pt idx="6">
                  <c:v>0.78072289156626506</c:v>
                </c:pt>
                <c:pt idx="7">
                  <c:v>0.91086956521739126</c:v>
                </c:pt>
                <c:pt idx="8">
                  <c:v>1</c:v>
                </c:pt>
                <c:pt idx="9">
                  <c:v>0.7882037533512064</c:v>
                </c:pt>
                <c:pt idx="10">
                  <c:v>0.98780487804878048</c:v>
                </c:pt>
                <c:pt idx="11">
                  <c:v>0.96875</c:v>
                </c:pt>
                <c:pt idx="12">
                  <c:v>0.93076923076923079</c:v>
                </c:pt>
                <c:pt idx="13">
                  <c:v>0.8571428571428571</c:v>
                </c:pt>
                <c:pt idx="14">
                  <c:v>0.96296296296296291</c:v>
                </c:pt>
                <c:pt idx="15">
                  <c:v>1</c:v>
                </c:pt>
                <c:pt idx="16">
                  <c:v>0.96296296296296291</c:v>
                </c:pt>
                <c:pt idx="17">
                  <c:v>1</c:v>
                </c:pt>
                <c:pt idx="18">
                  <c:v>0.3987730061349693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8.4555736652343561E-2</c:v>
                </c:pt>
                <c:pt idx="1">
                  <c:v>1.8718873432938349E-2</c:v>
                </c:pt>
                <c:pt idx="2">
                  <c:v>8.3258325832583253E-3</c:v>
                </c:pt>
                <c:pt idx="3">
                  <c:v>2.6654196866962826E-2</c:v>
                </c:pt>
                <c:pt idx="4">
                  <c:v>3.3467202141900936E-4</c:v>
                </c:pt>
                <c:pt idx="5">
                  <c:v>9.1822094691535155E-2</c:v>
                </c:pt>
                <c:pt idx="6">
                  <c:v>0.21927710843373494</c:v>
                </c:pt>
                <c:pt idx="7">
                  <c:v>8.9130434782608695E-2</c:v>
                </c:pt>
                <c:pt idx="8">
                  <c:v>0</c:v>
                </c:pt>
                <c:pt idx="9">
                  <c:v>0.21179624664879357</c:v>
                </c:pt>
                <c:pt idx="10">
                  <c:v>1.2195121951219513E-2</c:v>
                </c:pt>
                <c:pt idx="11">
                  <c:v>3.125E-2</c:v>
                </c:pt>
                <c:pt idx="12">
                  <c:v>6.9230769230769235E-2</c:v>
                </c:pt>
                <c:pt idx="13">
                  <c:v>0.14285714285714285</c:v>
                </c:pt>
                <c:pt idx="14">
                  <c:v>3.7037037037037035E-2</c:v>
                </c:pt>
                <c:pt idx="15">
                  <c:v>0</c:v>
                </c:pt>
                <c:pt idx="16">
                  <c:v>3.7037037037037035E-2</c:v>
                </c:pt>
                <c:pt idx="17">
                  <c:v>0</c:v>
                </c:pt>
                <c:pt idx="18">
                  <c:v>0.60122699386503065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8362224"/>
        <c:axId val="238362616"/>
      </c:barChart>
      <c:catAx>
        <c:axId val="23836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38362616"/>
        <c:crosses val="autoZero"/>
        <c:auto val="1"/>
        <c:lblAlgn val="ctr"/>
        <c:lblOffset val="100"/>
        <c:noMultiLvlLbl val="0"/>
      </c:catAx>
      <c:valAx>
        <c:axId val="2383626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36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2017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Sheet4!$A$27:$A$32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20247</c:v>
                </c:pt>
                <c:pt idx="1">
                  <c:v>5823</c:v>
                </c:pt>
                <c:pt idx="2">
                  <c:v>4444</c:v>
                </c:pt>
                <c:pt idx="3">
                  <c:v>4277</c:v>
                </c:pt>
                <c:pt idx="4">
                  <c:v>8964</c:v>
                </c:pt>
                <c:pt idx="5">
                  <c:v>2962</c:v>
                </c:pt>
              </c:numCache>
            </c:numRef>
          </c:val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0.43339683626945225</c:v>
                </c:pt>
                <c:pt idx="1">
                  <c:v>0.1246441338270865</c:v>
                </c:pt>
                <c:pt idx="2">
                  <c:v>9.5125971273840357E-2</c:v>
                </c:pt>
                <c:pt idx="3">
                  <c:v>9.1551255431641582E-2</c:v>
                </c:pt>
                <c:pt idx="4">
                  <c:v>0.19187875933814244</c:v>
                </c:pt>
                <c:pt idx="5">
                  <c:v>6.3403043859836888E-2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  Transportation &amp; storage</c:v>
                </c:pt>
                <c:pt idx="8">
                  <c:v>Public administration &amp; defense</c:v>
                </c:pt>
                <c:pt idx="9">
                  <c:v>Activities of households as employers</c:v>
                </c:pt>
                <c:pt idx="10">
                  <c:v>Water supply,Waste management &amp; related activities</c:v>
                </c:pt>
                <c:pt idx="11">
                  <c:v>Education</c:v>
                </c:pt>
                <c:pt idx="12">
                  <c:v>Professional, scientific and technical activities</c:v>
                </c:pt>
                <c:pt idx="13">
                  <c:v>Human health &amp; Social work</c:v>
                </c:pt>
                <c:pt idx="14">
                  <c:v>Mining &amp; quarrying</c:v>
                </c:pt>
                <c:pt idx="15">
                  <c:v>Arts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 Financial &amp; insurance activities</c:v>
                </c:pt>
                <c:pt idx="19">
                  <c:v>Activities of extraterritorial organizations </c:v>
                </c:pt>
                <c:pt idx="20">
                  <c:v>Electricity, gas, steam &amp; air supply</c:v>
                </c:pt>
              </c:strCache>
            </c:strRef>
          </c:cat>
          <c:val>
            <c:numRef>
              <c:f>Sheet3!$E$2:$E$22</c:f>
              <c:numCache>
                <c:formatCode>0%</c:formatCode>
                <c:ptCount val="21"/>
                <c:pt idx="0">
                  <c:v>0.91837010599178026</c:v>
                </c:pt>
                <c:pt idx="1">
                  <c:v>0.98545526997409838</c:v>
                </c:pt>
                <c:pt idx="2">
                  <c:v>0.99182422074603982</c:v>
                </c:pt>
                <c:pt idx="3">
                  <c:v>0.97965375691593792</c:v>
                </c:pt>
                <c:pt idx="4">
                  <c:v>0.99973102372370759</c:v>
                </c:pt>
                <c:pt idx="5">
                  <c:v>0.92433315187806209</c:v>
                </c:pt>
                <c:pt idx="6">
                  <c:v>0.94883203559510565</c:v>
                </c:pt>
                <c:pt idx="7">
                  <c:v>0.99906367041198507</c:v>
                </c:pt>
                <c:pt idx="8">
                  <c:v>0.92700729927007297</c:v>
                </c:pt>
                <c:pt idx="9">
                  <c:v>0.99117647058823533</c:v>
                </c:pt>
                <c:pt idx="10">
                  <c:v>0.89395973154362418</c:v>
                </c:pt>
                <c:pt idx="11">
                  <c:v>0.93290734824281152</c:v>
                </c:pt>
                <c:pt idx="12">
                  <c:v>0.95104895104895104</c:v>
                </c:pt>
                <c:pt idx="13">
                  <c:v>0.81599999999999995</c:v>
                </c:pt>
                <c:pt idx="14">
                  <c:v>1</c:v>
                </c:pt>
                <c:pt idx="15">
                  <c:v>0.98863636363636365</c:v>
                </c:pt>
                <c:pt idx="16">
                  <c:v>0.95945945945945943</c:v>
                </c:pt>
                <c:pt idx="17">
                  <c:v>1</c:v>
                </c:pt>
                <c:pt idx="18">
                  <c:v>1</c:v>
                </c:pt>
                <c:pt idx="19">
                  <c:v>0.49176470588235294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  Transportation &amp; storage</c:v>
                </c:pt>
                <c:pt idx="8">
                  <c:v>Public administration &amp; defense</c:v>
                </c:pt>
                <c:pt idx="9">
                  <c:v>Activities of households as employers</c:v>
                </c:pt>
                <c:pt idx="10">
                  <c:v>Water supply,Waste management &amp; related activities</c:v>
                </c:pt>
                <c:pt idx="11">
                  <c:v>Education</c:v>
                </c:pt>
                <c:pt idx="12">
                  <c:v>Professional, scientific and technical activities</c:v>
                </c:pt>
                <c:pt idx="13">
                  <c:v>Human health &amp; Social work</c:v>
                </c:pt>
                <c:pt idx="14">
                  <c:v>Mining &amp; quarrying</c:v>
                </c:pt>
                <c:pt idx="15">
                  <c:v>Arts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 Financial &amp; insurance activities</c:v>
                </c:pt>
                <c:pt idx="19">
                  <c:v>Activities of extraterritorial organizations </c:v>
                </c:pt>
                <c:pt idx="20">
                  <c:v>Electricity, gas, steam &amp; air supply</c:v>
                </c:pt>
              </c:strCache>
            </c:strRef>
          </c:cat>
          <c:val>
            <c:numRef>
              <c:f>Sheet3!$F$2:$F$22</c:f>
              <c:numCache>
                <c:formatCode>0%</c:formatCode>
                <c:ptCount val="21"/>
                <c:pt idx="0">
                  <c:v>8.1629894008219767E-2</c:v>
                </c:pt>
                <c:pt idx="1">
                  <c:v>1.4544730025901575E-2</c:v>
                </c:pt>
                <c:pt idx="2">
                  <c:v>8.1757792539601439E-3</c:v>
                </c:pt>
                <c:pt idx="3">
                  <c:v>2.0346243084062108E-2</c:v>
                </c:pt>
                <c:pt idx="4">
                  <c:v>2.6897627629243103E-4</c:v>
                </c:pt>
                <c:pt idx="5">
                  <c:v>7.5666848121937941E-2</c:v>
                </c:pt>
                <c:pt idx="6">
                  <c:v>5.116796440489433E-2</c:v>
                </c:pt>
                <c:pt idx="7">
                  <c:v>9.3632958801498128E-4</c:v>
                </c:pt>
                <c:pt idx="8">
                  <c:v>7.2992700729927001E-2</c:v>
                </c:pt>
                <c:pt idx="9">
                  <c:v>8.8235294117647058E-3</c:v>
                </c:pt>
                <c:pt idx="10">
                  <c:v>0.10604026845637583</c:v>
                </c:pt>
                <c:pt idx="11">
                  <c:v>6.7092651757188496E-2</c:v>
                </c:pt>
                <c:pt idx="12">
                  <c:v>4.8951048951048952E-2</c:v>
                </c:pt>
                <c:pt idx="13">
                  <c:v>0.184</c:v>
                </c:pt>
                <c:pt idx="14">
                  <c:v>0</c:v>
                </c:pt>
                <c:pt idx="15">
                  <c:v>1.1363636363636364E-2</c:v>
                </c:pt>
                <c:pt idx="16">
                  <c:v>4.0540540540540543E-2</c:v>
                </c:pt>
                <c:pt idx="17">
                  <c:v>0</c:v>
                </c:pt>
                <c:pt idx="18">
                  <c:v>0</c:v>
                </c:pt>
                <c:pt idx="19">
                  <c:v>0.50823529411764701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8363792"/>
        <c:axId val="238364184"/>
      </c:barChart>
      <c:catAx>
        <c:axId val="238363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38364184"/>
        <c:crosses val="autoZero"/>
        <c:auto val="1"/>
        <c:lblAlgn val="ctr"/>
        <c:lblOffset val="100"/>
        <c:noMultiLvlLbl val="0"/>
      </c:catAx>
      <c:valAx>
        <c:axId val="238364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363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36984</c:v>
                </c:pt>
                <c:pt idx="1">
                  <c:v>15057</c:v>
                </c:pt>
                <c:pt idx="2">
                  <c:v>11742</c:v>
                </c:pt>
                <c:pt idx="3">
                  <c:v>11206</c:v>
                </c:pt>
                <c:pt idx="4">
                  <c:v>18589</c:v>
                </c:pt>
                <c:pt idx="5">
                  <c:v>8559</c:v>
                </c:pt>
              </c:numCache>
            </c:numRef>
          </c:val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0.36210188276530542</c:v>
                </c:pt>
                <c:pt idx="1">
                  <c:v>0.14741964224521967</c:v>
                </c:pt>
                <c:pt idx="2">
                  <c:v>0.11496323565407247</c:v>
                </c:pt>
                <c:pt idx="3">
                  <c:v>0.10971538228066224</c:v>
                </c:pt>
                <c:pt idx="4">
                  <c:v>0.18200064619090045</c:v>
                </c:pt>
                <c:pt idx="5">
                  <c:v>8.3799210863839749E-2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36</xdr:row>
      <xdr:rowOff>66675</xdr:rowOff>
    </xdr:from>
    <xdr:to>
      <xdr:col>5</xdr:col>
      <xdr:colOff>676275</xdr:colOff>
      <xdr:row>55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869707</xdr:colOff>
      <xdr:row>36</xdr:row>
      <xdr:rowOff>71804</xdr:rowOff>
    </xdr:from>
    <xdr:to>
      <xdr:col>10</xdr:col>
      <xdr:colOff>452072</xdr:colOff>
      <xdr:row>55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59</xdr:row>
      <xdr:rowOff>0</xdr:rowOff>
    </xdr:from>
    <xdr:to>
      <xdr:col>5</xdr:col>
      <xdr:colOff>657225</xdr:colOff>
      <xdr:row>78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58</xdr:row>
      <xdr:rowOff>190499</xdr:rowOff>
    </xdr:from>
    <xdr:to>
      <xdr:col>10</xdr:col>
      <xdr:colOff>420565</xdr:colOff>
      <xdr:row>78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zoomScaleNormal="100" workbookViewId="0">
      <selection activeCell="W32" sqref="W32:W34"/>
    </sheetView>
  </sheetViews>
  <sheetFormatPr defaultRowHeight="15" x14ac:dyDescent="0.25"/>
  <cols>
    <col min="1" max="1" width="18.28515625" style="7" customWidth="1"/>
    <col min="2" max="2" width="19" style="7" customWidth="1"/>
    <col min="3" max="3" width="11.5703125" style="7" customWidth="1"/>
    <col min="4" max="4" width="17.28515625" style="7" customWidth="1"/>
    <col min="5" max="5" width="19.140625" style="7" bestFit="1" customWidth="1"/>
    <col min="6" max="6" width="17.85546875" style="7" customWidth="1"/>
    <col min="7" max="7" width="15.7109375" style="7" customWidth="1"/>
    <col min="8" max="8" width="17.140625" style="7" customWidth="1"/>
    <col min="9" max="9" width="14.28515625" style="7" customWidth="1"/>
    <col min="10" max="10" width="16.28515625" style="7" customWidth="1"/>
    <col min="11" max="11" width="14.28515625" style="7" customWidth="1"/>
    <col min="12" max="13" width="12.140625" style="7" customWidth="1"/>
    <col min="14" max="14" width="13.140625" style="7" customWidth="1"/>
    <col min="15" max="15" width="12.7109375" style="7" customWidth="1"/>
    <col min="16" max="16" width="13.140625" style="7" customWidth="1"/>
    <col min="17" max="17" width="18" style="7" customWidth="1"/>
    <col min="18" max="18" width="12.42578125" style="7" customWidth="1"/>
    <col min="19" max="19" width="9.28515625" style="7" bestFit="1" customWidth="1"/>
    <col min="20" max="21" width="13.5703125" style="7" customWidth="1"/>
    <col min="22" max="22" width="14.7109375" style="7" customWidth="1"/>
    <col min="23" max="16384" width="9.140625" style="7"/>
  </cols>
  <sheetData>
    <row r="1" spans="1:23" ht="25.5" x14ac:dyDescent="0.25">
      <c r="A1" s="40" t="s">
        <v>88</v>
      </c>
      <c r="B1" s="40"/>
      <c r="D1" s="12"/>
      <c r="E1" s="13" t="str">
        <f>CONCATENATE("Total permits Jan 2016- ", A1)</f>
        <v>Total permits Jan 2016- May 17, 2018</v>
      </c>
      <c r="F1" s="13" t="str">
        <f>CONCATENATE("Total permits Jan 2018- ",A1)</f>
        <v>Total permits Jan 2018- May 17, 2018</v>
      </c>
    </row>
    <row r="2" spans="1:23" x14ac:dyDescent="0.25">
      <c r="D2" s="12" t="s">
        <v>0</v>
      </c>
      <c r="E2" s="44">
        <f>W26</f>
        <v>97905</v>
      </c>
      <c r="F2" s="92">
        <f>W8</f>
        <v>17884</v>
      </c>
      <c r="J2" s="42"/>
    </row>
    <row r="3" spans="1:23" x14ac:dyDescent="0.25">
      <c r="D3" s="12" t="s">
        <v>11</v>
      </c>
      <c r="E3" s="44">
        <f>W27</f>
        <v>4232</v>
      </c>
      <c r="F3" s="92">
        <f>W9</f>
        <v>746</v>
      </c>
      <c r="J3" s="41"/>
    </row>
    <row r="4" spans="1:23" x14ac:dyDescent="0.25">
      <c r="D4" s="12" t="s">
        <v>9</v>
      </c>
      <c r="E4" s="11">
        <f>SUM(E2:E3)</f>
        <v>102137</v>
      </c>
      <c r="F4" s="92">
        <f>SUM(F2:F3)</f>
        <v>18630</v>
      </c>
      <c r="G4" s="41"/>
      <c r="H4" s="41"/>
      <c r="I4" s="41"/>
    </row>
    <row r="5" spans="1:23" x14ac:dyDescent="0.25">
      <c r="F5" s="41"/>
      <c r="H5" s="41"/>
      <c r="I5" s="41"/>
      <c r="J5" s="41"/>
      <c r="K5" s="41"/>
    </row>
    <row r="6" spans="1:23" ht="15.75" thickBot="1" x14ac:dyDescent="0.3">
      <c r="A6" s="111" t="str">
        <f>CONCATENATE("Number of WP from 1 January 2018 until ",A1)</f>
        <v>Number of WP from 1 January 2018 until May 17, 2018</v>
      </c>
      <c r="B6" s="111"/>
      <c r="C6" s="111"/>
      <c r="D6" s="111"/>
      <c r="E6" s="111"/>
    </row>
    <row r="7" spans="1:23" ht="99.75" customHeight="1" x14ac:dyDescent="0.25">
      <c r="A7" s="28" t="s">
        <v>65</v>
      </c>
      <c r="B7" s="29" t="s">
        <v>16</v>
      </c>
      <c r="C7" s="29" t="s">
        <v>15</v>
      </c>
      <c r="D7" s="29" t="s">
        <v>1</v>
      </c>
      <c r="E7" s="29" t="s">
        <v>17</v>
      </c>
      <c r="F7" s="29" t="s">
        <v>31</v>
      </c>
      <c r="G7" s="29" t="s">
        <v>2</v>
      </c>
      <c r="H7" s="29" t="s">
        <v>21</v>
      </c>
      <c r="I7" s="29" t="s">
        <v>22</v>
      </c>
      <c r="J7" s="29" t="s">
        <v>23</v>
      </c>
      <c r="K7" s="29" t="s">
        <v>3</v>
      </c>
      <c r="L7" s="29" t="s">
        <v>24</v>
      </c>
      <c r="M7" s="29" t="s">
        <v>4</v>
      </c>
      <c r="N7" s="29" t="s">
        <v>5</v>
      </c>
      <c r="O7" s="29" t="s">
        <v>6</v>
      </c>
      <c r="P7" s="29" t="s">
        <v>25</v>
      </c>
      <c r="Q7" s="29" t="s">
        <v>7</v>
      </c>
      <c r="R7" s="29" t="s">
        <v>26</v>
      </c>
      <c r="S7" s="29" t="s">
        <v>27</v>
      </c>
      <c r="T7" s="29" t="s">
        <v>8</v>
      </c>
      <c r="U7" s="29" t="s">
        <v>20</v>
      </c>
      <c r="V7" s="30" t="s">
        <v>19</v>
      </c>
    </row>
    <row r="8" spans="1:23" x14ac:dyDescent="0.25">
      <c r="A8" s="80" t="s">
        <v>0</v>
      </c>
      <c r="B8" s="81">
        <v>4088</v>
      </c>
      <c r="C8" s="77">
        <v>10</v>
      </c>
      <c r="D8" s="77">
        <v>2465</v>
      </c>
      <c r="E8" s="77">
        <v>1</v>
      </c>
      <c r="F8" s="77">
        <v>51</v>
      </c>
      <c r="G8" s="79">
        <v>6469</v>
      </c>
      <c r="H8" s="77">
        <v>1826</v>
      </c>
      <c r="I8" s="77">
        <v>129</v>
      </c>
      <c r="J8" s="77">
        <v>2147</v>
      </c>
      <c r="K8" s="77">
        <v>10</v>
      </c>
      <c r="L8" s="77">
        <v>2</v>
      </c>
      <c r="M8" s="77">
        <v>9</v>
      </c>
      <c r="N8" s="77">
        <v>43</v>
      </c>
      <c r="O8" s="77">
        <v>110</v>
      </c>
      <c r="P8" s="77">
        <v>173</v>
      </c>
      <c r="Q8" s="79">
        <v>26</v>
      </c>
      <c r="R8" s="77">
        <v>18</v>
      </c>
      <c r="S8" s="77">
        <v>24</v>
      </c>
      <c r="T8" s="77">
        <v>111</v>
      </c>
      <c r="U8" s="77">
        <v>38</v>
      </c>
      <c r="V8" s="77">
        <v>134</v>
      </c>
      <c r="W8" s="78">
        <f>SUM(B8:V8)</f>
        <v>17884</v>
      </c>
    </row>
    <row r="9" spans="1:23" x14ac:dyDescent="0.25">
      <c r="A9" s="80" t="s">
        <v>11</v>
      </c>
      <c r="B9" s="77">
        <v>460</v>
      </c>
      <c r="C9" s="77">
        <v>0</v>
      </c>
      <c r="D9" s="77">
        <v>67</v>
      </c>
      <c r="E9" s="77">
        <v>0</v>
      </c>
      <c r="F9" s="77">
        <v>0</v>
      </c>
      <c r="G9" s="77">
        <v>0</v>
      </c>
      <c r="H9" s="77">
        <v>13</v>
      </c>
      <c r="I9" s="77">
        <v>1</v>
      </c>
      <c r="J9" s="77">
        <v>21</v>
      </c>
      <c r="K9" s="77">
        <v>0</v>
      </c>
      <c r="L9" s="77">
        <v>0</v>
      </c>
      <c r="M9" s="77">
        <v>0</v>
      </c>
      <c r="N9" s="77">
        <v>3</v>
      </c>
      <c r="O9" s="77">
        <v>26</v>
      </c>
      <c r="P9" s="79">
        <v>9</v>
      </c>
      <c r="Q9" s="79">
        <v>4</v>
      </c>
      <c r="R9" s="77">
        <v>2</v>
      </c>
      <c r="S9" s="77">
        <v>0</v>
      </c>
      <c r="T9" s="77">
        <v>21</v>
      </c>
      <c r="U9" s="77">
        <v>2</v>
      </c>
      <c r="V9" s="77">
        <v>117</v>
      </c>
      <c r="W9" s="78">
        <f>SUM(B9:V9)</f>
        <v>746</v>
      </c>
    </row>
    <row r="10" spans="1:23" ht="15.75" thickBot="1" x14ac:dyDescent="0.3">
      <c r="A10" s="32" t="s">
        <v>10</v>
      </c>
      <c r="B10" s="33">
        <f t="shared" ref="B10:V10" si="0">SUM(B8:B9)</f>
        <v>4548</v>
      </c>
      <c r="C10" s="33">
        <f t="shared" si="0"/>
        <v>10</v>
      </c>
      <c r="D10" s="33">
        <f t="shared" si="0"/>
        <v>2532</v>
      </c>
      <c r="E10" s="33">
        <f t="shared" si="0"/>
        <v>1</v>
      </c>
      <c r="F10" s="33">
        <f t="shared" si="0"/>
        <v>51</v>
      </c>
      <c r="G10" s="33">
        <f t="shared" si="0"/>
        <v>6469</v>
      </c>
      <c r="H10" s="33">
        <f t="shared" si="0"/>
        <v>1839</v>
      </c>
      <c r="I10" s="33">
        <f t="shared" si="0"/>
        <v>130</v>
      </c>
      <c r="J10" s="33">
        <f t="shared" si="0"/>
        <v>2168</v>
      </c>
      <c r="K10" s="33">
        <f t="shared" si="0"/>
        <v>10</v>
      </c>
      <c r="L10" s="33">
        <f t="shared" si="0"/>
        <v>2</v>
      </c>
      <c r="M10" s="33">
        <f t="shared" si="0"/>
        <v>9</v>
      </c>
      <c r="N10" s="33">
        <f t="shared" si="0"/>
        <v>46</v>
      </c>
      <c r="O10" s="33">
        <f t="shared" si="0"/>
        <v>136</v>
      </c>
      <c r="P10" s="33">
        <f t="shared" si="0"/>
        <v>182</v>
      </c>
      <c r="Q10" s="33">
        <f t="shared" si="0"/>
        <v>30</v>
      </c>
      <c r="R10" s="33">
        <f t="shared" si="0"/>
        <v>20</v>
      </c>
      <c r="S10" s="33">
        <f t="shared" si="0"/>
        <v>24</v>
      </c>
      <c r="T10" s="33">
        <f t="shared" si="0"/>
        <v>132</v>
      </c>
      <c r="U10" s="33">
        <f t="shared" si="0"/>
        <v>40</v>
      </c>
      <c r="V10" s="34">
        <f t="shared" si="0"/>
        <v>251</v>
      </c>
      <c r="W10" s="15">
        <f>SUM(W8:W9)</f>
        <v>18630</v>
      </c>
    </row>
    <row r="11" spans="1:23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3" ht="15.75" thickBot="1" x14ac:dyDescent="0.3">
      <c r="A12" s="111" t="str">
        <f>CONCATENATE("Number of WP 2017")</f>
        <v>Number of WP 2017</v>
      </c>
      <c r="B12" s="111"/>
      <c r="C12" s="111"/>
      <c r="D12" s="111"/>
      <c r="E12" s="111"/>
    </row>
    <row r="13" spans="1:23" ht="99.75" customHeight="1" x14ac:dyDescent="0.25">
      <c r="A13" s="28" t="s">
        <v>14</v>
      </c>
      <c r="B13" s="29" t="s">
        <v>16</v>
      </c>
      <c r="C13" s="29" t="s">
        <v>15</v>
      </c>
      <c r="D13" s="29" t="s">
        <v>1</v>
      </c>
      <c r="E13" s="29" t="s">
        <v>17</v>
      </c>
      <c r="F13" s="29" t="s">
        <v>31</v>
      </c>
      <c r="G13" s="29" t="s">
        <v>2</v>
      </c>
      <c r="H13" s="29" t="s">
        <v>21</v>
      </c>
      <c r="I13" s="29" t="s">
        <v>22</v>
      </c>
      <c r="J13" s="29" t="s">
        <v>23</v>
      </c>
      <c r="K13" s="29" t="s">
        <v>3</v>
      </c>
      <c r="L13" s="29" t="s">
        <v>24</v>
      </c>
      <c r="M13" s="29" t="s">
        <v>4</v>
      </c>
      <c r="N13" s="29" t="s">
        <v>5</v>
      </c>
      <c r="O13" s="29" t="s">
        <v>6</v>
      </c>
      <c r="P13" s="29" t="s">
        <v>25</v>
      </c>
      <c r="Q13" s="29" t="s">
        <v>7</v>
      </c>
      <c r="R13" s="29" t="s">
        <v>26</v>
      </c>
      <c r="S13" s="29" t="s">
        <v>27</v>
      </c>
      <c r="T13" s="29" t="s">
        <v>8</v>
      </c>
      <c r="U13" s="29" t="s">
        <v>20</v>
      </c>
      <c r="V13" s="30" t="s">
        <v>19</v>
      </c>
    </row>
    <row r="14" spans="1:23" x14ac:dyDescent="0.25">
      <c r="A14" s="31" t="s">
        <v>0</v>
      </c>
      <c r="B14" s="43">
        <v>18535</v>
      </c>
      <c r="C14" s="2">
        <v>25</v>
      </c>
      <c r="D14" s="2">
        <v>5714</v>
      </c>
      <c r="E14" s="2">
        <v>2</v>
      </c>
      <c r="F14" s="2">
        <v>294</v>
      </c>
      <c r="G14" s="16">
        <v>8961</v>
      </c>
      <c r="H14" s="2">
        <v>4407</v>
      </c>
      <c r="I14" s="2">
        <v>260</v>
      </c>
      <c r="J14" s="2">
        <v>4163</v>
      </c>
      <c r="K14" s="2">
        <v>26</v>
      </c>
      <c r="L14" s="2">
        <v>3</v>
      </c>
      <c r="M14" s="2">
        <v>14</v>
      </c>
      <c r="N14" s="2">
        <v>155</v>
      </c>
      <c r="O14" s="2">
        <v>633</v>
      </c>
      <c r="P14" s="2">
        <v>419</v>
      </c>
      <c r="Q14" s="16">
        <v>121</v>
      </c>
      <c r="R14" s="2">
        <v>36</v>
      </c>
      <c r="S14" s="2">
        <v>26</v>
      </c>
      <c r="T14" s="2">
        <v>324</v>
      </c>
      <c r="U14" s="2">
        <v>162</v>
      </c>
      <c r="V14" s="2">
        <v>65</v>
      </c>
      <c r="W14" s="15">
        <f>SUM(B14:V14)</f>
        <v>44345</v>
      </c>
    </row>
    <row r="15" spans="1:23" x14ac:dyDescent="0.25">
      <c r="A15" s="31" t="s">
        <v>11</v>
      </c>
      <c r="B15" s="2">
        <v>1712</v>
      </c>
      <c r="C15" s="2">
        <v>0</v>
      </c>
      <c r="D15" s="2">
        <v>109</v>
      </c>
      <c r="E15" s="2">
        <v>0</v>
      </c>
      <c r="F15" s="2">
        <v>79</v>
      </c>
      <c r="G15" s="2">
        <v>3</v>
      </c>
      <c r="H15" s="2">
        <v>37</v>
      </c>
      <c r="I15" s="2">
        <v>0</v>
      </c>
      <c r="J15" s="2">
        <v>114</v>
      </c>
      <c r="K15" s="2">
        <v>1</v>
      </c>
      <c r="L15" s="2">
        <v>0</v>
      </c>
      <c r="M15" s="2">
        <v>0</v>
      </c>
      <c r="N15" s="2">
        <v>5</v>
      </c>
      <c r="O15" s="2">
        <v>64</v>
      </c>
      <c r="P15" s="16">
        <v>41</v>
      </c>
      <c r="Q15" s="16">
        <v>9</v>
      </c>
      <c r="R15" s="2">
        <v>6</v>
      </c>
      <c r="S15" s="2">
        <v>1</v>
      </c>
      <c r="T15" s="2">
        <v>91</v>
      </c>
      <c r="U15" s="2">
        <v>2</v>
      </c>
      <c r="V15" s="2">
        <v>98</v>
      </c>
      <c r="W15" s="15">
        <f>SUM(B15:V15)</f>
        <v>2372</v>
      </c>
    </row>
    <row r="16" spans="1:23" ht="15.75" thickBot="1" x14ac:dyDescent="0.3">
      <c r="A16" s="32" t="s">
        <v>10</v>
      </c>
      <c r="B16" s="33">
        <f t="shared" ref="B16:V16" si="1">SUM(B14:B15)</f>
        <v>20247</v>
      </c>
      <c r="C16" s="33">
        <f t="shared" si="1"/>
        <v>25</v>
      </c>
      <c r="D16" s="33">
        <f t="shared" si="1"/>
        <v>5823</v>
      </c>
      <c r="E16" s="33">
        <f t="shared" si="1"/>
        <v>2</v>
      </c>
      <c r="F16" s="33">
        <f t="shared" si="1"/>
        <v>373</v>
      </c>
      <c r="G16" s="33">
        <f t="shared" si="1"/>
        <v>8964</v>
      </c>
      <c r="H16" s="33">
        <f t="shared" si="1"/>
        <v>4444</v>
      </c>
      <c r="I16" s="33">
        <f t="shared" si="1"/>
        <v>260</v>
      </c>
      <c r="J16" s="33">
        <f t="shared" si="1"/>
        <v>4277</v>
      </c>
      <c r="K16" s="33">
        <f t="shared" si="1"/>
        <v>27</v>
      </c>
      <c r="L16" s="33">
        <f t="shared" si="1"/>
        <v>3</v>
      </c>
      <c r="M16" s="33">
        <f t="shared" si="1"/>
        <v>14</v>
      </c>
      <c r="N16" s="33">
        <f t="shared" si="1"/>
        <v>160</v>
      </c>
      <c r="O16" s="33">
        <f t="shared" si="1"/>
        <v>697</v>
      </c>
      <c r="P16" s="33">
        <f t="shared" si="1"/>
        <v>460</v>
      </c>
      <c r="Q16" s="33">
        <f t="shared" si="1"/>
        <v>130</v>
      </c>
      <c r="R16" s="33">
        <f t="shared" si="1"/>
        <v>42</v>
      </c>
      <c r="S16" s="33">
        <f t="shared" si="1"/>
        <v>27</v>
      </c>
      <c r="T16" s="33">
        <f t="shared" si="1"/>
        <v>415</v>
      </c>
      <c r="U16" s="33">
        <f t="shared" si="1"/>
        <v>164</v>
      </c>
      <c r="V16" s="34">
        <f t="shared" si="1"/>
        <v>163</v>
      </c>
      <c r="W16" s="15">
        <f>SUM(W14:W15)</f>
        <v>46717</v>
      </c>
    </row>
    <row r="17" spans="1:24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4" s="17" customFormat="1" ht="15" customHeight="1" thickBot="1" x14ac:dyDescent="0.3">
      <c r="A18" s="112" t="str">
        <f>CONCATENATE("Number of WP 2016")</f>
        <v>Number of WP 2016</v>
      </c>
      <c r="B18" s="112"/>
      <c r="C18" s="112"/>
      <c r="D18" s="112"/>
      <c r="E18" s="11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0"/>
      <c r="X18" s="6"/>
    </row>
    <row r="19" spans="1:24" ht="93.75" customHeight="1" x14ac:dyDescent="0.25">
      <c r="A19" s="28" t="s">
        <v>63</v>
      </c>
      <c r="B19" s="29" t="s">
        <v>16</v>
      </c>
      <c r="C19" s="29" t="s">
        <v>15</v>
      </c>
      <c r="D19" s="29" t="s">
        <v>1</v>
      </c>
      <c r="E19" s="29" t="s">
        <v>17</v>
      </c>
      <c r="F19" s="29" t="s">
        <v>18</v>
      </c>
      <c r="G19" s="29" t="s">
        <v>2</v>
      </c>
      <c r="H19" s="29" t="s">
        <v>21</v>
      </c>
      <c r="I19" s="29" t="s">
        <v>22</v>
      </c>
      <c r="J19" s="29" t="s">
        <v>23</v>
      </c>
      <c r="K19" s="29" t="s">
        <v>3</v>
      </c>
      <c r="L19" s="29" t="s">
        <v>24</v>
      </c>
      <c r="M19" s="29" t="s">
        <v>4</v>
      </c>
      <c r="N19" s="29" t="s">
        <v>5</v>
      </c>
      <c r="O19" s="29" t="s">
        <v>6</v>
      </c>
      <c r="P19" s="29" t="s">
        <v>25</v>
      </c>
      <c r="Q19" s="29" t="s">
        <v>7</v>
      </c>
      <c r="R19" s="29" t="s">
        <v>26</v>
      </c>
      <c r="S19" s="29" t="s">
        <v>27</v>
      </c>
      <c r="T19" s="29" t="s">
        <v>8</v>
      </c>
      <c r="U19" s="29" t="s">
        <v>20</v>
      </c>
      <c r="V19" s="30" t="s">
        <v>19</v>
      </c>
    </row>
    <row r="20" spans="1:24" x14ac:dyDescent="0.25">
      <c r="A20" s="70" t="s">
        <v>0</v>
      </c>
      <c r="B20" s="35">
        <v>11342</v>
      </c>
      <c r="C20" s="36">
        <v>39</v>
      </c>
      <c r="D20" s="36">
        <v>6659</v>
      </c>
      <c r="E20" s="36">
        <v>9</v>
      </c>
      <c r="F20" s="36">
        <v>321</v>
      </c>
      <c r="G20" s="36">
        <v>3154</v>
      </c>
      <c r="H20" s="36">
        <v>5413</v>
      </c>
      <c r="I20" s="36">
        <v>678</v>
      </c>
      <c r="J20" s="36">
        <v>4668</v>
      </c>
      <c r="K20" s="36">
        <v>35</v>
      </c>
      <c r="L20" s="36">
        <v>12</v>
      </c>
      <c r="M20" s="36">
        <v>35</v>
      </c>
      <c r="N20" s="36">
        <v>74</v>
      </c>
      <c r="O20" s="36">
        <v>963</v>
      </c>
      <c r="P20" s="36">
        <v>297</v>
      </c>
      <c r="Q20" s="36">
        <v>145</v>
      </c>
      <c r="R20" s="36">
        <v>48</v>
      </c>
      <c r="S20" s="36">
        <v>37</v>
      </c>
      <c r="T20" s="36">
        <v>1263</v>
      </c>
      <c r="U20" s="36">
        <v>474</v>
      </c>
      <c r="V20" s="71">
        <v>10</v>
      </c>
      <c r="W20" s="15">
        <f>SUM(B20:V20)</f>
        <v>35676</v>
      </c>
    </row>
    <row r="21" spans="1:24" x14ac:dyDescent="0.25">
      <c r="A21" s="72" t="s">
        <v>11</v>
      </c>
      <c r="B21" s="37">
        <v>847</v>
      </c>
      <c r="C21" s="37"/>
      <c r="D21" s="37">
        <v>43</v>
      </c>
      <c r="E21" s="37"/>
      <c r="F21" s="37"/>
      <c r="G21" s="37">
        <v>2</v>
      </c>
      <c r="H21" s="37">
        <v>46</v>
      </c>
      <c r="I21" s="37"/>
      <c r="J21" s="37">
        <v>93</v>
      </c>
      <c r="K21" s="37">
        <v>2</v>
      </c>
      <c r="L21" s="37"/>
      <c r="M21" s="37"/>
      <c r="N21" s="37">
        <v>6</v>
      </c>
      <c r="O21" s="37">
        <v>2</v>
      </c>
      <c r="P21" s="37">
        <v>20</v>
      </c>
      <c r="Q21" s="37">
        <v>8</v>
      </c>
      <c r="R21" s="37">
        <v>15</v>
      </c>
      <c r="S21" s="37"/>
      <c r="T21" s="37">
        <v>27</v>
      </c>
      <c r="U21" s="37">
        <v>2</v>
      </c>
      <c r="V21" s="73">
        <v>1</v>
      </c>
      <c r="W21" s="15">
        <f>SUM(B21:V21)</f>
        <v>1114</v>
      </c>
    </row>
    <row r="22" spans="1:24" ht="15.75" thickBot="1" x14ac:dyDescent="0.3">
      <c r="A22" s="74" t="s">
        <v>10</v>
      </c>
      <c r="B22" s="75">
        <f t="shared" ref="B22:V22" si="2">SUM(B20:B21)</f>
        <v>12189</v>
      </c>
      <c r="C22" s="75">
        <f t="shared" si="2"/>
        <v>39</v>
      </c>
      <c r="D22" s="75">
        <f t="shared" si="2"/>
        <v>6702</v>
      </c>
      <c r="E22" s="75">
        <f t="shared" si="2"/>
        <v>9</v>
      </c>
      <c r="F22" s="75">
        <f t="shared" si="2"/>
        <v>321</v>
      </c>
      <c r="G22" s="75">
        <f t="shared" si="2"/>
        <v>3156</v>
      </c>
      <c r="H22" s="75">
        <f t="shared" si="2"/>
        <v>5459</v>
      </c>
      <c r="I22" s="75">
        <f t="shared" si="2"/>
        <v>678</v>
      </c>
      <c r="J22" s="75">
        <f t="shared" si="2"/>
        <v>4761</v>
      </c>
      <c r="K22" s="75">
        <f t="shared" si="2"/>
        <v>37</v>
      </c>
      <c r="L22" s="75">
        <f t="shared" si="2"/>
        <v>12</v>
      </c>
      <c r="M22" s="75">
        <f t="shared" si="2"/>
        <v>35</v>
      </c>
      <c r="N22" s="75">
        <f t="shared" si="2"/>
        <v>80</v>
      </c>
      <c r="O22" s="75">
        <f t="shared" si="2"/>
        <v>965</v>
      </c>
      <c r="P22" s="75">
        <f t="shared" si="2"/>
        <v>317</v>
      </c>
      <c r="Q22" s="75">
        <f t="shared" si="2"/>
        <v>153</v>
      </c>
      <c r="R22" s="75">
        <f t="shared" si="2"/>
        <v>63</v>
      </c>
      <c r="S22" s="75">
        <f t="shared" si="2"/>
        <v>37</v>
      </c>
      <c r="T22" s="75">
        <f t="shared" si="2"/>
        <v>1290</v>
      </c>
      <c r="U22" s="75">
        <f t="shared" si="2"/>
        <v>476</v>
      </c>
      <c r="V22" s="76">
        <f t="shared" si="2"/>
        <v>11</v>
      </c>
      <c r="W22" s="15">
        <f>SUM(W20:W21)</f>
        <v>36790</v>
      </c>
    </row>
    <row r="23" spans="1:24" x14ac:dyDescent="0.25">
      <c r="G23" s="15"/>
    </row>
    <row r="24" spans="1:24" s="17" customFormat="1" ht="15" customHeight="1" thickBot="1" x14ac:dyDescent="0.3">
      <c r="A24" s="111" t="str">
        <f>CONCATENATE("Total WP from 1 January 2016 until ",A1)</f>
        <v>Total WP from 1 January 2016 until May 17, 2018</v>
      </c>
      <c r="B24" s="111"/>
      <c r="C24" s="111"/>
      <c r="D24" s="111"/>
      <c r="E24" s="1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0"/>
      <c r="X24" s="6"/>
    </row>
    <row r="25" spans="1:24" ht="93.75" customHeight="1" x14ac:dyDescent="0.25">
      <c r="A25" s="28" t="s">
        <v>32</v>
      </c>
      <c r="B25" s="29" t="s">
        <v>16</v>
      </c>
      <c r="C25" s="29" t="s">
        <v>15</v>
      </c>
      <c r="D25" s="29" t="s">
        <v>1</v>
      </c>
      <c r="E25" s="29" t="s">
        <v>17</v>
      </c>
      <c r="F25" s="29" t="s">
        <v>31</v>
      </c>
      <c r="G25" s="29" t="s">
        <v>2</v>
      </c>
      <c r="H25" s="29" t="s">
        <v>21</v>
      </c>
      <c r="I25" s="29" t="s">
        <v>22</v>
      </c>
      <c r="J25" s="29" t="s">
        <v>23</v>
      </c>
      <c r="K25" s="29" t="s">
        <v>3</v>
      </c>
      <c r="L25" s="29" t="s">
        <v>24</v>
      </c>
      <c r="M25" s="29" t="s">
        <v>4</v>
      </c>
      <c r="N25" s="29" t="s">
        <v>5</v>
      </c>
      <c r="O25" s="29" t="s">
        <v>6</v>
      </c>
      <c r="P25" s="29" t="s">
        <v>25</v>
      </c>
      <c r="Q25" s="29" t="s">
        <v>7</v>
      </c>
      <c r="R25" s="29" t="s">
        <v>26</v>
      </c>
      <c r="S25" s="29" t="s">
        <v>27</v>
      </c>
      <c r="T25" s="29" t="s">
        <v>8</v>
      </c>
      <c r="U25" s="29" t="s">
        <v>20</v>
      </c>
      <c r="V25" s="30" t="s">
        <v>19</v>
      </c>
    </row>
    <row r="26" spans="1:24" x14ac:dyDescent="0.25">
      <c r="A26" s="31" t="s">
        <v>0</v>
      </c>
      <c r="B26" s="35">
        <f>B20+B14+B8</f>
        <v>33965</v>
      </c>
      <c r="C26" s="35">
        <f t="shared" ref="C26:V26" si="3">C20+C14+C8</f>
        <v>74</v>
      </c>
      <c r="D26" s="35">
        <f t="shared" si="3"/>
        <v>14838</v>
      </c>
      <c r="E26" s="35">
        <f t="shared" si="3"/>
        <v>12</v>
      </c>
      <c r="F26" s="35">
        <f t="shared" si="3"/>
        <v>666</v>
      </c>
      <c r="G26" s="35">
        <f t="shared" si="3"/>
        <v>18584</v>
      </c>
      <c r="H26" s="35">
        <f t="shared" si="3"/>
        <v>11646</v>
      </c>
      <c r="I26" s="35">
        <f t="shared" si="3"/>
        <v>1067</v>
      </c>
      <c r="J26" s="35">
        <f t="shared" si="3"/>
        <v>10978</v>
      </c>
      <c r="K26" s="35">
        <f t="shared" si="3"/>
        <v>71</v>
      </c>
      <c r="L26" s="35">
        <f t="shared" si="3"/>
        <v>17</v>
      </c>
      <c r="M26" s="35">
        <f t="shared" si="3"/>
        <v>58</v>
      </c>
      <c r="N26" s="35">
        <f t="shared" si="3"/>
        <v>272</v>
      </c>
      <c r="O26" s="35">
        <f t="shared" si="3"/>
        <v>1706</v>
      </c>
      <c r="P26" s="35">
        <f t="shared" si="3"/>
        <v>889</v>
      </c>
      <c r="Q26" s="35">
        <f t="shared" si="3"/>
        <v>292</v>
      </c>
      <c r="R26" s="35">
        <f t="shared" si="3"/>
        <v>102</v>
      </c>
      <c r="S26" s="35">
        <f t="shared" si="3"/>
        <v>87</v>
      </c>
      <c r="T26" s="35">
        <f t="shared" si="3"/>
        <v>1698</v>
      </c>
      <c r="U26" s="35">
        <f t="shared" si="3"/>
        <v>674</v>
      </c>
      <c r="V26" s="35">
        <f t="shared" si="3"/>
        <v>209</v>
      </c>
      <c r="W26" s="15">
        <f>SUM(B26:V26)</f>
        <v>97905</v>
      </c>
    </row>
    <row r="27" spans="1:24" x14ac:dyDescent="0.25">
      <c r="A27" s="31" t="s">
        <v>11</v>
      </c>
      <c r="B27" s="35">
        <f>B21+B15+B9</f>
        <v>3019</v>
      </c>
      <c r="C27" s="35">
        <f t="shared" ref="C27:V27" si="4">C21+C15+C9</f>
        <v>0</v>
      </c>
      <c r="D27" s="35">
        <f t="shared" si="4"/>
        <v>219</v>
      </c>
      <c r="E27" s="35">
        <f t="shared" si="4"/>
        <v>0</v>
      </c>
      <c r="F27" s="35">
        <f t="shared" si="4"/>
        <v>79</v>
      </c>
      <c r="G27" s="35">
        <f t="shared" si="4"/>
        <v>5</v>
      </c>
      <c r="H27" s="35">
        <f t="shared" si="4"/>
        <v>96</v>
      </c>
      <c r="I27" s="35">
        <f t="shared" si="4"/>
        <v>1</v>
      </c>
      <c r="J27" s="35">
        <f t="shared" si="4"/>
        <v>228</v>
      </c>
      <c r="K27" s="35">
        <f t="shared" si="4"/>
        <v>3</v>
      </c>
      <c r="L27" s="35">
        <f t="shared" si="4"/>
        <v>0</v>
      </c>
      <c r="M27" s="35">
        <f t="shared" si="4"/>
        <v>0</v>
      </c>
      <c r="N27" s="35">
        <f t="shared" si="4"/>
        <v>14</v>
      </c>
      <c r="O27" s="35">
        <f t="shared" si="4"/>
        <v>92</v>
      </c>
      <c r="P27" s="35">
        <f t="shared" si="4"/>
        <v>70</v>
      </c>
      <c r="Q27" s="35">
        <f t="shared" si="4"/>
        <v>21</v>
      </c>
      <c r="R27" s="35">
        <f t="shared" si="4"/>
        <v>23</v>
      </c>
      <c r="S27" s="35">
        <f t="shared" si="4"/>
        <v>1</v>
      </c>
      <c r="T27" s="35">
        <f t="shared" si="4"/>
        <v>139</v>
      </c>
      <c r="U27" s="35">
        <f t="shared" si="4"/>
        <v>6</v>
      </c>
      <c r="V27" s="35">
        <f t="shared" si="4"/>
        <v>216</v>
      </c>
      <c r="W27" s="15">
        <f>SUM(B27:V27)</f>
        <v>4232</v>
      </c>
    </row>
    <row r="28" spans="1:24" ht="15.75" thickBot="1" x14ac:dyDescent="0.3">
      <c r="A28" s="32" t="s">
        <v>10</v>
      </c>
      <c r="B28" s="33">
        <f t="shared" ref="B28:V28" si="5">SUM(B26:B27)</f>
        <v>36984</v>
      </c>
      <c r="C28" s="33">
        <f t="shared" si="5"/>
        <v>74</v>
      </c>
      <c r="D28" s="33">
        <f t="shared" si="5"/>
        <v>15057</v>
      </c>
      <c r="E28" s="33">
        <f t="shared" si="5"/>
        <v>12</v>
      </c>
      <c r="F28" s="33">
        <f t="shared" si="5"/>
        <v>745</v>
      </c>
      <c r="G28" s="33">
        <f t="shared" si="5"/>
        <v>18589</v>
      </c>
      <c r="H28" s="33">
        <f t="shared" si="5"/>
        <v>11742</v>
      </c>
      <c r="I28" s="33">
        <f t="shared" si="5"/>
        <v>1068</v>
      </c>
      <c r="J28" s="33">
        <f t="shared" si="5"/>
        <v>11206</v>
      </c>
      <c r="K28" s="33">
        <f t="shared" si="5"/>
        <v>74</v>
      </c>
      <c r="L28" s="33">
        <f t="shared" si="5"/>
        <v>17</v>
      </c>
      <c r="M28" s="33">
        <f t="shared" si="5"/>
        <v>58</v>
      </c>
      <c r="N28" s="33">
        <f t="shared" si="5"/>
        <v>286</v>
      </c>
      <c r="O28" s="33">
        <f t="shared" si="5"/>
        <v>1798</v>
      </c>
      <c r="P28" s="33">
        <f t="shared" si="5"/>
        <v>959</v>
      </c>
      <c r="Q28" s="33">
        <f t="shared" si="5"/>
        <v>313</v>
      </c>
      <c r="R28" s="33">
        <f t="shared" si="5"/>
        <v>125</v>
      </c>
      <c r="S28" s="33">
        <f t="shared" si="5"/>
        <v>88</v>
      </c>
      <c r="T28" s="33">
        <f t="shared" si="5"/>
        <v>1837</v>
      </c>
      <c r="U28" s="33">
        <f t="shared" si="5"/>
        <v>680</v>
      </c>
      <c r="V28" s="34">
        <f t="shared" si="5"/>
        <v>425</v>
      </c>
      <c r="W28" s="15">
        <f>SUM(W26:W27)</f>
        <v>102137</v>
      </c>
    </row>
    <row r="29" spans="1:24" s="6" customFormat="1" ht="10.5" customHeight="1" x14ac:dyDescent="0.25">
      <c r="A29" s="8"/>
      <c r="B29" s="107">
        <f>B28/E4</f>
        <v>0.36210188276530542</v>
      </c>
      <c r="C29" s="14"/>
      <c r="D29" s="14"/>
      <c r="E29" s="14"/>
      <c r="F29" s="14"/>
      <c r="G29" s="108">
        <f>G28/E4</f>
        <v>0.18200064619090045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4" ht="15.75" thickBot="1" x14ac:dyDescent="0.3">
      <c r="A30" s="111" t="str">
        <f>CONCATENATE("Number of WP from 1 January 2017 until ",A1, "  (P4R Y2 Target) ")</f>
        <v xml:space="preserve">Number of WP from 1 January 2017 until May 17, 2018  (P4R Y2 Target) </v>
      </c>
      <c r="B30" s="111"/>
      <c r="C30" s="111"/>
      <c r="D30" s="111"/>
      <c r="E30" s="111"/>
    </row>
    <row r="31" spans="1:24" ht="99.75" customHeight="1" x14ac:dyDescent="0.25">
      <c r="A31" s="28" t="s">
        <v>14</v>
      </c>
      <c r="B31" s="29" t="s">
        <v>16</v>
      </c>
      <c r="C31" s="29" t="s">
        <v>15</v>
      </c>
      <c r="D31" s="29" t="s">
        <v>1</v>
      </c>
      <c r="E31" s="29" t="s">
        <v>17</v>
      </c>
      <c r="F31" s="29" t="s">
        <v>31</v>
      </c>
      <c r="G31" s="29" t="s">
        <v>2</v>
      </c>
      <c r="H31" s="29" t="s">
        <v>21</v>
      </c>
      <c r="I31" s="29" t="s">
        <v>22</v>
      </c>
      <c r="J31" s="29" t="s">
        <v>23</v>
      </c>
      <c r="K31" s="29" t="s">
        <v>3</v>
      </c>
      <c r="L31" s="29" t="s">
        <v>24</v>
      </c>
      <c r="M31" s="29" t="s">
        <v>4</v>
      </c>
      <c r="N31" s="29" t="s">
        <v>5</v>
      </c>
      <c r="O31" s="29" t="s">
        <v>6</v>
      </c>
      <c r="P31" s="29" t="s">
        <v>25</v>
      </c>
      <c r="Q31" s="29" t="s">
        <v>7</v>
      </c>
      <c r="R31" s="29" t="s">
        <v>26</v>
      </c>
      <c r="S31" s="29" t="s">
        <v>27</v>
      </c>
      <c r="T31" s="29" t="s">
        <v>8</v>
      </c>
      <c r="U31" s="29" t="s">
        <v>20</v>
      </c>
      <c r="V31" s="30" t="s">
        <v>19</v>
      </c>
    </row>
    <row r="32" spans="1:24" x14ac:dyDescent="0.25">
      <c r="A32" s="31" t="s">
        <v>0</v>
      </c>
      <c r="B32" s="43">
        <f>B14+B8</f>
        <v>22623</v>
      </c>
      <c r="C32" s="43">
        <f t="shared" ref="C32:V32" si="6">C14+C8</f>
        <v>35</v>
      </c>
      <c r="D32" s="43">
        <f t="shared" si="6"/>
        <v>8179</v>
      </c>
      <c r="E32" s="43">
        <f t="shared" si="6"/>
        <v>3</v>
      </c>
      <c r="F32" s="43">
        <f t="shared" si="6"/>
        <v>345</v>
      </c>
      <c r="G32" s="43">
        <f t="shared" si="6"/>
        <v>15430</v>
      </c>
      <c r="H32" s="43">
        <f t="shared" si="6"/>
        <v>6233</v>
      </c>
      <c r="I32" s="43">
        <f t="shared" si="6"/>
        <v>389</v>
      </c>
      <c r="J32" s="43">
        <f t="shared" si="6"/>
        <v>6310</v>
      </c>
      <c r="K32" s="43">
        <f t="shared" si="6"/>
        <v>36</v>
      </c>
      <c r="L32" s="43">
        <f t="shared" si="6"/>
        <v>5</v>
      </c>
      <c r="M32" s="43">
        <f t="shared" si="6"/>
        <v>23</v>
      </c>
      <c r="N32" s="43">
        <f t="shared" si="6"/>
        <v>198</v>
      </c>
      <c r="O32" s="43">
        <f t="shared" si="6"/>
        <v>743</v>
      </c>
      <c r="P32" s="43">
        <f t="shared" si="6"/>
        <v>592</v>
      </c>
      <c r="Q32" s="43">
        <f t="shared" si="6"/>
        <v>147</v>
      </c>
      <c r="R32" s="43">
        <f t="shared" si="6"/>
        <v>54</v>
      </c>
      <c r="S32" s="43">
        <f t="shared" si="6"/>
        <v>50</v>
      </c>
      <c r="T32" s="43">
        <f t="shared" si="6"/>
        <v>435</v>
      </c>
      <c r="U32" s="43">
        <f t="shared" si="6"/>
        <v>200</v>
      </c>
      <c r="V32" s="43">
        <f t="shared" si="6"/>
        <v>199</v>
      </c>
      <c r="W32" s="15">
        <f>SUM(B32:V32)</f>
        <v>62229</v>
      </c>
    </row>
    <row r="33" spans="1:26" x14ac:dyDescent="0.25">
      <c r="A33" s="31" t="s">
        <v>11</v>
      </c>
      <c r="B33" s="43">
        <f>B15+B9</f>
        <v>2172</v>
      </c>
      <c r="C33" s="43">
        <f t="shared" ref="C33:V33" si="7">C15+C9</f>
        <v>0</v>
      </c>
      <c r="D33" s="43">
        <f t="shared" si="7"/>
        <v>176</v>
      </c>
      <c r="E33" s="43">
        <f t="shared" si="7"/>
        <v>0</v>
      </c>
      <c r="F33" s="43">
        <f t="shared" si="7"/>
        <v>79</v>
      </c>
      <c r="G33" s="43">
        <f t="shared" si="7"/>
        <v>3</v>
      </c>
      <c r="H33" s="43">
        <f t="shared" si="7"/>
        <v>50</v>
      </c>
      <c r="I33" s="43">
        <f t="shared" si="7"/>
        <v>1</v>
      </c>
      <c r="J33" s="43">
        <f t="shared" si="7"/>
        <v>135</v>
      </c>
      <c r="K33" s="43">
        <f t="shared" si="7"/>
        <v>1</v>
      </c>
      <c r="L33" s="43">
        <f t="shared" si="7"/>
        <v>0</v>
      </c>
      <c r="M33" s="43">
        <f t="shared" si="7"/>
        <v>0</v>
      </c>
      <c r="N33" s="43">
        <f t="shared" si="7"/>
        <v>8</v>
      </c>
      <c r="O33" s="43">
        <f t="shared" si="7"/>
        <v>90</v>
      </c>
      <c r="P33" s="43">
        <f t="shared" si="7"/>
        <v>50</v>
      </c>
      <c r="Q33" s="43">
        <f t="shared" si="7"/>
        <v>13</v>
      </c>
      <c r="R33" s="43">
        <f t="shared" si="7"/>
        <v>8</v>
      </c>
      <c r="S33" s="43">
        <f t="shared" si="7"/>
        <v>1</v>
      </c>
      <c r="T33" s="43">
        <f t="shared" si="7"/>
        <v>112</v>
      </c>
      <c r="U33" s="43">
        <f t="shared" si="7"/>
        <v>4</v>
      </c>
      <c r="V33" s="43">
        <f t="shared" si="7"/>
        <v>215</v>
      </c>
      <c r="W33" s="15">
        <f>SUM(B33:V33)</f>
        <v>3118</v>
      </c>
    </row>
    <row r="34" spans="1:26" ht="15.75" thickBot="1" x14ac:dyDescent="0.3">
      <c r="A34" s="32" t="s">
        <v>10</v>
      </c>
      <c r="B34" s="33">
        <f t="shared" ref="B34:V34" si="8">SUM(B32:B33)</f>
        <v>24795</v>
      </c>
      <c r="C34" s="33">
        <f t="shared" si="8"/>
        <v>35</v>
      </c>
      <c r="D34" s="33">
        <f t="shared" si="8"/>
        <v>8355</v>
      </c>
      <c r="E34" s="33">
        <f t="shared" si="8"/>
        <v>3</v>
      </c>
      <c r="F34" s="33">
        <f t="shared" si="8"/>
        <v>424</v>
      </c>
      <c r="G34" s="33">
        <f t="shared" si="8"/>
        <v>15433</v>
      </c>
      <c r="H34" s="33">
        <f t="shared" si="8"/>
        <v>6283</v>
      </c>
      <c r="I34" s="33">
        <f t="shared" si="8"/>
        <v>390</v>
      </c>
      <c r="J34" s="33">
        <f t="shared" si="8"/>
        <v>6445</v>
      </c>
      <c r="K34" s="33">
        <f t="shared" si="8"/>
        <v>37</v>
      </c>
      <c r="L34" s="33">
        <f t="shared" si="8"/>
        <v>5</v>
      </c>
      <c r="M34" s="33">
        <f t="shared" si="8"/>
        <v>23</v>
      </c>
      <c r="N34" s="33">
        <f t="shared" si="8"/>
        <v>206</v>
      </c>
      <c r="O34" s="33">
        <f t="shared" si="8"/>
        <v>833</v>
      </c>
      <c r="P34" s="33">
        <f t="shared" si="8"/>
        <v>642</v>
      </c>
      <c r="Q34" s="33">
        <f t="shared" si="8"/>
        <v>160</v>
      </c>
      <c r="R34" s="33">
        <f t="shared" si="8"/>
        <v>62</v>
      </c>
      <c r="S34" s="33">
        <f t="shared" si="8"/>
        <v>51</v>
      </c>
      <c r="T34" s="33">
        <f t="shared" si="8"/>
        <v>547</v>
      </c>
      <c r="U34" s="33">
        <f t="shared" si="8"/>
        <v>204</v>
      </c>
      <c r="V34" s="34">
        <f t="shared" si="8"/>
        <v>414</v>
      </c>
      <c r="W34" s="15">
        <f>SUM(W32:W33)</f>
        <v>65347</v>
      </c>
    </row>
    <row r="35" spans="1:26" s="6" customFormat="1" ht="10.5" customHeight="1" x14ac:dyDescent="0.25">
      <c r="A35" s="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6" s="6" customFormat="1" ht="10.5" customHeight="1" x14ac:dyDescent="0.25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6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57" spans="1:1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65" spans="9:12" x14ac:dyDescent="0.25">
      <c r="I65"/>
      <c r="J65"/>
      <c r="K65"/>
      <c r="L65"/>
    </row>
    <row r="66" spans="9:12" x14ac:dyDescent="0.25">
      <c r="I66" s="39"/>
      <c r="J66" s="39"/>
      <c r="K66" s="39"/>
      <c r="L66" s="39"/>
    </row>
    <row r="67" spans="9:12" x14ac:dyDescent="0.25">
      <c r="I67"/>
      <c r="J67"/>
      <c r="K67"/>
    </row>
    <row r="68" spans="9:12" x14ac:dyDescent="0.25">
      <c r="I68"/>
      <c r="J68"/>
      <c r="K68"/>
    </row>
    <row r="69" spans="9:12" x14ac:dyDescent="0.25">
      <c r="I69"/>
      <c r="J69"/>
      <c r="K69"/>
    </row>
    <row r="70" spans="9:12" x14ac:dyDescent="0.25">
      <c r="I70"/>
      <c r="J70"/>
      <c r="K70"/>
    </row>
    <row r="71" spans="9:12" x14ac:dyDescent="0.25">
      <c r="I71"/>
      <c r="J71"/>
      <c r="K71"/>
    </row>
    <row r="72" spans="9:12" x14ac:dyDescent="0.25">
      <c r="I72"/>
      <c r="J72"/>
      <c r="K72"/>
    </row>
    <row r="73" spans="9:12" x14ac:dyDescent="0.25">
      <c r="I73"/>
      <c r="J73"/>
      <c r="K73"/>
    </row>
    <row r="74" spans="9:12" x14ac:dyDescent="0.25">
      <c r="I74"/>
      <c r="J74"/>
      <c r="K74"/>
    </row>
    <row r="75" spans="9:12" x14ac:dyDescent="0.25">
      <c r="I75"/>
      <c r="J75"/>
      <c r="K75"/>
    </row>
    <row r="76" spans="9:12" x14ac:dyDescent="0.25">
      <c r="I76"/>
      <c r="J76"/>
      <c r="K76"/>
    </row>
    <row r="77" spans="9:12" x14ac:dyDescent="0.25">
      <c r="I77"/>
      <c r="J77"/>
      <c r="K77"/>
    </row>
    <row r="78" spans="9:12" x14ac:dyDescent="0.25">
      <c r="I78"/>
      <c r="J78"/>
      <c r="K78"/>
    </row>
    <row r="79" spans="9:12" x14ac:dyDescent="0.25">
      <c r="I79"/>
      <c r="J79"/>
      <c r="K79"/>
    </row>
    <row r="80" spans="9:12" x14ac:dyDescent="0.25">
      <c r="I80"/>
      <c r="J80"/>
      <c r="K80"/>
    </row>
    <row r="81" spans="9:11" x14ac:dyDescent="0.25">
      <c r="I81"/>
      <c r="J81"/>
      <c r="K81"/>
    </row>
    <row r="82" spans="9:11" x14ac:dyDescent="0.25">
      <c r="I82"/>
      <c r="J82"/>
      <c r="K82"/>
    </row>
  </sheetData>
  <mergeCells count="5">
    <mergeCell ref="A24:E24"/>
    <mergeCell ref="A12:E12"/>
    <mergeCell ref="A6:E6"/>
    <mergeCell ref="A18:E18"/>
    <mergeCell ref="A30:E3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42" workbookViewId="0">
      <selection activeCell="O62" sqref="O62"/>
    </sheetView>
  </sheetViews>
  <sheetFormatPr defaultRowHeight="15" x14ac:dyDescent="0.25"/>
  <cols>
    <col min="1" max="1" width="18" style="45" bestFit="1" customWidth="1"/>
    <col min="2" max="2" width="9" style="45" bestFit="1" customWidth="1"/>
    <col min="3" max="3" width="9" style="45" customWidth="1"/>
    <col min="4" max="16384" width="9.140625" style="45"/>
  </cols>
  <sheetData>
    <row r="1" spans="1:12" ht="15.75" thickBot="1" x14ac:dyDescent="0.3">
      <c r="A1" s="45" t="s">
        <v>58</v>
      </c>
    </row>
    <row r="2" spans="1:12" x14ac:dyDescent="0.25">
      <c r="A2" s="46"/>
      <c r="B2" s="117" t="s">
        <v>0</v>
      </c>
      <c r="C2" s="118"/>
      <c r="D2" s="118"/>
      <c r="E2" s="117" t="s">
        <v>11</v>
      </c>
      <c r="F2" s="118"/>
      <c r="G2" s="118"/>
      <c r="H2" s="117" t="s">
        <v>9</v>
      </c>
      <c r="I2" s="118"/>
      <c r="J2" s="118"/>
      <c r="K2" s="47"/>
    </row>
    <row r="3" spans="1:12" ht="75.75" thickBot="1" x14ac:dyDescent="0.3">
      <c r="A3" s="48"/>
      <c r="B3" s="57" t="s">
        <v>60</v>
      </c>
      <c r="C3" s="58" t="s">
        <v>59</v>
      </c>
      <c r="D3" s="58" t="s">
        <v>64</v>
      </c>
      <c r="E3" s="57" t="s">
        <v>60</v>
      </c>
      <c r="F3" s="58" t="s">
        <v>59</v>
      </c>
      <c r="G3" s="58" t="s">
        <v>64</v>
      </c>
      <c r="H3" s="57" t="s">
        <v>60</v>
      </c>
      <c r="I3" s="58" t="s">
        <v>59</v>
      </c>
      <c r="J3" s="58" t="s">
        <v>64</v>
      </c>
      <c r="K3" s="59" t="s">
        <v>61</v>
      </c>
      <c r="L3" s="110" t="s">
        <v>87</v>
      </c>
    </row>
    <row r="4" spans="1:12" x14ac:dyDescent="0.25">
      <c r="A4" s="49" t="s">
        <v>33</v>
      </c>
      <c r="B4" s="50"/>
      <c r="C4" s="51">
        <v>0</v>
      </c>
      <c r="D4" s="51"/>
      <c r="E4" s="50"/>
      <c r="F4" s="51"/>
      <c r="G4" s="51"/>
      <c r="H4" s="50">
        <f>B4+E4</f>
        <v>0</v>
      </c>
      <c r="I4" s="51">
        <v>0</v>
      </c>
      <c r="J4" s="51">
        <f>D4+G4</f>
        <v>0</v>
      </c>
      <c r="K4" s="52"/>
    </row>
    <row r="5" spans="1:12" x14ac:dyDescent="0.25">
      <c r="A5" s="53" t="s">
        <v>34</v>
      </c>
      <c r="B5" s="60">
        <v>53092</v>
      </c>
      <c r="C5" s="54">
        <v>0</v>
      </c>
      <c r="D5" s="61">
        <v>17415</v>
      </c>
      <c r="E5" s="60">
        <v>2533</v>
      </c>
      <c r="F5" s="54"/>
      <c r="G5" s="61">
        <v>1420</v>
      </c>
      <c r="H5" s="63">
        <f>B5+E5</f>
        <v>55625</v>
      </c>
      <c r="I5" s="54">
        <v>0</v>
      </c>
      <c r="J5" s="62">
        <f>D5+G5</f>
        <v>18835</v>
      </c>
      <c r="K5" s="64">
        <f>H5-H4</f>
        <v>55625</v>
      </c>
    </row>
    <row r="6" spans="1:12" x14ac:dyDescent="0.25">
      <c r="A6" s="53" t="s">
        <v>35</v>
      </c>
      <c r="B6" s="60">
        <v>54157</v>
      </c>
      <c r="C6" s="54">
        <v>0</v>
      </c>
      <c r="D6" s="61">
        <v>18480</v>
      </c>
      <c r="E6" s="60">
        <v>2548</v>
      </c>
      <c r="F6" s="54"/>
      <c r="G6" s="61">
        <v>1435</v>
      </c>
      <c r="H6" s="63">
        <f>B6+E6</f>
        <v>56705</v>
      </c>
      <c r="I6" s="54">
        <v>0</v>
      </c>
      <c r="J6" s="62">
        <f>D6+G6</f>
        <v>19915</v>
      </c>
      <c r="K6" s="64">
        <f>H6-H5</f>
        <v>1080</v>
      </c>
    </row>
    <row r="7" spans="1:12" ht="15.75" thickBot="1" x14ac:dyDescent="0.3">
      <c r="A7" s="55" t="s">
        <v>62</v>
      </c>
      <c r="B7" s="65"/>
      <c r="C7" s="56"/>
      <c r="D7" s="66"/>
      <c r="E7" s="65"/>
      <c r="F7" s="56"/>
      <c r="G7" s="66"/>
      <c r="H7" s="67"/>
      <c r="I7" s="56"/>
      <c r="J7" s="68"/>
      <c r="K7" s="69"/>
    </row>
    <row r="8" spans="1:12" x14ac:dyDescent="0.25">
      <c r="A8" s="82" t="s">
        <v>36</v>
      </c>
      <c r="B8" s="83">
        <v>55059</v>
      </c>
      <c r="C8" s="84">
        <v>0</v>
      </c>
      <c r="D8" s="85">
        <v>19383</v>
      </c>
      <c r="E8" s="83">
        <v>2565</v>
      </c>
      <c r="F8" s="84">
        <v>0</v>
      </c>
      <c r="G8" s="85">
        <v>1451</v>
      </c>
      <c r="H8" s="86">
        <f>B8+E8</f>
        <v>57624</v>
      </c>
      <c r="I8" s="84">
        <v>0</v>
      </c>
      <c r="J8" s="87">
        <f>D8+G8</f>
        <v>20834</v>
      </c>
      <c r="K8" s="88">
        <f>H8-H6</f>
        <v>919</v>
      </c>
    </row>
    <row r="9" spans="1:12" x14ac:dyDescent="0.25">
      <c r="A9" s="89" t="s">
        <v>37</v>
      </c>
      <c r="B9" s="90">
        <v>56065</v>
      </c>
      <c r="C9" s="91">
        <v>0</v>
      </c>
      <c r="D9" s="92">
        <v>20388</v>
      </c>
      <c r="E9" s="90">
        <v>2596</v>
      </c>
      <c r="F9" s="91">
        <v>0</v>
      </c>
      <c r="G9" s="92">
        <v>1483</v>
      </c>
      <c r="H9" s="93">
        <f>B9+E9</f>
        <v>58661</v>
      </c>
      <c r="I9" s="91">
        <v>0</v>
      </c>
      <c r="J9" s="94">
        <f>D9+G9</f>
        <v>21871</v>
      </c>
      <c r="K9" s="95">
        <f>H9-H8</f>
        <v>1037</v>
      </c>
    </row>
    <row r="10" spans="1:12" x14ac:dyDescent="0.25">
      <c r="A10" s="89" t="s">
        <v>38</v>
      </c>
      <c r="B10" s="90">
        <v>56851</v>
      </c>
      <c r="C10" s="91">
        <v>0</v>
      </c>
      <c r="D10" s="92">
        <v>21174</v>
      </c>
      <c r="E10" s="90">
        <v>2602</v>
      </c>
      <c r="F10" s="91">
        <v>0</v>
      </c>
      <c r="G10" s="92">
        <v>1489</v>
      </c>
      <c r="H10" s="93">
        <f>B10+E10</f>
        <v>59453</v>
      </c>
      <c r="I10" s="91">
        <v>0</v>
      </c>
      <c r="J10" s="94">
        <f>D10+G10</f>
        <v>22663</v>
      </c>
      <c r="K10" s="95">
        <f t="shared" ref="K10:K12" si="0">H10-H9</f>
        <v>792</v>
      </c>
    </row>
    <row r="11" spans="1:12" x14ac:dyDescent="0.25">
      <c r="A11" s="89" t="s">
        <v>39</v>
      </c>
      <c r="B11" s="90">
        <v>57954</v>
      </c>
      <c r="C11" s="91">
        <v>0</v>
      </c>
      <c r="D11" s="92">
        <v>22277</v>
      </c>
      <c r="E11" s="90">
        <v>2620</v>
      </c>
      <c r="F11" s="91">
        <v>0</v>
      </c>
      <c r="G11" s="92">
        <v>1507</v>
      </c>
      <c r="H11" s="93">
        <f>B11+E11</f>
        <v>60574</v>
      </c>
      <c r="I11" s="91">
        <v>0</v>
      </c>
      <c r="J11" s="94">
        <f>D11+G11</f>
        <v>23784</v>
      </c>
      <c r="K11" s="95">
        <f t="shared" si="0"/>
        <v>1121</v>
      </c>
    </row>
    <row r="12" spans="1:12" x14ac:dyDescent="0.25">
      <c r="A12" s="89" t="s">
        <v>40</v>
      </c>
      <c r="B12" s="90">
        <v>59302</v>
      </c>
      <c r="C12" s="91">
        <v>0</v>
      </c>
      <c r="D12" s="92">
        <v>23626</v>
      </c>
      <c r="E12" s="90">
        <v>2699</v>
      </c>
      <c r="F12" s="91">
        <v>0</v>
      </c>
      <c r="G12" s="92">
        <v>1585</v>
      </c>
      <c r="H12" s="93">
        <f>B12+E12</f>
        <v>62001</v>
      </c>
      <c r="I12" s="91">
        <v>0</v>
      </c>
      <c r="J12" s="94">
        <f>D12+G12</f>
        <v>25211</v>
      </c>
      <c r="K12" s="95">
        <f t="shared" si="0"/>
        <v>1427</v>
      </c>
    </row>
    <row r="13" spans="1:12" ht="15.75" thickBot="1" x14ac:dyDescent="0.3">
      <c r="A13" s="119" t="s">
        <v>62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96">
        <f>AVERAGE(K8:K12)</f>
        <v>1059.2</v>
      </c>
    </row>
    <row r="14" spans="1:12" x14ac:dyDescent="0.25">
      <c r="A14" s="49" t="s">
        <v>41</v>
      </c>
      <c r="B14" s="97">
        <v>60022</v>
      </c>
      <c r="C14" s="51">
        <v>0</v>
      </c>
      <c r="D14" s="98">
        <v>24345</v>
      </c>
      <c r="E14" s="97">
        <v>2713</v>
      </c>
      <c r="F14" s="51">
        <v>0</v>
      </c>
      <c r="G14" s="98">
        <v>1600</v>
      </c>
      <c r="H14" s="99">
        <f>B14+E14</f>
        <v>62735</v>
      </c>
      <c r="I14" s="51">
        <v>0</v>
      </c>
      <c r="J14" s="100">
        <f>D14+G14</f>
        <v>25945</v>
      </c>
      <c r="K14" s="101">
        <f>H14-H12</f>
        <v>734</v>
      </c>
    </row>
    <row r="15" spans="1:12" x14ac:dyDescent="0.25">
      <c r="A15" s="53" t="s">
        <v>42</v>
      </c>
      <c r="B15" s="60">
        <v>61344</v>
      </c>
      <c r="C15" s="54">
        <v>0</v>
      </c>
      <c r="D15" s="61">
        <v>25668</v>
      </c>
      <c r="E15" s="60">
        <v>2758</v>
      </c>
      <c r="F15" s="54">
        <v>0</v>
      </c>
      <c r="G15" s="61">
        <v>1644</v>
      </c>
      <c r="H15" s="63">
        <f>B15+E15</f>
        <v>64102</v>
      </c>
      <c r="I15" s="54">
        <v>0</v>
      </c>
      <c r="J15" s="62">
        <f>D15+G15</f>
        <v>27312</v>
      </c>
      <c r="K15" s="64">
        <f>H15-H14</f>
        <v>1367</v>
      </c>
    </row>
    <row r="16" spans="1:12" x14ac:dyDescent="0.25">
      <c r="A16" s="53" t="s">
        <v>43</v>
      </c>
      <c r="B16" s="60">
        <v>62350</v>
      </c>
      <c r="C16" s="54">
        <v>0</v>
      </c>
      <c r="D16" s="61">
        <v>26674</v>
      </c>
      <c r="E16" s="60">
        <v>2794</v>
      </c>
      <c r="F16" s="54">
        <v>0</v>
      </c>
      <c r="G16" s="61">
        <v>1680</v>
      </c>
      <c r="H16" s="63">
        <f>B16+E16</f>
        <v>65144</v>
      </c>
      <c r="I16" s="54">
        <v>0</v>
      </c>
      <c r="J16" s="62">
        <f>D16+G16</f>
        <v>28354</v>
      </c>
      <c r="K16" s="64">
        <f t="shared" ref="K16:K17" si="1">H16-H15</f>
        <v>1042</v>
      </c>
    </row>
    <row r="17" spans="1:11" x14ac:dyDescent="0.25">
      <c r="A17" s="53" t="s">
        <v>44</v>
      </c>
      <c r="B17" s="60">
        <v>63631</v>
      </c>
      <c r="C17" s="54">
        <v>0</v>
      </c>
      <c r="D17" s="61">
        <v>27954</v>
      </c>
      <c r="E17" s="63">
        <v>2857</v>
      </c>
      <c r="F17" s="54">
        <v>0</v>
      </c>
      <c r="G17" s="62">
        <v>1744</v>
      </c>
      <c r="H17" s="63">
        <f>B17+E17</f>
        <v>66488</v>
      </c>
      <c r="I17" s="54">
        <v>0</v>
      </c>
      <c r="J17" s="62">
        <f>D17+G17</f>
        <v>29698</v>
      </c>
      <c r="K17" s="64">
        <f t="shared" si="1"/>
        <v>1344</v>
      </c>
    </row>
    <row r="18" spans="1:11" ht="15.75" thickBot="1" x14ac:dyDescent="0.3">
      <c r="A18" s="121" t="s">
        <v>62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69">
        <f>AVERAGE(K14:K17)</f>
        <v>1121.75</v>
      </c>
    </row>
    <row r="19" spans="1:11" x14ac:dyDescent="0.25">
      <c r="A19" s="82" t="s">
        <v>45</v>
      </c>
      <c r="B19" s="83">
        <v>64505</v>
      </c>
      <c r="C19" s="84">
        <v>0</v>
      </c>
      <c r="D19" s="85">
        <v>28828</v>
      </c>
      <c r="E19" s="83">
        <v>2890</v>
      </c>
      <c r="F19" s="84">
        <v>0</v>
      </c>
      <c r="G19" s="85">
        <v>1777</v>
      </c>
      <c r="H19" s="86">
        <f>B19+E19</f>
        <v>67395</v>
      </c>
      <c r="I19" s="84">
        <v>0</v>
      </c>
      <c r="J19" s="87">
        <f>D19+G19</f>
        <v>30605</v>
      </c>
      <c r="K19" s="88">
        <f>H19-H17</f>
        <v>907</v>
      </c>
    </row>
    <row r="20" spans="1:11" x14ac:dyDescent="0.25">
      <c r="A20" s="89" t="s">
        <v>46</v>
      </c>
      <c r="B20" s="90">
        <v>65836</v>
      </c>
      <c r="C20" s="91">
        <v>0</v>
      </c>
      <c r="D20" s="92">
        <v>30159</v>
      </c>
      <c r="E20" s="90">
        <v>2947</v>
      </c>
      <c r="F20" s="91">
        <v>0</v>
      </c>
      <c r="G20" s="92">
        <v>1834</v>
      </c>
      <c r="H20" s="93">
        <f>B20+E20</f>
        <v>68783</v>
      </c>
      <c r="I20" s="91">
        <v>0</v>
      </c>
      <c r="J20" s="94">
        <f>D20+G20</f>
        <v>31993</v>
      </c>
      <c r="K20" s="95">
        <f>H20-H19</f>
        <v>1388</v>
      </c>
    </row>
    <row r="21" spans="1:11" x14ac:dyDescent="0.25">
      <c r="A21" s="89" t="s">
        <v>47</v>
      </c>
      <c r="B21" s="93">
        <v>66753</v>
      </c>
      <c r="C21" s="91">
        <v>0</v>
      </c>
      <c r="D21" s="94">
        <v>31076</v>
      </c>
      <c r="E21" s="93">
        <v>3052</v>
      </c>
      <c r="F21" s="91">
        <v>0</v>
      </c>
      <c r="G21" s="94">
        <v>1939</v>
      </c>
      <c r="H21" s="93">
        <f>B21+E21</f>
        <v>69805</v>
      </c>
      <c r="I21" s="91">
        <v>0</v>
      </c>
      <c r="J21" s="94">
        <f>D21+G21</f>
        <v>33015</v>
      </c>
      <c r="K21" s="95">
        <f t="shared" ref="K21:K22" si="2">H21-H20</f>
        <v>1022</v>
      </c>
    </row>
    <row r="22" spans="1:11" x14ac:dyDescent="0.25">
      <c r="A22" s="89" t="s">
        <v>48</v>
      </c>
      <c r="B22" s="93">
        <v>67773</v>
      </c>
      <c r="C22" s="91">
        <v>0</v>
      </c>
      <c r="D22" s="94">
        <v>32096</v>
      </c>
      <c r="E22" s="93">
        <v>3149</v>
      </c>
      <c r="F22" s="91">
        <v>0</v>
      </c>
      <c r="G22" s="94">
        <v>2036</v>
      </c>
      <c r="H22" s="93">
        <f>B22+E22</f>
        <v>70922</v>
      </c>
      <c r="I22" s="91">
        <v>0</v>
      </c>
      <c r="J22" s="94">
        <f>D22+G22</f>
        <v>34132</v>
      </c>
      <c r="K22" s="95">
        <f t="shared" si="2"/>
        <v>1117</v>
      </c>
    </row>
    <row r="23" spans="1:11" ht="15.75" thickBot="1" x14ac:dyDescent="0.3">
      <c r="A23" s="115" t="s">
        <v>62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96">
        <f>AVERAGE(K19:K22)</f>
        <v>1108.5</v>
      </c>
    </row>
    <row r="24" spans="1:11" x14ac:dyDescent="0.25">
      <c r="A24" s="49" t="s">
        <v>49</v>
      </c>
      <c r="B24" s="99">
        <v>68702</v>
      </c>
      <c r="C24" s="51">
        <v>0</v>
      </c>
      <c r="D24" s="100">
        <v>33025</v>
      </c>
      <c r="E24" s="99">
        <v>3188</v>
      </c>
      <c r="F24" s="51"/>
      <c r="G24" s="100">
        <v>2075</v>
      </c>
      <c r="H24" s="99">
        <f>B24+E24</f>
        <v>71890</v>
      </c>
      <c r="I24" s="51">
        <v>0</v>
      </c>
      <c r="J24" s="100">
        <f>D24+G24</f>
        <v>35100</v>
      </c>
      <c r="K24" s="101">
        <f>H24-H22</f>
        <v>968</v>
      </c>
    </row>
    <row r="25" spans="1:11" x14ac:dyDescent="0.25">
      <c r="A25" s="53" t="s">
        <v>50</v>
      </c>
      <c r="B25" s="60">
        <v>69685</v>
      </c>
      <c r="C25" s="54">
        <v>0</v>
      </c>
      <c r="D25" s="61">
        <v>34008</v>
      </c>
      <c r="E25" s="63">
        <v>3294</v>
      </c>
      <c r="F25" s="54"/>
      <c r="G25" s="62">
        <v>2181</v>
      </c>
      <c r="H25" s="63">
        <f>B25+E25</f>
        <v>72979</v>
      </c>
      <c r="I25" s="54">
        <v>0</v>
      </c>
      <c r="J25" s="62">
        <f>D25+G25</f>
        <v>36189</v>
      </c>
      <c r="K25" s="64">
        <f>H25-H24</f>
        <v>1089</v>
      </c>
    </row>
    <row r="26" spans="1:11" x14ac:dyDescent="0.25">
      <c r="A26" s="53" t="s">
        <v>51</v>
      </c>
      <c r="B26" s="63">
        <v>70554</v>
      </c>
      <c r="C26" s="54">
        <v>0</v>
      </c>
      <c r="D26" s="62">
        <v>34877</v>
      </c>
      <c r="E26" s="63">
        <v>3317</v>
      </c>
      <c r="F26" s="54"/>
      <c r="G26" s="62">
        <v>2204</v>
      </c>
      <c r="H26" s="63">
        <f>B26+E26</f>
        <v>73871</v>
      </c>
      <c r="I26" s="54">
        <v>0</v>
      </c>
      <c r="J26" s="62">
        <f>D26+G26</f>
        <v>37081</v>
      </c>
      <c r="K26" s="64">
        <f t="shared" ref="K26:K28" si="3">H26-H25</f>
        <v>892</v>
      </c>
    </row>
    <row r="27" spans="1:11" x14ac:dyDescent="0.25">
      <c r="A27" s="53" t="s">
        <v>52</v>
      </c>
      <c r="B27" s="60">
        <v>72788</v>
      </c>
      <c r="C27" s="54">
        <v>0</v>
      </c>
      <c r="D27" s="61">
        <v>37111</v>
      </c>
      <c r="E27" s="63">
        <v>3346</v>
      </c>
      <c r="F27" s="54"/>
      <c r="G27" s="62">
        <v>2233</v>
      </c>
      <c r="H27" s="63">
        <f>B27+E27</f>
        <v>76134</v>
      </c>
      <c r="I27" s="54">
        <v>0</v>
      </c>
      <c r="J27" s="62">
        <f>D27+G27</f>
        <v>39344</v>
      </c>
      <c r="K27" s="64">
        <f t="shared" si="3"/>
        <v>2263</v>
      </c>
    </row>
    <row r="28" spans="1:11" x14ac:dyDescent="0.25">
      <c r="A28" s="53" t="s">
        <v>53</v>
      </c>
      <c r="B28" s="60">
        <v>74106</v>
      </c>
      <c r="C28" s="54">
        <v>0</v>
      </c>
      <c r="D28" s="61">
        <v>38430</v>
      </c>
      <c r="E28" s="60">
        <v>3358</v>
      </c>
      <c r="F28" s="54"/>
      <c r="G28" s="61">
        <v>2244</v>
      </c>
      <c r="H28" s="63">
        <f>B28+E28</f>
        <v>77464</v>
      </c>
      <c r="I28" s="54">
        <v>0</v>
      </c>
      <c r="J28" s="62">
        <f>D28+G28</f>
        <v>40674</v>
      </c>
      <c r="K28" s="64">
        <f t="shared" si="3"/>
        <v>1330</v>
      </c>
    </row>
    <row r="29" spans="1:11" ht="15.75" thickBot="1" x14ac:dyDescent="0.3">
      <c r="A29" s="121" t="s">
        <v>62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69">
        <f>AVERAGE(K24:K28)</f>
        <v>1308.4000000000001</v>
      </c>
    </row>
    <row r="30" spans="1:11" x14ac:dyDescent="0.25">
      <c r="A30" s="82" t="s">
        <v>54</v>
      </c>
      <c r="B30" s="83">
        <v>75607</v>
      </c>
      <c r="C30" s="84">
        <v>0</v>
      </c>
      <c r="D30" s="85">
        <v>39930</v>
      </c>
      <c r="E30" s="83">
        <v>3375</v>
      </c>
      <c r="F30" s="84">
        <v>0</v>
      </c>
      <c r="G30" s="85">
        <v>2262</v>
      </c>
      <c r="H30" s="86">
        <f>B30+E30</f>
        <v>78982</v>
      </c>
      <c r="I30" s="84">
        <v>0</v>
      </c>
      <c r="J30" s="87">
        <f>D30+G30</f>
        <v>42192</v>
      </c>
      <c r="K30" s="88">
        <f>H30-H28</f>
        <v>1518</v>
      </c>
    </row>
    <row r="31" spans="1:11" x14ac:dyDescent="0.25">
      <c r="A31" s="89" t="s">
        <v>55</v>
      </c>
      <c r="B31" s="90">
        <v>77203</v>
      </c>
      <c r="C31" s="91">
        <v>0</v>
      </c>
      <c r="D31" s="92">
        <v>41527</v>
      </c>
      <c r="E31" s="90">
        <v>3390</v>
      </c>
      <c r="F31" s="91">
        <v>0</v>
      </c>
      <c r="G31" s="92">
        <v>2276</v>
      </c>
      <c r="H31" s="93">
        <f>B31+E31</f>
        <v>80593</v>
      </c>
      <c r="I31" s="91">
        <v>0</v>
      </c>
      <c r="J31" s="94">
        <f>D31+G31</f>
        <v>43803</v>
      </c>
      <c r="K31" s="95">
        <f>H31-H30</f>
        <v>1611</v>
      </c>
    </row>
    <row r="32" spans="1:11" x14ac:dyDescent="0.25">
      <c r="A32" s="89" t="s">
        <v>56</v>
      </c>
      <c r="B32" s="90">
        <v>78551</v>
      </c>
      <c r="C32" s="91">
        <v>0</v>
      </c>
      <c r="D32" s="92">
        <v>42874</v>
      </c>
      <c r="E32" s="90">
        <v>3437</v>
      </c>
      <c r="F32" s="91">
        <v>0</v>
      </c>
      <c r="G32" s="92">
        <v>2324</v>
      </c>
      <c r="H32" s="93">
        <f>B32+E32</f>
        <v>81988</v>
      </c>
      <c r="I32" s="91">
        <v>0</v>
      </c>
      <c r="J32" s="94">
        <f>D32+G32</f>
        <v>45198</v>
      </c>
      <c r="K32" s="95">
        <f t="shared" ref="K32:K33" si="4">H32-H31</f>
        <v>1395</v>
      </c>
    </row>
    <row r="33" spans="1:14" ht="15.75" thickBot="1" x14ac:dyDescent="0.3">
      <c r="A33" s="89" t="s">
        <v>57</v>
      </c>
      <c r="B33" s="102">
        <v>79804</v>
      </c>
      <c r="C33" s="103">
        <v>0</v>
      </c>
      <c r="D33" s="104">
        <v>44128</v>
      </c>
      <c r="E33" s="102">
        <v>3483</v>
      </c>
      <c r="F33" s="103">
        <v>0</v>
      </c>
      <c r="G33" s="104">
        <v>2369</v>
      </c>
      <c r="H33" s="105">
        <f>B33+E33</f>
        <v>83287</v>
      </c>
      <c r="I33" s="103">
        <v>0</v>
      </c>
      <c r="J33" s="106">
        <f>D33+G33</f>
        <v>46497</v>
      </c>
      <c r="K33" s="95">
        <f t="shared" si="4"/>
        <v>1299</v>
      </c>
    </row>
    <row r="34" spans="1:14" ht="15.75" thickBot="1" x14ac:dyDescent="0.3">
      <c r="A34" s="113" t="s">
        <v>62</v>
      </c>
      <c r="B34" s="114"/>
      <c r="C34" s="114"/>
      <c r="D34" s="114"/>
      <c r="E34" s="114"/>
      <c r="F34" s="114"/>
      <c r="G34" s="114"/>
      <c r="H34" s="125"/>
      <c r="I34" s="125"/>
      <c r="J34" s="125"/>
      <c r="K34" s="95">
        <f>AVERAGE(K30:K33)</f>
        <v>1455.75</v>
      </c>
    </row>
    <row r="35" spans="1:14" ht="15.75" thickBot="1" x14ac:dyDescent="0.3">
      <c r="A35" s="49" t="s">
        <v>67</v>
      </c>
      <c r="B35" s="97">
        <v>80289</v>
      </c>
      <c r="C35" s="51">
        <v>268</v>
      </c>
      <c r="D35" s="98">
        <v>44613</v>
      </c>
      <c r="E35" s="97">
        <v>3496</v>
      </c>
      <c r="F35" s="51">
        <v>10</v>
      </c>
      <c r="G35" s="98">
        <v>2382</v>
      </c>
      <c r="H35" s="99">
        <f t="shared" ref="H35:J38" si="5">B35+E35</f>
        <v>83785</v>
      </c>
      <c r="I35" s="100">
        <f t="shared" si="5"/>
        <v>278</v>
      </c>
      <c r="J35" s="100">
        <f t="shared" si="5"/>
        <v>46995</v>
      </c>
      <c r="K35" s="101">
        <f>H35-H33</f>
        <v>498</v>
      </c>
      <c r="L35" s="101">
        <f>F35-F33</f>
        <v>10</v>
      </c>
    </row>
    <row r="36" spans="1:14" ht="15.75" thickBot="1" x14ac:dyDescent="0.3">
      <c r="A36" s="49" t="s">
        <v>68</v>
      </c>
      <c r="B36" s="60">
        <v>81279</v>
      </c>
      <c r="C36" s="54">
        <v>1258</v>
      </c>
      <c r="D36" s="61">
        <v>45603</v>
      </c>
      <c r="E36" s="60">
        <v>3508</v>
      </c>
      <c r="F36" s="54">
        <v>22</v>
      </c>
      <c r="G36" s="61">
        <v>2394</v>
      </c>
      <c r="H36" s="63">
        <f t="shared" si="5"/>
        <v>84787</v>
      </c>
      <c r="I36" s="62">
        <f t="shared" si="5"/>
        <v>1280</v>
      </c>
      <c r="J36" s="62">
        <f t="shared" si="5"/>
        <v>47997</v>
      </c>
      <c r="K36" s="64">
        <f>H36-H35</f>
        <v>1002</v>
      </c>
      <c r="L36" s="62">
        <f>IF((F36=0),F35,F36)-F35</f>
        <v>12</v>
      </c>
    </row>
    <row r="37" spans="1:14" ht="15.75" thickBot="1" x14ac:dyDescent="0.3">
      <c r="A37" s="49" t="s">
        <v>69</v>
      </c>
      <c r="B37" s="60">
        <v>82344</v>
      </c>
      <c r="C37" s="54">
        <v>2323</v>
      </c>
      <c r="D37" s="61">
        <v>46668</v>
      </c>
      <c r="E37" s="60">
        <v>3527</v>
      </c>
      <c r="F37" s="54">
        <v>41</v>
      </c>
      <c r="G37" s="61">
        <v>2413</v>
      </c>
      <c r="H37" s="63">
        <f t="shared" si="5"/>
        <v>85871</v>
      </c>
      <c r="I37" s="62">
        <f t="shared" si="5"/>
        <v>2364</v>
      </c>
      <c r="J37" s="62">
        <f t="shared" si="5"/>
        <v>49081</v>
      </c>
      <c r="K37" s="64">
        <f>H37-H36</f>
        <v>1084</v>
      </c>
      <c r="L37" s="62">
        <f t="shared" ref="L37:L38" si="6">IF((F37=0),F36,F37)-F36</f>
        <v>19</v>
      </c>
    </row>
    <row r="38" spans="1:14" ht="15.75" thickBot="1" x14ac:dyDescent="0.3">
      <c r="A38" s="49" t="s">
        <v>70</v>
      </c>
      <c r="B38" s="65">
        <v>82929</v>
      </c>
      <c r="C38" s="56">
        <v>2908</v>
      </c>
      <c r="D38" s="66">
        <v>47253</v>
      </c>
      <c r="E38" s="65">
        <v>3536</v>
      </c>
      <c r="F38" s="56">
        <v>50</v>
      </c>
      <c r="G38" s="66">
        <v>2422</v>
      </c>
      <c r="H38" s="67">
        <f t="shared" si="5"/>
        <v>86465</v>
      </c>
      <c r="I38" s="68">
        <f t="shared" si="5"/>
        <v>2958</v>
      </c>
      <c r="J38" s="68">
        <f t="shared" si="5"/>
        <v>49675</v>
      </c>
      <c r="K38" s="64">
        <f>H38-H37</f>
        <v>594</v>
      </c>
      <c r="L38" s="62">
        <f t="shared" si="6"/>
        <v>9</v>
      </c>
    </row>
    <row r="39" spans="1:14" ht="15.75" thickBot="1" x14ac:dyDescent="0.3">
      <c r="A39" s="123" t="s">
        <v>62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64">
        <f>AVERAGE(K35:K38)</f>
        <v>794.5</v>
      </c>
      <c r="M39" s="45">
        <f>SUM(L35:L38)</f>
        <v>50</v>
      </c>
      <c r="N39" s="45">
        <f>M39/K39</f>
        <v>6.2932662051604776E-2</v>
      </c>
    </row>
    <row r="40" spans="1:14" ht="15.75" thickBot="1" x14ac:dyDescent="0.3">
      <c r="A40" s="82" t="s">
        <v>73</v>
      </c>
      <c r="B40" s="83">
        <v>83896</v>
      </c>
      <c r="C40" s="84">
        <v>3875</v>
      </c>
      <c r="D40" s="85">
        <v>48220</v>
      </c>
      <c r="E40" s="83">
        <v>3541</v>
      </c>
      <c r="F40" s="84">
        <v>55</v>
      </c>
      <c r="G40" s="85">
        <v>2427</v>
      </c>
      <c r="H40" s="86">
        <f t="shared" ref="H40:J43" si="7">B40+E40</f>
        <v>87437</v>
      </c>
      <c r="I40" s="87">
        <f t="shared" si="7"/>
        <v>3930</v>
      </c>
      <c r="J40" s="87">
        <f t="shared" si="7"/>
        <v>50647</v>
      </c>
      <c r="K40" s="88">
        <f>H40-H38</f>
        <v>972</v>
      </c>
      <c r="L40" s="101">
        <f>F40-F38</f>
        <v>5</v>
      </c>
    </row>
    <row r="41" spans="1:14" ht="15.75" thickBot="1" x14ac:dyDescent="0.3">
      <c r="A41" s="82" t="s">
        <v>66</v>
      </c>
      <c r="B41" s="90">
        <v>84907</v>
      </c>
      <c r="C41" s="91">
        <v>4886</v>
      </c>
      <c r="D41" s="92">
        <v>49231</v>
      </c>
      <c r="E41" s="90">
        <v>3569</v>
      </c>
      <c r="F41" s="91">
        <v>83</v>
      </c>
      <c r="G41" s="92">
        <v>2455</v>
      </c>
      <c r="H41" s="93">
        <f t="shared" si="7"/>
        <v>88476</v>
      </c>
      <c r="I41" s="94">
        <f t="shared" si="7"/>
        <v>4969</v>
      </c>
      <c r="J41" s="94">
        <f t="shared" si="7"/>
        <v>51686</v>
      </c>
      <c r="K41" s="95">
        <f t="shared" ref="K41" si="8">H41-H40</f>
        <v>1039</v>
      </c>
      <c r="L41" s="62">
        <f>IF((F41=0),F40,F41)-F40</f>
        <v>28</v>
      </c>
    </row>
    <row r="42" spans="1:14" ht="15.75" thickBot="1" x14ac:dyDescent="0.3">
      <c r="A42" s="82" t="s">
        <v>71</v>
      </c>
      <c r="B42" s="90">
        <v>85891</v>
      </c>
      <c r="C42" s="91">
        <v>5870</v>
      </c>
      <c r="D42" s="92"/>
      <c r="E42" s="90">
        <v>3581</v>
      </c>
      <c r="F42" s="91">
        <v>95</v>
      </c>
      <c r="G42" s="92"/>
      <c r="H42" s="93">
        <f t="shared" si="7"/>
        <v>89472</v>
      </c>
      <c r="I42" s="94">
        <f t="shared" si="7"/>
        <v>5965</v>
      </c>
      <c r="J42" s="94">
        <f t="shared" si="7"/>
        <v>0</v>
      </c>
      <c r="K42" s="95">
        <f>IF((H42=0),H41,H42)-H41</f>
        <v>996</v>
      </c>
      <c r="L42" s="62">
        <f t="shared" ref="L42:L43" si="9">IF((F42=0),F41,F42)-F41</f>
        <v>12</v>
      </c>
    </row>
    <row r="43" spans="1:14" ht="15.75" thickBot="1" x14ac:dyDescent="0.3">
      <c r="A43" s="82" t="s">
        <v>72</v>
      </c>
      <c r="B43" s="102">
        <v>86986</v>
      </c>
      <c r="C43" s="103">
        <v>6965</v>
      </c>
      <c r="D43" s="104"/>
      <c r="E43" s="102">
        <v>3632</v>
      </c>
      <c r="F43" s="103">
        <v>146</v>
      </c>
      <c r="G43" s="104"/>
      <c r="H43" s="105">
        <f t="shared" si="7"/>
        <v>90618</v>
      </c>
      <c r="I43" s="106">
        <f t="shared" si="7"/>
        <v>7111</v>
      </c>
      <c r="J43" s="106">
        <f t="shared" si="7"/>
        <v>0</v>
      </c>
      <c r="K43" s="95">
        <f>IF((H43=0),H42,H43)-H42</f>
        <v>1146</v>
      </c>
      <c r="L43" s="62">
        <f t="shared" si="9"/>
        <v>51</v>
      </c>
    </row>
    <row r="44" spans="1:14" ht="15.75" thickBot="1" x14ac:dyDescent="0.3">
      <c r="A44" s="113" t="s">
        <v>62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95">
        <f>AVERAGE(K40:K43)</f>
        <v>1038.25</v>
      </c>
      <c r="M44" s="45">
        <f>SUM(L40:L43)</f>
        <v>96</v>
      </c>
      <c r="N44" s="45">
        <f>M44/K44</f>
        <v>9.246327955694679E-2</v>
      </c>
    </row>
    <row r="45" spans="1:14" ht="15.75" thickBot="1" x14ac:dyDescent="0.3">
      <c r="A45" s="49" t="s">
        <v>74</v>
      </c>
      <c r="B45" s="97">
        <v>87988</v>
      </c>
      <c r="C45" s="51">
        <v>7967</v>
      </c>
      <c r="D45" s="98"/>
      <c r="E45" s="97">
        <v>3652</v>
      </c>
      <c r="F45" s="51">
        <v>166</v>
      </c>
      <c r="G45" s="98"/>
      <c r="H45" s="99">
        <f t="shared" ref="H45:H49" si="10">B45+E45</f>
        <v>91640</v>
      </c>
      <c r="I45" s="100">
        <f t="shared" ref="I45:I49" si="11">C45+F45</f>
        <v>8133</v>
      </c>
      <c r="J45" s="100">
        <f t="shared" ref="J45:J49" si="12">D45+G45</f>
        <v>0</v>
      </c>
      <c r="K45" s="101">
        <f>H45-H43</f>
        <v>1022</v>
      </c>
      <c r="L45" s="101">
        <f>F45-F43</f>
        <v>20</v>
      </c>
    </row>
    <row r="46" spans="1:14" ht="15.75" thickBot="1" x14ac:dyDescent="0.3">
      <c r="A46" s="49" t="s">
        <v>75</v>
      </c>
      <c r="B46" s="60">
        <v>89026</v>
      </c>
      <c r="C46" s="54">
        <v>9005</v>
      </c>
      <c r="D46" s="61"/>
      <c r="E46" s="60">
        <v>3677</v>
      </c>
      <c r="F46" s="54">
        <v>191</v>
      </c>
      <c r="G46" s="61"/>
      <c r="H46" s="63">
        <f t="shared" si="10"/>
        <v>92703</v>
      </c>
      <c r="I46" s="62">
        <f t="shared" si="11"/>
        <v>9196</v>
      </c>
      <c r="J46" s="62">
        <f t="shared" si="12"/>
        <v>0</v>
      </c>
      <c r="K46" s="62">
        <f t="shared" ref="K46:K48" si="13">IF((H46=0),H45,H46)-H45</f>
        <v>1063</v>
      </c>
      <c r="L46" s="62">
        <f>IF((F46=0),F45,F46)-F45</f>
        <v>25</v>
      </c>
    </row>
    <row r="47" spans="1:14" ht="15.75" thickBot="1" x14ac:dyDescent="0.3">
      <c r="A47" s="49" t="s">
        <v>76</v>
      </c>
      <c r="B47" s="60">
        <v>89911</v>
      </c>
      <c r="C47" s="54">
        <v>9890</v>
      </c>
      <c r="D47" s="61"/>
      <c r="E47" s="60">
        <v>3718</v>
      </c>
      <c r="F47" s="54">
        <v>232</v>
      </c>
      <c r="G47" s="61"/>
      <c r="H47" s="63">
        <f t="shared" si="10"/>
        <v>93629</v>
      </c>
      <c r="I47" s="62">
        <f t="shared" si="11"/>
        <v>10122</v>
      </c>
      <c r="J47" s="62">
        <f t="shared" si="12"/>
        <v>0</v>
      </c>
      <c r="K47" s="62">
        <f t="shared" si="13"/>
        <v>926</v>
      </c>
      <c r="L47" s="62">
        <f t="shared" ref="L47:L49" si="14">IF((F47=0),F46,F47)-F46</f>
        <v>41</v>
      </c>
    </row>
    <row r="48" spans="1:14" ht="15.75" thickBot="1" x14ac:dyDescent="0.3">
      <c r="A48" s="49" t="s">
        <v>77</v>
      </c>
      <c r="B48" s="65">
        <v>90874</v>
      </c>
      <c r="C48" s="56">
        <v>10853</v>
      </c>
      <c r="D48" s="66"/>
      <c r="E48" s="65">
        <v>3814</v>
      </c>
      <c r="F48" s="56">
        <v>328</v>
      </c>
      <c r="G48" s="66"/>
      <c r="H48" s="67">
        <f t="shared" si="10"/>
        <v>94688</v>
      </c>
      <c r="I48" s="68">
        <f t="shared" si="11"/>
        <v>11181</v>
      </c>
      <c r="J48" s="68">
        <f t="shared" si="12"/>
        <v>0</v>
      </c>
      <c r="K48" s="62">
        <f t="shared" si="13"/>
        <v>1059</v>
      </c>
      <c r="L48" s="62">
        <f t="shared" si="14"/>
        <v>96</v>
      </c>
    </row>
    <row r="49" spans="1:14" ht="15.75" thickBot="1" x14ac:dyDescent="0.3">
      <c r="A49" s="49" t="s">
        <v>78</v>
      </c>
      <c r="B49" s="65">
        <v>91754</v>
      </c>
      <c r="C49" s="56">
        <v>11733</v>
      </c>
      <c r="D49" s="66"/>
      <c r="E49" s="65">
        <v>3820</v>
      </c>
      <c r="F49" s="56">
        <v>334</v>
      </c>
      <c r="G49" s="66"/>
      <c r="H49" s="67">
        <f t="shared" si="10"/>
        <v>95574</v>
      </c>
      <c r="I49" s="68">
        <f t="shared" si="11"/>
        <v>12067</v>
      </c>
      <c r="J49" s="68">
        <f t="shared" si="12"/>
        <v>0</v>
      </c>
      <c r="K49" s="62">
        <f>H49-H48</f>
        <v>886</v>
      </c>
      <c r="L49" s="62">
        <f t="shared" si="14"/>
        <v>6</v>
      </c>
    </row>
    <row r="50" spans="1:14" ht="15.75" thickBot="1" x14ac:dyDescent="0.3">
      <c r="A50" s="123" t="s">
        <v>62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64">
        <f>AVERAGE(K45:K47)</f>
        <v>1003.6666666666666</v>
      </c>
      <c r="M50" s="45">
        <f>SUM(L45:L49)</f>
        <v>188</v>
      </c>
      <c r="N50" s="45">
        <f>M50/K50</f>
        <v>0.18731318498837596</v>
      </c>
    </row>
    <row r="51" spans="1:14" ht="15.75" thickBot="1" x14ac:dyDescent="0.3">
      <c r="A51" s="82" t="s">
        <v>79</v>
      </c>
      <c r="B51" s="83">
        <v>93142</v>
      </c>
      <c r="C51" s="84">
        <v>13121</v>
      </c>
      <c r="D51" s="85"/>
      <c r="E51" s="83">
        <v>3878</v>
      </c>
      <c r="F51" s="84">
        <v>392</v>
      </c>
      <c r="G51" s="85"/>
      <c r="H51" s="86">
        <f t="shared" ref="H51:J54" si="15">B51+E51</f>
        <v>97020</v>
      </c>
      <c r="I51" s="87">
        <f t="shared" si="15"/>
        <v>13513</v>
      </c>
      <c r="J51" s="87">
        <f t="shared" si="15"/>
        <v>0</v>
      </c>
      <c r="K51" s="88">
        <f>H51-H49</f>
        <v>1446</v>
      </c>
      <c r="L51" s="101">
        <f>F51-F49</f>
        <v>58</v>
      </c>
    </row>
    <row r="52" spans="1:14" ht="15.75" thickBot="1" x14ac:dyDescent="0.3">
      <c r="A52" s="82" t="s">
        <v>80</v>
      </c>
      <c r="B52" s="90">
        <v>93970</v>
      </c>
      <c r="C52" s="91">
        <v>13949</v>
      </c>
      <c r="D52" s="92"/>
      <c r="E52" s="90">
        <v>3951</v>
      </c>
      <c r="F52" s="91">
        <v>465</v>
      </c>
      <c r="G52" s="92"/>
      <c r="H52" s="93">
        <f t="shared" si="15"/>
        <v>97921</v>
      </c>
      <c r="I52" s="94">
        <f t="shared" si="15"/>
        <v>14414</v>
      </c>
      <c r="J52" s="94">
        <f t="shared" si="15"/>
        <v>0</v>
      </c>
      <c r="K52" s="95">
        <f t="shared" ref="K52" si="16">H52-H51</f>
        <v>901</v>
      </c>
      <c r="L52" s="62">
        <f t="shared" ref="L52:L54" si="17">IF((F52=0),F51,F52)-F51</f>
        <v>73</v>
      </c>
    </row>
    <row r="53" spans="1:14" ht="15.75" thickBot="1" x14ac:dyDescent="0.3">
      <c r="A53" s="82" t="s">
        <v>81</v>
      </c>
      <c r="B53" s="90">
        <v>94779</v>
      </c>
      <c r="C53" s="91">
        <v>14758</v>
      </c>
      <c r="D53" s="92"/>
      <c r="E53" s="90">
        <v>4013</v>
      </c>
      <c r="F53" s="91">
        <v>527</v>
      </c>
      <c r="G53" s="92"/>
      <c r="H53" s="93">
        <f t="shared" si="15"/>
        <v>98792</v>
      </c>
      <c r="I53" s="94">
        <f t="shared" si="15"/>
        <v>15285</v>
      </c>
      <c r="J53" s="94">
        <f t="shared" si="15"/>
        <v>0</v>
      </c>
      <c r="K53" s="95">
        <f>IF((H53=0),H52,H53)-H52</f>
        <v>871</v>
      </c>
      <c r="L53" s="62">
        <f t="shared" si="17"/>
        <v>62</v>
      </c>
    </row>
    <row r="54" spans="1:14" ht="15.75" thickBot="1" x14ac:dyDescent="0.3">
      <c r="A54" s="82" t="s">
        <v>82</v>
      </c>
      <c r="B54" s="44">
        <v>95643</v>
      </c>
      <c r="C54" s="92">
        <v>15622</v>
      </c>
      <c r="D54" s="104"/>
      <c r="E54" s="102">
        <v>4069</v>
      </c>
      <c r="F54" s="103">
        <v>583</v>
      </c>
      <c r="G54" s="104"/>
      <c r="H54" s="105">
        <f t="shared" si="15"/>
        <v>99712</v>
      </c>
      <c r="I54" s="106">
        <f t="shared" si="15"/>
        <v>16205</v>
      </c>
      <c r="J54" s="106">
        <f t="shared" si="15"/>
        <v>0</v>
      </c>
      <c r="K54" s="95">
        <f>IF((H54=0),H53,H54)-H53</f>
        <v>920</v>
      </c>
      <c r="L54" s="62">
        <f t="shared" si="17"/>
        <v>56</v>
      </c>
    </row>
    <row r="55" spans="1:14" ht="15.75" thickBot="1" x14ac:dyDescent="0.3">
      <c r="A55" s="113" t="s">
        <v>62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95">
        <f>AVERAGE(K51:K54)</f>
        <v>1034.5</v>
      </c>
      <c r="M55" s="45">
        <f>SUM(L51:L54)</f>
        <v>249</v>
      </c>
      <c r="N55" s="45">
        <f>M55/K55</f>
        <v>0.24069598840019332</v>
      </c>
    </row>
    <row r="56" spans="1:14" ht="15.75" thickBot="1" x14ac:dyDescent="0.3">
      <c r="A56" s="82" t="s">
        <v>83</v>
      </c>
      <c r="B56" s="83">
        <v>96038</v>
      </c>
      <c r="C56" s="84">
        <v>16017</v>
      </c>
      <c r="D56" s="85"/>
      <c r="E56" s="83">
        <v>4144</v>
      </c>
      <c r="F56" s="84">
        <v>658</v>
      </c>
      <c r="G56" s="85"/>
      <c r="H56" s="86">
        <f t="shared" ref="H56:H59" si="18">B56+E56</f>
        <v>100182</v>
      </c>
      <c r="I56" s="87">
        <f t="shared" ref="I56:I59" si="19">C56+F56</f>
        <v>16675</v>
      </c>
      <c r="J56" s="87">
        <f t="shared" ref="J56:J59" si="20">D56+G56</f>
        <v>0</v>
      </c>
      <c r="K56" s="88">
        <f>H56-H54</f>
        <v>470</v>
      </c>
      <c r="L56" s="101">
        <f>F56-F54</f>
        <v>75</v>
      </c>
    </row>
    <row r="57" spans="1:14" ht="15.75" thickBot="1" x14ac:dyDescent="0.3">
      <c r="A57" s="82" t="s">
        <v>84</v>
      </c>
      <c r="B57" s="90">
        <v>97141</v>
      </c>
      <c r="C57" s="91">
        <v>17120</v>
      </c>
      <c r="D57" s="92"/>
      <c r="E57" s="90">
        <v>4193</v>
      </c>
      <c r="F57" s="91">
        <v>707</v>
      </c>
      <c r="G57" s="92"/>
      <c r="H57" s="93">
        <f t="shared" si="18"/>
        <v>101334</v>
      </c>
      <c r="I57" s="94">
        <f t="shared" si="19"/>
        <v>17827</v>
      </c>
      <c r="J57" s="94">
        <f t="shared" si="20"/>
        <v>0</v>
      </c>
      <c r="K57" s="95">
        <f>IF((H57=0),H56,H57)-H56</f>
        <v>1152</v>
      </c>
      <c r="L57" s="62">
        <f t="shared" ref="L57:L59" si="21">IF((F57=0),F56,F57)-F56</f>
        <v>49</v>
      </c>
    </row>
    <row r="58" spans="1:14" ht="15.75" thickBot="1" x14ac:dyDescent="0.3">
      <c r="A58" s="82" t="s">
        <v>85</v>
      </c>
      <c r="B58" s="90">
        <v>97905</v>
      </c>
      <c r="C58" s="91">
        <v>17884</v>
      </c>
      <c r="D58" s="92"/>
      <c r="E58" s="90">
        <v>4232</v>
      </c>
      <c r="F58" s="91">
        <v>746</v>
      </c>
      <c r="G58" s="92"/>
      <c r="H58" s="93">
        <f t="shared" si="18"/>
        <v>102137</v>
      </c>
      <c r="I58" s="94">
        <f t="shared" si="19"/>
        <v>18630</v>
      </c>
      <c r="J58" s="94">
        <f t="shared" si="20"/>
        <v>0</v>
      </c>
      <c r="K58" s="95">
        <f>IF((H58=0),H57,H58)-H57</f>
        <v>803</v>
      </c>
      <c r="L58" s="62">
        <f t="shared" si="21"/>
        <v>39</v>
      </c>
    </row>
    <row r="59" spans="1:14" ht="15.75" thickBot="1" x14ac:dyDescent="0.3">
      <c r="A59" s="82" t="s">
        <v>86</v>
      </c>
      <c r="B59" s="44"/>
      <c r="C59" s="92"/>
      <c r="D59" s="104"/>
      <c r="E59" s="102"/>
      <c r="F59" s="103"/>
      <c r="G59" s="104"/>
      <c r="H59" s="105">
        <f t="shared" si="18"/>
        <v>0</v>
      </c>
      <c r="I59" s="106">
        <f t="shared" si="19"/>
        <v>0</v>
      </c>
      <c r="J59" s="106">
        <f t="shared" si="20"/>
        <v>0</v>
      </c>
      <c r="K59" s="95">
        <f>IF((H59=0),H58,H59)-H58</f>
        <v>0</v>
      </c>
      <c r="L59" s="62">
        <f t="shared" si="21"/>
        <v>0</v>
      </c>
    </row>
    <row r="60" spans="1:14" ht="15.75" thickBot="1" x14ac:dyDescent="0.3">
      <c r="A60" s="113" t="s">
        <v>62</v>
      </c>
      <c r="B60" s="114"/>
      <c r="C60" s="114"/>
      <c r="D60" s="114"/>
      <c r="E60" s="114"/>
      <c r="F60" s="114"/>
      <c r="G60" s="114"/>
      <c r="H60" s="114"/>
      <c r="I60" s="114"/>
      <c r="J60" s="114"/>
      <c r="K60" s="95">
        <f>AVERAGEIF(K56:K59,"&gt;0")</f>
        <v>808.33333333333337</v>
      </c>
      <c r="L60" s="45">
        <f>AVERAGEIF(L56:L59,"&gt;0")</f>
        <v>54.333333333333336</v>
      </c>
      <c r="M60" s="45">
        <f>SUM(L56:L59)</f>
        <v>163</v>
      </c>
      <c r="N60" s="45">
        <f>M60/K60</f>
        <v>0.20164948453608247</v>
      </c>
    </row>
    <row r="64" spans="1:14" x14ac:dyDescent="0.25">
      <c r="M64" s="109">
        <f>'WP Dashboard'!E4-H57</f>
        <v>803</v>
      </c>
    </row>
  </sheetData>
  <mergeCells count="13">
    <mergeCell ref="A60:J60"/>
    <mergeCell ref="A23:J23"/>
    <mergeCell ref="B2:D2"/>
    <mergeCell ref="E2:G2"/>
    <mergeCell ref="H2:J2"/>
    <mergeCell ref="A13:J13"/>
    <mergeCell ref="A18:J18"/>
    <mergeCell ref="A55:J55"/>
    <mergeCell ref="A50:J50"/>
    <mergeCell ref="A29:J29"/>
    <mergeCell ref="A34:J34"/>
    <mergeCell ref="A39:J39"/>
    <mergeCell ref="A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214"/>
  <sheetViews>
    <sheetView workbookViewId="0">
      <selection activeCell="A2" sqref="A2:A7"/>
    </sheetView>
  </sheetViews>
  <sheetFormatPr defaultRowHeight="15" x14ac:dyDescent="0.25"/>
  <cols>
    <col min="1" max="1" width="18.28515625" customWidth="1"/>
    <col min="2" max="2" width="16.28515625" customWidth="1"/>
    <col min="3" max="3" width="7.5703125" bestFit="1" customWidth="1"/>
    <col min="4" max="4" width="11.28515625" customWidth="1"/>
    <col min="5" max="5" width="7.42578125" style="21" bestFit="1" customWidth="1"/>
    <col min="6" max="6" width="9.5703125" bestFit="1" customWidth="1"/>
    <col min="7" max="7" width="23.140625" style="25" bestFit="1" customWidth="1"/>
    <col min="8" max="9" width="14.5703125" style="25" customWidth="1"/>
  </cols>
  <sheetData>
    <row r="1" spans="1:9" x14ac:dyDescent="0.25">
      <c r="A1" t="s">
        <v>14</v>
      </c>
      <c r="B1" t="s">
        <v>0</v>
      </c>
      <c r="C1" t="s">
        <v>11</v>
      </c>
      <c r="D1" s="3" t="s">
        <v>10</v>
      </c>
      <c r="E1" s="22" t="s">
        <v>12</v>
      </c>
      <c r="F1" s="22" t="s">
        <v>13</v>
      </c>
      <c r="G1" s="23"/>
      <c r="H1" s="23"/>
      <c r="I1" s="23"/>
    </row>
    <row r="2" spans="1:9" x14ac:dyDescent="0.25">
      <c r="A2" t="s">
        <v>16</v>
      </c>
      <c r="B2">
        <f>'WP Dashboard'!B$26</f>
        <v>33965</v>
      </c>
      <c r="C2">
        <f>'WP Dashboard'!B$27</f>
        <v>3019</v>
      </c>
      <c r="D2" s="4">
        <f t="shared" ref="D2:D22" si="0">SUM(B2:C2)</f>
        <v>36984</v>
      </c>
      <c r="E2" s="21">
        <f t="shared" ref="E2:E22" si="1">B2/D2</f>
        <v>0.91837010599178026</v>
      </c>
      <c r="F2" s="21">
        <f t="shared" ref="F2:F22" si="2">C2/D2</f>
        <v>8.1629894008219767E-2</v>
      </c>
      <c r="G2" s="24"/>
      <c r="H2" s="26"/>
      <c r="I2" s="24"/>
    </row>
    <row r="3" spans="1:9" x14ac:dyDescent="0.25">
      <c r="A3" t="s">
        <v>1</v>
      </c>
      <c r="B3">
        <f>'WP Dashboard'!D$26</f>
        <v>14838</v>
      </c>
      <c r="C3">
        <f>'WP Dashboard'!D$27</f>
        <v>219</v>
      </c>
      <c r="D3" s="4">
        <f t="shared" si="0"/>
        <v>15057</v>
      </c>
      <c r="E3" s="21">
        <f t="shared" si="1"/>
        <v>0.98545526997409838</v>
      </c>
      <c r="F3" s="21">
        <f t="shared" si="2"/>
        <v>1.4544730025901575E-2</v>
      </c>
      <c r="G3" s="24"/>
      <c r="H3" s="26"/>
      <c r="I3" s="24"/>
    </row>
    <row r="4" spans="1:9" x14ac:dyDescent="0.25">
      <c r="A4" t="s">
        <v>21</v>
      </c>
      <c r="B4">
        <f>'WP Dashboard'!H$26</f>
        <v>11646</v>
      </c>
      <c r="C4">
        <f>'WP Dashboard'!H$27</f>
        <v>96</v>
      </c>
      <c r="D4" s="4">
        <f t="shared" si="0"/>
        <v>11742</v>
      </c>
      <c r="E4" s="21">
        <f t="shared" si="1"/>
        <v>0.99182422074603982</v>
      </c>
      <c r="F4" s="21">
        <f t="shared" si="2"/>
        <v>8.1757792539601439E-3</v>
      </c>
      <c r="G4" s="24"/>
      <c r="H4" s="27"/>
    </row>
    <row r="5" spans="1:9" x14ac:dyDescent="0.25">
      <c r="A5" t="s">
        <v>23</v>
      </c>
      <c r="B5">
        <f>'WP Dashboard'!J$26</f>
        <v>10978</v>
      </c>
      <c r="C5">
        <f>'WP Dashboard'!J$27</f>
        <v>228</v>
      </c>
      <c r="D5" s="4">
        <f t="shared" si="0"/>
        <v>11206</v>
      </c>
      <c r="E5" s="21">
        <f t="shared" si="1"/>
        <v>0.97965375691593792</v>
      </c>
      <c r="F5" s="21">
        <f t="shared" si="2"/>
        <v>2.0346243084062108E-2</v>
      </c>
      <c r="G5" s="24"/>
      <c r="H5" s="24"/>
    </row>
    <row r="6" spans="1:9" x14ac:dyDescent="0.25">
      <c r="A6" t="s">
        <v>2</v>
      </c>
      <c r="B6">
        <f>'WP Dashboard'!G$26</f>
        <v>18584</v>
      </c>
      <c r="C6">
        <f>'WP Dashboard'!G$27</f>
        <v>5</v>
      </c>
      <c r="D6" s="4">
        <f t="shared" si="0"/>
        <v>18589</v>
      </c>
      <c r="E6" s="21">
        <f t="shared" si="1"/>
        <v>0.99973102372370759</v>
      </c>
      <c r="F6" s="21">
        <f t="shared" si="2"/>
        <v>2.6897627629243103E-4</v>
      </c>
      <c r="G6" s="24"/>
      <c r="H6" s="27"/>
      <c r="I6" s="24"/>
    </row>
    <row r="7" spans="1:9" x14ac:dyDescent="0.25">
      <c r="A7" t="s">
        <v>8</v>
      </c>
      <c r="B7">
        <f>'WP Dashboard'!T$26</f>
        <v>1698</v>
      </c>
      <c r="C7">
        <f>'WP Dashboard'!T$27</f>
        <v>139</v>
      </c>
      <c r="D7" s="4">
        <f t="shared" si="0"/>
        <v>1837</v>
      </c>
      <c r="E7" s="21">
        <f t="shared" si="1"/>
        <v>0.92433315187806209</v>
      </c>
      <c r="F7" s="21">
        <f t="shared" si="2"/>
        <v>7.5666848121937941E-2</v>
      </c>
      <c r="G7" s="24"/>
      <c r="H7" s="24"/>
    </row>
    <row r="8" spans="1:9" x14ac:dyDescent="0.25">
      <c r="A8" t="s">
        <v>6</v>
      </c>
      <c r="B8">
        <f>'WP Dashboard'!O$26</f>
        <v>1706</v>
      </c>
      <c r="C8">
        <f>'WP Dashboard'!O$27</f>
        <v>92</v>
      </c>
      <c r="D8" s="4">
        <f t="shared" si="0"/>
        <v>1798</v>
      </c>
      <c r="E8" s="21">
        <f t="shared" si="1"/>
        <v>0.94883203559510565</v>
      </c>
      <c r="F8" s="21">
        <f t="shared" si="2"/>
        <v>5.116796440489433E-2</v>
      </c>
      <c r="G8" s="24"/>
      <c r="H8" s="24"/>
    </row>
    <row r="9" spans="1:9" x14ac:dyDescent="0.25">
      <c r="A9" t="s">
        <v>22</v>
      </c>
      <c r="B9">
        <f>'WP Dashboard'!I$26</f>
        <v>1067</v>
      </c>
      <c r="C9">
        <f>'WP Dashboard'!I$27</f>
        <v>1</v>
      </c>
      <c r="D9" s="4">
        <f t="shared" si="0"/>
        <v>1068</v>
      </c>
      <c r="E9" s="21">
        <f t="shared" si="1"/>
        <v>0.99906367041198507</v>
      </c>
      <c r="F9" s="21">
        <f t="shared" si="2"/>
        <v>9.3632958801498128E-4</v>
      </c>
      <c r="G9" s="24"/>
      <c r="H9" s="24"/>
    </row>
    <row r="10" spans="1:9" x14ac:dyDescent="0.25">
      <c r="A10" t="s">
        <v>25</v>
      </c>
      <c r="B10">
        <f>'WP Dashboard'!P$26</f>
        <v>889</v>
      </c>
      <c r="C10">
        <f>'WP Dashboard'!P$27</f>
        <v>70</v>
      </c>
      <c r="D10" s="4">
        <f t="shared" si="0"/>
        <v>959</v>
      </c>
      <c r="E10" s="21">
        <f t="shared" si="1"/>
        <v>0.92700729927007297</v>
      </c>
      <c r="F10" s="21">
        <f t="shared" si="2"/>
        <v>7.2992700729927001E-2</v>
      </c>
      <c r="G10" s="24"/>
      <c r="H10" s="24"/>
    </row>
    <row r="11" spans="1:9" x14ac:dyDescent="0.25">
      <c r="A11" t="s">
        <v>20</v>
      </c>
      <c r="B11">
        <f>'WP Dashboard'!U$26</f>
        <v>674</v>
      </c>
      <c r="C11">
        <f>'WP Dashboard'!U$27</f>
        <v>6</v>
      </c>
      <c r="D11" s="4">
        <f t="shared" si="0"/>
        <v>680</v>
      </c>
      <c r="E11" s="21">
        <f t="shared" si="1"/>
        <v>0.99117647058823533</v>
      </c>
      <c r="F11" s="21">
        <f t="shared" si="2"/>
        <v>8.8235294117647058E-3</v>
      </c>
      <c r="G11" s="24"/>
      <c r="H11" s="24"/>
    </row>
    <row r="12" spans="1:9" x14ac:dyDescent="0.25">
      <c r="A12" t="s">
        <v>18</v>
      </c>
      <c r="B12">
        <f>'WP Dashboard'!F$26</f>
        <v>666</v>
      </c>
      <c r="C12">
        <f>'WP Dashboard'!F$27</f>
        <v>79</v>
      </c>
      <c r="D12" s="4">
        <f t="shared" si="0"/>
        <v>745</v>
      </c>
      <c r="E12" s="21">
        <f t="shared" si="1"/>
        <v>0.89395973154362418</v>
      </c>
      <c r="F12" s="21">
        <f t="shared" si="2"/>
        <v>0.10604026845637583</v>
      </c>
      <c r="G12" s="24"/>
      <c r="H12" s="26"/>
      <c r="I12" s="24"/>
    </row>
    <row r="13" spans="1:9" x14ac:dyDescent="0.25">
      <c r="A13" t="s">
        <v>7</v>
      </c>
      <c r="B13">
        <f>'WP Dashboard'!Q$26</f>
        <v>292</v>
      </c>
      <c r="C13">
        <f>'WP Dashboard'!Q$27</f>
        <v>21</v>
      </c>
      <c r="D13" s="4">
        <f t="shared" si="0"/>
        <v>313</v>
      </c>
      <c r="E13" s="21">
        <f t="shared" si="1"/>
        <v>0.93290734824281152</v>
      </c>
      <c r="F13" s="21">
        <f t="shared" si="2"/>
        <v>6.7092651757188496E-2</v>
      </c>
      <c r="G13" s="24"/>
      <c r="H13" s="24"/>
    </row>
    <row r="14" spans="1:9" x14ac:dyDescent="0.25">
      <c r="A14" t="s">
        <v>5</v>
      </c>
      <c r="B14">
        <f>'WP Dashboard'!N$26</f>
        <v>272</v>
      </c>
      <c r="C14">
        <f>'WP Dashboard'!N$27</f>
        <v>14</v>
      </c>
      <c r="D14" s="4">
        <f t="shared" si="0"/>
        <v>286</v>
      </c>
      <c r="E14" s="21">
        <f t="shared" si="1"/>
        <v>0.95104895104895104</v>
      </c>
      <c r="F14" s="21">
        <f t="shared" si="2"/>
        <v>4.8951048951048952E-2</v>
      </c>
      <c r="G14" s="24"/>
      <c r="H14" s="24"/>
    </row>
    <row r="15" spans="1:9" x14ac:dyDescent="0.25">
      <c r="A15" t="s">
        <v>26</v>
      </c>
      <c r="B15">
        <f>'WP Dashboard'!R$26</f>
        <v>102</v>
      </c>
      <c r="C15">
        <f>'WP Dashboard'!R$27</f>
        <v>23</v>
      </c>
      <c r="D15" s="4">
        <f t="shared" si="0"/>
        <v>125</v>
      </c>
      <c r="E15" s="21">
        <f t="shared" si="1"/>
        <v>0.81599999999999995</v>
      </c>
      <c r="F15" s="21">
        <f t="shared" si="2"/>
        <v>0.184</v>
      </c>
      <c r="G15" s="24"/>
      <c r="H15" s="24"/>
    </row>
    <row r="16" spans="1:9" x14ac:dyDescent="0.25">
      <c r="A16" t="s">
        <v>15</v>
      </c>
      <c r="B16">
        <f>'WP Dashboard'!C$26</f>
        <v>74</v>
      </c>
      <c r="C16">
        <f>'WP Dashboard'!C$27</f>
        <v>0</v>
      </c>
      <c r="D16" s="4">
        <f t="shared" si="0"/>
        <v>74</v>
      </c>
      <c r="E16" s="21">
        <f t="shared" si="1"/>
        <v>1</v>
      </c>
      <c r="F16" s="21">
        <f t="shared" si="2"/>
        <v>0</v>
      </c>
      <c r="G16" s="24"/>
      <c r="H16" s="26"/>
      <c r="I16" s="24"/>
    </row>
    <row r="17" spans="1:9" x14ac:dyDescent="0.25">
      <c r="A17" t="s">
        <v>27</v>
      </c>
      <c r="B17">
        <f>'WP Dashboard'!S$26</f>
        <v>87</v>
      </c>
      <c r="C17">
        <f>'WP Dashboard'!S$27</f>
        <v>1</v>
      </c>
      <c r="D17" s="4">
        <f t="shared" si="0"/>
        <v>88</v>
      </c>
      <c r="E17" s="21">
        <f t="shared" si="1"/>
        <v>0.98863636363636365</v>
      </c>
      <c r="F17" s="21">
        <f t="shared" si="2"/>
        <v>1.1363636363636364E-2</v>
      </c>
      <c r="G17" s="24"/>
      <c r="H17" s="24"/>
    </row>
    <row r="18" spans="1:9" x14ac:dyDescent="0.25">
      <c r="A18" t="s">
        <v>3</v>
      </c>
      <c r="B18">
        <f>'WP Dashboard'!K$26</f>
        <v>71</v>
      </c>
      <c r="C18">
        <f>'WP Dashboard'!K$27</f>
        <v>3</v>
      </c>
      <c r="D18" s="4">
        <f t="shared" si="0"/>
        <v>74</v>
      </c>
      <c r="E18" s="21">
        <f t="shared" si="1"/>
        <v>0.95945945945945943</v>
      </c>
      <c r="F18" s="21">
        <f t="shared" si="2"/>
        <v>4.0540540540540543E-2</v>
      </c>
      <c r="G18" s="24"/>
      <c r="H18" s="24"/>
    </row>
    <row r="19" spans="1:9" x14ac:dyDescent="0.25">
      <c r="A19" t="s">
        <v>4</v>
      </c>
      <c r="B19">
        <f>'WP Dashboard'!M$26</f>
        <v>58</v>
      </c>
      <c r="C19">
        <f>'WP Dashboard'!M$27</f>
        <v>0</v>
      </c>
      <c r="D19" s="4">
        <f t="shared" si="0"/>
        <v>58</v>
      </c>
      <c r="E19" s="21">
        <f t="shared" si="1"/>
        <v>1</v>
      </c>
      <c r="F19" s="21">
        <f t="shared" si="2"/>
        <v>0</v>
      </c>
      <c r="G19" s="24"/>
      <c r="H19" s="24"/>
    </row>
    <row r="20" spans="1:9" x14ac:dyDescent="0.25">
      <c r="A20" t="s">
        <v>24</v>
      </c>
      <c r="B20">
        <f>'WP Dashboard'!L$26</f>
        <v>17</v>
      </c>
      <c r="C20">
        <f>'WP Dashboard'!L$27</f>
        <v>0</v>
      </c>
      <c r="D20" s="4">
        <f t="shared" si="0"/>
        <v>17</v>
      </c>
      <c r="E20" s="21">
        <f t="shared" si="1"/>
        <v>1</v>
      </c>
      <c r="F20" s="21">
        <f t="shared" si="2"/>
        <v>0</v>
      </c>
      <c r="G20" s="24"/>
      <c r="H20" s="24"/>
    </row>
    <row r="21" spans="1:9" x14ac:dyDescent="0.25">
      <c r="A21" t="s">
        <v>19</v>
      </c>
      <c r="B21">
        <f>'WP Dashboard'!V$26</f>
        <v>209</v>
      </c>
      <c r="C21">
        <f>'WP Dashboard'!V$27</f>
        <v>216</v>
      </c>
      <c r="D21" s="4">
        <f t="shared" si="0"/>
        <v>425</v>
      </c>
      <c r="E21" s="21">
        <f t="shared" si="1"/>
        <v>0.49176470588235294</v>
      </c>
      <c r="F21" s="21">
        <f t="shared" si="2"/>
        <v>0.50823529411764701</v>
      </c>
      <c r="G21" s="24"/>
      <c r="H21" s="24"/>
    </row>
    <row r="22" spans="1:9" x14ac:dyDescent="0.25">
      <c r="A22" t="s">
        <v>17</v>
      </c>
      <c r="B22">
        <f>'WP Dashboard'!E$26</f>
        <v>12</v>
      </c>
      <c r="C22">
        <f>'WP Dashboard'!E$27</f>
        <v>0</v>
      </c>
      <c r="D22" s="4">
        <f t="shared" si="0"/>
        <v>12</v>
      </c>
      <c r="E22" s="21">
        <f t="shared" si="1"/>
        <v>1</v>
      </c>
      <c r="F22" s="21">
        <f t="shared" si="2"/>
        <v>0</v>
      </c>
      <c r="G22" s="24"/>
      <c r="H22" s="26"/>
      <c r="I22" s="24"/>
    </row>
    <row r="23" spans="1:9" x14ac:dyDescent="0.25">
      <c r="B23">
        <v>63330</v>
      </c>
      <c r="C23">
        <v>2852</v>
      </c>
    </row>
    <row r="25" spans="1:9" ht="30" x14ac:dyDescent="0.25">
      <c r="B25" s="23" t="s">
        <v>29</v>
      </c>
      <c r="C25" s="23" t="s">
        <v>28</v>
      </c>
    </row>
    <row r="26" spans="1:9" x14ac:dyDescent="0.25">
      <c r="A26" t="str">
        <f>A2</f>
        <v>Agriculture, Forestry &amp; fishing</v>
      </c>
      <c r="B26" s="38">
        <f>D2</f>
        <v>36984</v>
      </c>
      <c r="C26" s="24">
        <f>B26/$B$32</f>
        <v>0.36210188276530542</v>
      </c>
    </row>
    <row r="27" spans="1:9" x14ac:dyDescent="0.25">
      <c r="A27" t="str">
        <f t="shared" ref="A27:A30" si="3">A3</f>
        <v> Manufacturing</v>
      </c>
      <c r="B27" s="38">
        <f t="shared" ref="B27:B30" si="4">D3</f>
        <v>15057</v>
      </c>
      <c r="C27" s="24">
        <f t="shared" ref="C27:C31" si="5">B27/$B$32</f>
        <v>0.14741964224521967</v>
      </c>
    </row>
    <row r="28" spans="1:9" x14ac:dyDescent="0.25">
      <c r="A28" t="str">
        <f t="shared" si="3"/>
        <v xml:space="preserve"> Wholesale and retail trade; repair of motor vehicles </v>
      </c>
      <c r="B28" s="38">
        <f t="shared" si="4"/>
        <v>11742</v>
      </c>
      <c r="C28" s="24">
        <f t="shared" si="5"/>
        <v>0.11496323565407247</v>
      </c>
    </row>
    <row r="29" spans="1:9" x14ac:dyDescent="0.25">
      <c r="A29" t="str">
        <f t="shared" si="3"/>
        <v>  Accommodation &amp; food service activities</v>
      </c>
      <c r="B29" s="38">
        <f t="shared" si="4"/>
        <v>11206</v>
      </c>
      <c r="C29" s="24">
        <f t="shared" si="5"/>
        <v>0.10971538228066224</v>
      </c>
    </row>
    <row r="30" spans="1:9" x14ac:dyDescent="0.25">
      <c r="A30" t="str">
        <f t="shared" si="3"/>
        <v>  Construction</v>
      </c>
      <c r="B30" s="38">
        <f t="shared" si="4"/>
        <v>18589</v>
      </c>
      <c r="C30" s="24">
        <f t="shared" si="5"/>
        <v>0.18200064619090045</v>
      </c>
    </row>
    <row r="31" spans="1:9" x14ac:dyDescent="0.25">
      <c r="A31" s="24" t="s">
        <v>30</v>
      </c>
      <c r="B31" s="38">
        <f>SUM(D7:D22)</f>
        <v>8559</v>
      </c>
      <c r="C31" s="24">
        <f t="shared" si="5"/>
        <v>8.3799210863839749E-2</v>
      </c>
    </row>
    <row r="32" spans="1:9" x14ac:dyDescent="0.25">
      <c r="B32" s="38">
        <f>SUM(B26:B31)</f>
        <v>102137</v>
      </c>
    </row>
    <row r="16385" spans="1:1" x14ac:dyDescent="0.25">
      <c r="A16385" t="s">
        <v>14</v>
      </c>
    </row>
    <row r="16386" spans="1:1" x14ac:dyDescent="0.25">
      <c r="A16386" t="s">
        <v>16</v>
      </c>
    </row>
    <row r="16387" spans="1:1" x14ac:dyDescent="0.25">
      <c r="A16387" t="s">
        <v>15</v>
      </c>
    </row>
    <row r="16388" spans="1:1" x14ac:dyDescent="0.25">
      <c r="A16388" t="s">
        <v>1</v>
      </c>
    </row>
    <row r="16389" spans="1:1" x14ac:dyDescent="0.25">
      <c r="A16389" t="s">
        <v>17</v>
      </c>
    </row>
    <row r="16390" spans="1:1" x14ac:dyDescent="0.25">
      <c r="A16390" t="s">
        <v>18</v>
      </c>
    </row>
    <row r="16391" spans="1:1" x14ac:dyDescent="0.25">
      <c r="A16391" t="s">
        <v>2</v>
      </c>
    </row>
    <row r="16392" spans="1:1" x14ac:dyDescent="0.25">
      <c r="A16392" t="s">
        <v>21</v>
      </c>
    </row>
    <row r="16393" spans="1:1" x14ac:dyDescent="0.25">
      <c r="A16393" t="s">
        <v>22</v>
      </c>
    </row>
    <row r="16394" spans="1:1" x14ac:dyDescent="0.25">
      <c r="A16394" t="s">
        <v>23</v>
      </c>
    </row>
    <row r="16395" spans="1:1" x14ac:dyDescent="0.25">
      <c r="A16395" t="s">
        <v>3</v>
      </c>
    </row>
    <row r="16396" spans="1:1" x14ac:dyDescent="0.25">
      <c r="A16396" t="s">
        <v>24</v>
      </c>
    </row>
    <row r="16397" spans="1:1" x14ac:dyDescent="0.25">
      <c r="A16397" t="s">
        <v>4</v>
      </c>
    </row>
    <row r="16398" spans="1:1" x14ac:dyDescent="0.25">
      <c r="A16398" t="s">
        <v>5</v>
      </c>
    </row>
    <row r="16399" spans="1:1" x14ac:dyDescent="0.25">
      <c r="A16399" t="s">
        <v>6</v>
      </c>
    </row>
    <row r="16400" spans="1:1" x14ac:dyDescent="0.25">
      <c r="A16400" t="s">
        <v>25</v>
      </c>
    </row>
    <row r="16401" spans="1:1" x14ac:dyDescent="0.25">
      <c r="A16401" t="s">
        <v>7</v>
      </c>
    </row>
    <row r="16402" spans="1:1" x14ac:dyDescent="0.25">
      <c r="A16402" t="s">
        <v>26</v>
      </c>
    </row>
    <row r="16403" spans="1:1" x14ac:dyDescent="0.25">
      <c r="A16403" t="s">
        <v>27</v>
      </c>
    </row>
    <row r="16404" spans="1:1" x14ac:dyDescent="0.25">
      <c r="A16404" t="s">
        <v>8</v>
      </c>
    </row>
    <row r="16405" spans="1:1" x14ac:dyDescent="0.25">
      <c r="A16405" t="s">
        <v>20</v>
      </c>
    </row>
    <row r="16406" spans="1:1" x14ac:dyDescent="0.25">
      <c r="A16406" t="s">
        <v>19</v>
      </c>
    </row>
    <row r="32769" spans="1:1" x14ac:dyDescent="0.25">
      <c r="A32769" t="s">
        <v>14</v>
      </c>
    </row>
    <row r="32770" spans="1:1" x14ac:dyDescent="0.25">
      <c r="A32770" t="s">
        <v>16</v>
      </c>
    </row>
    <row r="32771" spans="1:1" x14ac:dyDescent="0.25">
      <c r="A32771" t="s">
        <v>15</v>
      </c>
    </row>
    <row r="32772" spans="1:1" x14ac:dyDescent="0.25">
      <c r="A32772" t="s">
        <v>1</v>
      </c>
    </row>
    <row r="32773" spans="1:1" x14ac:dyDescent="0.25">
      <c r="A32773" t="s">
        <v>17</v>
      </c>
    </row>
    <row r="32774" spans="1:1" x14ac:dyDescent="0.25">
      <c r="A32774" t="s">
        <v>18</v>
      </c>
    </row>
    <row r="32775" spans="1:1" x14ac:dyDescent="0.25">
      <c r="A32775" t="s">
        <v>2</v>
      </c>
    </row>
    <row r="32776" spans="1:1" x14ac:dyDescent="0.25">
      <c r="A32776" t="s">
        <v>21</v>
      </c>
    </row>
    <row r="32777" spans="1:1" x14ac:dyDescent="0.25">
      <c r="A32777" t="s">
        <v>22</v>
      </c>
    </row>
    <row r="32778" spans="1:1" x14ac:dyDescent="0.25">
      <c r="A32778" t="s">
        <v>23</v>
      </c>
    </row>
    <row r="32779" spans="1:1" x14ac:dyDescent="0.25">
      <c r="A32779" t="s">
        <v>3</v>
      </c>
    </row>
    <row r="32780" spans="1:1" x14ac:dyDescent="0.25">
      <c r="A32780" t="s">
        <v>24</v>
      </c>
    </row>
    <row r="32781" spans="1:1" x14ac:dyDescent="0.25">
      <c r="A32781" t="s">
        <v>4</v>
      </c>
    </row>
    <row r="32782" spans="1:1" x14ac:dyDescent="0.25">
      <c r="A32782" t="s">
        <v>5</v>
      </c>
    </row>
    <row r="32783" spans="1:1" x14ac:dyDescent="0.25">
      <c r="A32783" t="s">
        <v>6</v>
      </c>
    </row>
    <row r="32784" spans="1:1" x14ac:dyDescent="0.25">
      <c r="A32784" t="s">
        <v>25</v>
      </c>
    </row>
    <row r="32785" spans="1:1" x14ac:dyDescent="0.25">
      <c r="A32785" t="s">
        <v>7</v>
      </c>
    </row>
    <row r="32786" spans="1:1" x14ac:dyDescent="0.25">
      <c r="A32786" t="s">
        <v>26</v>
      </c>
    </row>
    <row r="32787" spans="1:1" x14ac:dyDescent="0.25">
      <c r="A32787" t="s">
        <v>27</v>
      </c>
    </row>
    <row r="32788" spans="1:1" x14ac:dyDescent="0.25">
      <c r="A32788" t="s">
        <v>8</v>
      </c>
    </row>
    <row r="32789" spans="1:1" x14ac:dyDescent="0.25">
      <c r="A32789" t="s">
        <v>20</v>
      </c>
    </row>
    <row r="32790" spans="1:1" x14ac:dyDescent="0.25">
      <c r="A32790" t="s">
        <v>19</v>
      </c>
    </row>
    <row r="49153" spans="1:1" x14ac:dyDescent="0.25">
      <c r="A49153" t="s">
        <v>14</v>
      </c>
    </row>
    <row r="49154" spans="1:1" x14ac:dyDescent="0.25">
      <c r="A49154" t="s">
        <v>16</v>
      </c>
    </row>
    <row r="49155" spans="1:1" x14ac:dyDescent="0.25">
      <c r="A49155" t="s">
        <v>15</v>
      </c>
    </row>
    <row r="49156" spans="1:1" x14ac:dyDescent="0.25">
      <c r="A49156" t="s">
        <v>1</v>
      </c>
    </row>
    <row r="49157" spans="1:1" x14ac:dyDescent="0.25">
      <c r="A49157" t="s">
        <v>17</v>
      </c>
    </row>
    <row r="49158" spans="1:1" x14ac:dyDescent="0.25">
      <c r="A49158" t="s">
        <v>18</v>
      </c>
    </row>
    <row r="49159" spans="1:1" x14ac:dyDescent="0.25">
      <c r="A49159" t="s">
        <v>2</v>
      </c>
    </row>
    <row r="49160" spans="1:1" x14ac:dyDescent="0.25">
      <c r="A49160" t="s">
        <v>21</v>
      </c>
    </row>
    <row r="49161" spans="1:1" x14ac:dyDescent="0.25">
      <c r="A49161" t="s">
        <v>22</v>
      </c>
    </row>
    <row r="49162" spans="1:1" x14ac:dyDescent="0.25">
      <c r="A49162" t="s">
        <v>23</v>
      </c>
    </row>
    <row r="49163" spans="1:1" x14ac:dyDescent="0.25">
      <c r="A49163" t="s">
        <v>3</v>
      </c>
    </row>
    <row r="49164" spans="1:1" x14ac:dyDescent="0.25">
      <c r="A49164" t="s">
        <v>24</v>
      </c>
    </row>
    <row r="49165" spans="1:1" x14ac:dyDescent="0.25">
      <c r="A49165" t="s">
        <v>4</v>
      </c>
    </row>
    <row r="49166" spans="1:1" x14ac:dyDescent="0.25">
      <c r="A49166" t="s">
        <v>5</v>
      </c>
    </row>
    <row r="49167" spans="1:1" x14ac:dyDescent="0.25">
      <c r="A49167" t="s">
        <v>6</v>
      </c>
    </row>
    <row r="49168" spans="1:1" x14ac:dyDescent="0.25">
      <c r="A49168" t="s">
        <v>25</v>
      </c>
    </row>
    <row r="49169" spans="1:1" x14ac:dyDescent="0.25">
      <c r="A49169" t="s">
        <v>7</v>
      </c>
    </row>
    <row r="49170" spans="1:1" x14ac:dyDescent="0.25">
      <c r="A49170" t="s">
        <v>26</v>
      </c>
    </row>
    <row r="49171" spans="1:1" x14ac:dyDescent="0.25">
      <c r="A49171" t="s">
        <v>27</v>
      </c>
    </row>
    <row r="49172" spans="1:1" x14ac:dyDescent="0.25">
      <c r="A49172" t="s">
        <v>8</v>
      </c>
    </row>
    <row r="49173" spans="1:1" x14ac:dyDescent="0.25">
      <c r="A49173" t="s">
        <v>20</v>
      </c>
    </row>
    <row r="49174" spans="1:1" x14ac:dyDescent="0.25">
      <c r="A49174" t="s">
        <v>19</v>
      </c>
    </row>
    <row r="65537" spans="1:1" x14ac:dyDescent="0.25">
      <c r="A65537" t="s">
        <v>14</v>
      </c>
    </row>
    <row r="65538" spans="1:1" x14ac:dyDescent="0.25">
      <c r="A65538" t="s">
        <v>16</v>
      </c>
    </row>
    <row r="65539" spans="1:1" x14ac:dyDescent="0.25">
      <c r="A65539" t="s">
        <v>15</v>
      </c>
    </row>
    <row r="65540" spans="1:1" x14ac:dyDescent="0.25">
      <c r="A65540" t="s">
        <v>1</v>
      </c>
    </row>
    <row r="65541" spans="1:1" x14ac:dyDescent="0.25">
      <c r="A65541" t="s">
        <v>17</v>
      </c>
    </row>
    <row r="65542" spans="1:1" x14ac:dyDescent="0.25">
      <c r="A65542" t="s">
        <v>18</v>
      </c>
    </row>
    <row r="65543" spans="1:1" x14ac:dyDescent="0.25">
      <c r="A65543" t="s">
        <v>2</v>
      </c>
    </row>
    <row r="65544" spans="1:1" x14ac:dyDescent="0.25">
      <c r="A65544" t="s">
        <v>21</v>
      </c>
    </row>
    <row r="65545" spans="1:1" x14ac:dyDescent="0.25">
      <c r="A65545" t="s">
        <v>22</v>
      </c>
    </row>
    <row r="65546" spans="1:1" x14ac:dyDescent="0.25">
      <c r="A65546" t="s">
        <v>23</v>
      </c>
    </row>
    <row r="65547" spans="1:1" x14ac:dyDescent="0.25">
      <c r="A65547" t="s">
        <v>3</v>
      </c>
    </row>
    <row r="65548" spans="1:1" x14ac:dyDescent="0.25">
      <c r="A65548" t="s">
        <v>24</v>
      </c>
    </row>
    <row r="65549" spans="1:1" x14ac:dyDescent="0.25">
      <c r="A65549" t="s">
        <v>4</v>
      </c>
    </row>
    <row r="65550" spans="1:1" x14ac:dyDescent="0.25">
      <c r="A65550" t="s">
        <v>5</v>
      </c>
    </row>
    <row r="65551" spans="1:1" x14ac:dyDescent="0.25">
      <c r="A65551" t="s">
        <v>6</v>
      </c>
    </row>
    <row r="65552" spans="1:1" x14ac:dyDescent="0.25">
      <c r="A65552" t="s">
        <v>25</v>
      </c>
    </row>
    <row r="65553" spans="1:1" x14ac:dyDescent="0.25">
      <c r="A65553" t="s">
        <v>7</v>
      </c>
    </row>
    <row r="65554" spans="1:1" x14ac:dyDescent="0.25">
      <c r="A65554" t="s">
        <v>26</v>
      </c>
    </row>
    <row r="65555" spans="1:1" x14ac:dyDescent="0.25">
      <c r="A65555" t="s">
        <v>27</v>
      </c>
    </row>
    <row r="65556" spans="1:1" x14ac:dyDescent="0.25">
      <c r="A65556" t="s">
        <v>8</v>
      </c>
    </row>
    <row r="65557" spans="1:1" x14ac:dyDescent="0.25">
      <c r="A65557" t="s">
        <v>20</v>
      </c>
    </row>
    <row r="65558" spans="1:1" x14ac:dyDescent="0.25">
      <c r="A65558" t="s">
        <v>19</v>
      </c>
    </row>
    <row r="81921" spans="1:1" x14ac:dyDescent="0.25">
      <c r="A81921" t="s">
        <v>14</v>
      </c>
    </row>
    <row r="81922" spans="1:1" x14ac:dyDescent="0.25">
      <c r="A81922" t="s">
        <v>16</v>
      </c>
    </row>
    <row r="81923" spans="1:1" x14ac:dyDescent="0.25">
      <c r="A81923" t="s">
        <v>15</v>
      </c>
    </row>
    <row r="81924" spans="1:1" x14ac:dyDescent="0.25">
      <c r="A81924" t="s">
        <v>1</v>
      </c>
    </row>
    <row r="81925" spans="1:1" x14ac:dyDescent="0.25">
      <c r="A81925" t="s">
        <v>17</v>
      </c>
    </row>
    <row r="81926" spans="1:1" x14ac:dyDescent="0.25">
      <c r="A81926" t="s">
        <v>18</v>
      </c>
    </row>
    <row r="81927" spans="1:1" x14ac:dyDescent="0.25">
      <c r="A81927" t="s">
        <v>2</v>
      </c>
    </row>
    <row r="81928" spans="1:1" x14ac:dyDescent="0.25">
      <c r="A81928" t="s">
        <v>21</v>
      </c>
    </row>
    <row r="81929" spans="1:1" x14ac:dyDescent="0.25">
      <c r="A81929" t="s">
        <v>22</v>
      </c>
    </row>
    <row r="81930" spans="1:1" x14ac:dyDescent="0.25">
      <c r="A81930" t="s">
        <v>23</v>
      </c>
    </row>
    <row r="81931" spans="1:1" x14ac:dyDescent="0.25">
      <c r="A81931" t="s">
        <v>3</v>
      </c>
    </row>
    <row r="81932" spans="1:1" x14ac:dyDescent="0.25">
      <c r="A81932" t="s">
        <v>24</v>
      </c>
    </row>
    <row r="81933" spans="1:1" x14ac:dyDescent="0.25">
      <c r="A81933" t="s">
        <v>4</v>
      </c>
    </row>
    <row r="81934" spans="1:1" x14ac:dyDescent="0.25">
      <c r="A81934" t="s">
        <v>5</v>
      </c>
    </row>
    <row r="81935" spans="1:1" x14ac:dyDescent="0.25">
      <c r="A81935" t="s">
        <v>6</v>
      </c>
    </row>
    <row r="81936" spans="1:1" x14ac:dyDescent="0.25">
      <c r="A81936" t="s">
        <v>25</v>
      </c>
    </row>
    <row r="81937" spans="1:1" x14ac:dyDescent="0.25">
      <c r="A81937" t="s">
        <v>7</v>
      </c>
    </row>
    <row r="81938" spans="1:1" x14ac:dyDescent="0.25">
      <c r="A81938" t="s">
        <v>26</v>
      </c>
    </row>
    <row r="81939" spans="1:1" x14ac:dyDescent="0.25">
      <c r="A81939" t="s">
        <v>27</v>
      </c>
    </row>
    <row r="81940" spans="1:1" x14ac:dyDescent="0.25">
      <c r="A81940" t="s">
        <v>8</v>
      </c>
    </row>
    <row r="81941" spans="1:1" x14ac:dyDescent="0.25">
      <c r="A81941" t="s">
        <v>20</v>
      </c>
    </row>
    <row r="81942" spans="1:1" x14ac:dyDescent="0.25">
      <c r="A81942" t="s">
        <v>19</v>
      </c>
    </row>
    <row r="98305" spans="1:1" x14ac:dyDescent="0.25">
      <c r="A98305" t="s">
        <v>14</v>
      </c>
    </row>
    <row r="98306" spans="1:1" x14ac:dyDescent="0.25">
      <c r="A98306" t="s">
        <v>16</v>
      </c>
    </row>
    <row r="98307" spans="1:1" x14ac:dyDescent="0.25">
      <c r="A98307" t="s">
        <v>15</v>
      </c>
    </row>
    <row r="98308" spans="1:1" x14ac:dyDescent="0.25">
      <c r="A98308" t="s">
        <v>1</v>
      </c>
    </row>
    <row r="98309" spans="1:1" x14ac:dyDescent="0.25">
      <c r="A98309" t="s">
        <v>17</v>
      </c>
    </row>
    <row r="98310" spans="1:1" x14ac:dyDescent="0.25">
      <c r="A98310" t="s">
        <v>18</v>
      </c>
    </row>
    <row r="98311" spans="1:1" x14ac:dyDescent="0.25">
      <c r="A98311" t="s">
        <v>2</v>
      </c>
    </row>
    <row r="98312" spans="1:1" x14ac:dyDescent="0.25">
      <c r="A98312" t="s">
        <v>21</v>
      </c>
    </row>
    <row r="98313" spans="1:1" x14ac:dyDescent="0.25">
      <c r="A98313" t="s">
        <v>22</v>
      </c>
    </row>
    <row r="98314" spans="1:1" x14ac:dyDescent="0.25">
      <c r="A98314" t="s">
        <v>23</v>
      </c>
    </row>
    <row r="98315" spans="1:1" x14ac:dyDescent="0.25">
      <c r="A98315" t="s">
        <v>3</v>
      </c>
    </row>
    <row r="98316" spans="1:1" x14ac:dyDescent="0.25">
      <c r="A98316" t="s">
        <v>24</v>
      </c>
    </row>
    <row r="98317" spans="1:1" x14ac:dyDescent="0.25">
      <c r="A98317" t="s">
        <v>4</v>
      </c>
    </row>
    <row r="98318" spans="1:1" x14ac:dyDescent="0.25">
      <c r="A98318" t="s">
        <v>5</v>
      </c>
    </row>
    <row r="98319" spans="1:1" x14ac:dyDescent="0.25">
      <c r="A98319" t="s">
        <v>6</v>
      </c>
    </row>
    <row r="98320" spans="1:1" x14ac:dyDescent="0.25">
      <c r="A98320" t="s">
        <v>25</v>
      </c>
    </row>
    <row r="98321" spans="1:1" x14ac:dyDescent="0.25">
      <c r="A98321" t="s">
        <v>7</v>
      </c>
    </row>
    <row r="98322" spans="1:1" x14ac:dyDescent="0.25">
      <c r="A98322" t="s">
        <v>26</v>
      </c>
    </row>
    <row r="98323" spans="1:1" x14ac:dyDescent="0.25">
      <c r="A98323" t="s">
        <v>27</v>
      </c>
    </row>
    <row r="98324" spans="1:1" x14ac:dyDescent="0.25">
      <c r="A98324" t="s">
        <v>8</v>
      </c>
    </row>
    <row r="98325" spans="1:1" x14ac:dyDescent="0.25">
      <c r="A98325" t="s">
        <v>20</v>
      </c>
    </row>
    <row r="98326" spans="1:1" x14ac:dyDescent="0.25">
      <c r="A98326" t="s">
        <v>19</v>
      </c>
    </row>
    <row r="114689" spans="1:1" x14ac:dyDescent="0.25">
      <c r="A114689" t="s">
        <v>14</v>
      </c>
    </row>
    <row r="114690" spans="1:1" x14ac:dyDescent="0.25">
      <c r="A114690" t="s">
        <v>16</v>
      </c>
    </row>
    <row r="114691" spans="1:1" x14ac:dyDescent="0.25">
      <c r="A114691" t="s">
        <v>15</v>
      </c>
    </row>
    <row r="114692" spans="1:1" x14ac:dyDescent="0.25">
      <c r="A114692" t="s">
        <v>1</v>
      </c>
    </row>
    <row r="114693" spans="1:1" x14ac:dyDescent="0.25">
      <c r="A114693" t="s">
        <v>17</v>
      </c>
    </row>
    <row r="114694" spans="1:1" x14ac:dyDescent="0.25">
      <c r="A114694" t="s">
        <v>18</v>
      </c>
    </row>
    <row r="114695" spans="1:1" x14ac:dyDescent="0.25">
      <c r="A114695" t="s">
        <v>2</v>
      </c>
    </row>
    <row r="114696" spans="1:1" x14ac:dyDescent="0.25">
      <c r="A114696" t="s">
        <v>21</v>
      </c>
    </row>
    <row r="114697" spans="1:1" x14ac:dyDescent="0.25">
      <c r="A114697" t="s">
        <v>22</v>
      </c>
    </row>
    <row r="114698" spans="1:1" x14ac:dyDescent="0.25">
      <c r="A114698" t="s">
        <v>23</v>
      </c>
    </row>
    <row r="114699" spans="1:1" x14ac:dyDescent="0.25">
      <c r="A114699" t="s">
        <v>3</v>
      </c>
    </row>
    <row r="114700" spans="1:1" x14ac:dyDescent="0.25">
      <c r="A114700" t="s">
        <v>24</v>
      </c>
    </row>
    <row r="114701" spans="1:1" x14ac:dyDescent="0.25">
      <c r="A114701" t="s">
        <v>4</v>
      </c>
    </row>
    <row r="114702" spans="1:1" x14ac:dyDescent="0.25">
      <c r="A114702" t="s">
        <v>5</v>
      </c>
    </row>
    <row r="114703" spans="1:1" x14ac:dyDescent="0.25">
      <c r="A114703" t="s">
        <v>6</v>
      </c>
    </row>
    <row r="114704" spans="1:1" x14ac:dyDescent="0.25">
      <c r="A114704" t="s">
        <v>25</v>
      </c>
    </row>
    <row r="114705" spans="1:1" x14ac:dyDescent="0.25">
      <c r="A114705" t="s">
        <v>7</v>
      </c>
    </row>
    <row r="114706" spans="1:1" x14ac:dyDescent="0.25">
      <c r="A114706" t="s">
        <v>26</v>
      </c>
    </row>
    <row r="114707" spans="1:1" x14ac:dyDescent="0.25">
      <c r="A114707" t="s">
        <v>27</v>
      </c>
    </row>
    <row r="114708" spans="1:1" x14ac:dyDescent="0.25">
      <c r="A114708" t="s">
        <v>8</v>
      </c>
    </row>
    <row r="114709" spans="1:1" x14ac:dyDescent="0.25">
      <c r="A114709" t="s">
        <v>20</v>
      </c>
    </row>
    <row r="114710" spans="1:1" x14ac:dyDescent="0.25">
      <c r="A114710" t="s">
        <v>19</v>
      </c>
    </row>
    <row r="131073" spans="1:1" x14ac:dyDescent="0.25">
      <c r="A131073" t="s">
        <v>14</v>
      </c>
    </row>
    <row r="131074" spans="1:1" x14ac:dyDescent="0.25">
      <c r="A131074" t="s">
        <v>16</v>
      </c>
    </row>
    <row r="131075" spans="1:1" x14ac:dyDescent="0.25">
      <c r="A131075" t="s">
        <v>15</v>
      </c>
    </row>
    <row r="131076" spans="1:1" x14ac:dyDescent="0.25">
      <c r="A131076" t="s">
        <v>1</v>
      </c>
    </row>
    <row r="131077" spans="1:1" x14ac:dyDescent="0.25">
      <c r="A131077" t="s">
        <v>17</v>
      </c>
    </row>
    <row r="131078" spans="1:1" x14ac:dyDescent="0.25">
      <c r="A131078" t="s">
        <v>18</v>
      </c>
    </row>
    <row r="131079" spans="1:1" x14ac:dyDescent="0.25">
      <c r="A131079" t="s">
        <v>2</v>
      </c>
    </row>
    <row r="131080" spans="1:1" x14ac:dyDescent="0.25">
      <c r="A131080" t="s">
        <v>21</v>
      </c>
    </row>
    <row r="131081" spans="1:1" x14ac:dyDescent="0.25">
      <c r="A131081" t="s">
        <v>22</v>
      </c>
    </row>
    <row r="131082" spans="1:1" x14ac:dyDescent="0.25">
      <c r="A131082" t="s">
        <v>23</v>
      </c>
    </row>
    <row r="131083" spans="1:1" x14ac:dyDescent="0.25">
      <c r="A131083" t="s">
        <v>3</v>
      </c>
    </row>
    <row r="131084" spans="1:1" x14ac:dyDescent="0.25">
      <c r="A131084" t="s">
        <v>24</v>
      </c>
    </row>
    <row r="131085" spans="1:1" x14ac:dyDescent="0.25">
      <c r="A131085" t="s">
        <v>4</v>
      </c>
    </row>
    <row r="131086" spans="1:1" x14ac:dyDescent="0.25">
      <c r="A131086" t="s">
        <v>5</v>
      </c>
    </row>
    <row r="131087" spans="1:1" x14ac:dyDescent="0.25">
      <c r="A131087" t="s">
        <v>6</v>
      </c>
    </row>
    <row r="131088" spans="1:1" x14ac:dyDescent="0.25">
      <c r="A131088" t="s">
        <v>25</v>
      </c>
    </row>
    <row r="131089" spans="1:1" x14ac:dyDescent="0.25">
      <c r="A131089" t="s">
        <v>7</v>
      </c>
    </row>
    <row r="131090" spans="1:1" x14ac:dyDescent="0.25">
      <c r="A131090" t="s">
        <v>26</v>
      </c>
    </row>
    <row r="131091" spans="1:1" x14ac:dyDescent="0.25">
      <c r="A131091" t="s">
        <v>27</v>
      </c>
    </row>
    <row r="131092" spans="1:1" x14ac:dyDescent="0.25">
      <c r="A131092" t="s">
        <v>8</v>
      </c>
    </row>
    <row r="131093" spans="1:1" x14ac:dyDescent="0.25">
      <c r="A131093" t="s">
        <v>20</v>
      </c>
    </row>
    <row r="131094" spans="1:1" x14ac:dyDescent="0.25">
      <c r="A131094" t="s">
        <v>19</v>
      </c>
    </row>
    <row r="147457" spans="1:1" x14ac:dyDescent="0.25">
      <c r="A147457" t="s">
        <v>14</v>
      </c>
    </row>
    <row r="147458" spans="1:1" x14ac:dyDescent="0.25">
      <c r="A147458" t="s">
        <v>16</v>
      </c>
    </row>
    <row r="147459" spans="1:1" x14ac:dyDescent="0.25">
      <c r="A147459" t="s">
        <v>15</v>
      </c>
    </row>
    <row r="147460" spans="1:1" x14ac:dyDescent="0.25">
      <c r="A147460" t="s">
        <v>1</v>
      </c>
    </row>
    <row r="147461" spans="1:1" x14ac:dyDescent="0.25">
      <c r="A147461" t="s">
        <v>17</v>
      </c>
    </row>
    <row r="147462" spans="1:1" x14ac:dyDescent="0.25">
      <c r="A147462" t="s">
        <v>18</v>
      </c>
    </row>
    <row r="147463" spans="1:1" x14ac:dyDescent="0.25">
      <c r="A147463" t="s">
        <v>2</v>
      </c>
    </row>
    <row r="147464" spans="1:1" x14ac:dyDescent="0.25">
      <c r="A147464" t="s">
        <v>21</v>
      </c>
    </row>
    <row r="147465" spans="1:1" x14ac:dyDescent="0.25">
      <c r="A147465" t="s">
        <v>22</v>
      </c>
    </row>
    <row r="147466" spans="1:1" x14ac:dyDescent="0.25">
      <c r="A147466" t="s">
        <v>23</v>
      </c>
    </row>
    <row r="147467" spans="1:1" x14ac:dyDescent="0.25">
      <c r="A147467" t="s">
        <v>3</v>
      </c>
    </row>
    <row r="147468" spans="1:1" x14ac:dyDescent="0.25">
      <c r="A147468" t="s">
        <v>24</v>
      </c>
    </row>
    <row r="147469" spans="1:1" x14ac:dyDescent="0.25">
      <c r="A147469" t="s">
        <v>4</v>
      </c>
    </row>
    <row r="147470" spans="1:1" x14ac:dyDescent="0.25">
      <c r="A147470" t="s">
        <v>5</v>
      </c>
    </row>
    <row r="147471" spans="1:1" x14ac:dyDescent="0.25">
      <c r="A147471" t="s">
        <v>6</v>
      </c>
    </row>
    <row r="147472" spans="1:1" x14ac:dyDescent="0.25">
      <c r="A147472" t="s">
        <v>25</v>
      </c>
    </row>
    <row r="147473" spans="1:1" x14ac:dyDescent="0.25">
      <c r="A147473" t="s">
        <v>7</v>
      </c>
    </row>
    <row r="147474" spans="1:1" x14ac:dyDescent="0.25">
      <c r="A147474" t="s">
        <v>26</v>
      </c>
    </row>
    <row r="147475" spans="1:1" x14ac:dyDescent="0.25">
      <c r="A147475" t="s">
        <v>27</v>
      </c>
    </row>
    <row r="147476" spans="1:1" x14ac:dyDescent="0.25">
      <c r="A147476" t="s">
        <v>8</v>
      </c>
    </row>
    <row r="147477" spans="1:1" x14ac:dyDescent="0.25">
      <c r="A147477" t="s">
        <v>20</v>
      </c>
    </row>
    <row r="147478" spans="1:1" x14ac:dyDescent="0.25">
      <c r="A147478" t="s">
        <v>19</v>
      </c>
    </row>
    <row r="163841" spans="1:1" x14ac:dyDescent="0.25">
      <c r="A163841" t="s">
        <v>14</v>
      </c>
    </row>
    <row r="163842" spans="1:1" x14ac:dyDescent="0.25">
      <c r="A163842" t="s">
        <v>16</v>
      </c>
    </row>
    <row r="163843" spans="1:1" x14ac:dyDescent="0.25">
      <c r="A163843" t="s">
        <v>15</v>
      </c>
    </row>
    <row r="163844" spans="1:1" x14ac:dyDescent="0.25">
      <c r="A163844" t="s">
        <v>1</v>
      </c>
    </row>
    <row r="163845" spans="1:1" x14ac:dyDescent="0.25">
      <c r="A163845" t="s">
        <v>17</v>
      </c>
    </row>
    <row r="163846" spans="1:1" x14ac:dyDescent="0.25">
      <c r="A163846" t="s">
        <v>18</v>
      </c>
    </row>
    <row r="163847" spans="1:1" x14ac:dyDescent="0.25">
      <c r="A163847" t="s">
        <v>2</v>
      </c>
    </row>
    <row r="163848" spans="1:1" x14ac:dyDescent="0.25">
      <c r="A163848" t="s">
        <v>21</v>
      </c>
    </row>
    <row r="163849" spans="1:1" x14ac:dyDescent="0.25">
      <c r="A163849" t="s">
        <v>22</v>
      </c>
    </row>
    <row r="163850" spans="1:1" x14ac:dyDescent="0.25">
      <c r="A163850" t="s">
        <v>23</v>
      </c>
    </row>
    <row r="163851" spans="1:1" x14ac:dyDescent="0.25">
      <c r="A163851" t="s">
        <v>3</v>
      </c>
    </row>
    <row r="163852" spans="1:1" x14ac:dyDescent="0.25">
      <c r="A163852" t="s">
        <v>24</v>
      </c>
    </row>
    <row r="163853" spans="1:1" x14ac:dyDescent="0.25">
      <c r="A163853" t="s">
        <v>4</v>
      </c>
    </row>
    <row r="163854" spans="1:1" x14ac:dyDescent="0.25">
      <c r="A163854" t="s">
        <v>5</v>
      </c>
    </row>
    <row r="163855" spans="1:1" x14ac:dyDescent="0.25">
      <c r="A163855" t="s">
        <v>6</v>
      </c>
    </row>
    <row r="163856" spans="1:1" x14ac:dyDescent="0.25">
      <c r="A163856" t="s">
        <v>25</v>
      </c>
    </row>
    <row r="163857" spans="1:1" x14ac:dyDescent="0.25">
      <c r="A163857" t="s">
        <v>7</v>
      </c>
    </row>
    <row r="163858" spans="1:1" x14ac:dyDescent="0.25">
      <c r="A163858" t="s">
        <v>26</v>
      </c>
    </row>
    <row r="163859" spans="1:1" x14ac:dyDescent="0.25">
      <c r="A163859" t="s">
        <v>27</v>
      </c>
    </row>
    <row r="163860" spans="1:1" x14ac:dyDescent="0.25">
      <c r="A163860" t="s">
        <v>8</v>
      </c>
    </row>
    <row r="163861" spans="1:1" x14ac:dyDescent="0.25">
      <c r="A163861" t="s">
        <v>20</v>
      </c>
    </row>
    <row r="163862" spans="1:1" x14ac:dyDescent="0.25">
      <c r="A163862" t="s">
        <v>19</v>
      </c>
    </row>
    <row r="180225" spans="1:1" x14ac:dyDescent="0.25">
      <c r="A180225" t="s">
        <v>14</v>
      </c>
    </row>
    <row r="180226" spans="1:1" x14ac:dyDescent="0.25">
      <c r="A180226" t="s">
        <v>16</v>
      </c>
    </row>
    <row r="180227" spans="1:1" x14ac:dyDescent="0.25">
      <c r="A180227" t="s">
        <v>15</v>
      </c>
    </row>
    <row r="180228" spans="1:1" x14ac:dyDescent="0.25">
      <c r="A180228" t="s">
        <v>1</v>
      </c>
    </row>
    <row r="180229" spans="1:1" x14ac:dyDescent="0.25">
      <c r="A180229" t="s">
        <v>17</v>
      </c>
    </row>
    <row r="180230" spans="1:1" x14ac:dyDescent="0.25">
      <c r="A180230" t="s">
        <v>18</v>
      </c>
    </row>
    <row r="180231" spans="1:1" x14ac:dyDescent="0.25">
      <c r="A180231" t="s">
        <v>2</v>
      </c>
    </row>
    <row r="180232" spans="1:1" x14ac:dyDescent="0.25">
      <c r="A180232" t="s">
        <v>21</v>
      </c>
    </row>
    <row r="180233" spans="1:1" x14ac:dyDescent="0.25">
      <c r="A180233" t="s">
        <v>22</v>
      </c>
    </row>
    <row r="180234" spans="1:1" x14ac:dyDescent="0.25">
      <c r="A180234" t="s">
        <v>23</v>
      </c>
    </row>
    <row r="180235" spans="1:1" x14ac:dyDescent="0.25">
      <c r="A180235" t="s">
        <v>3</v>
      </c>
    </row>
    <row r="180236" spans="1:1" x14ac:dyDescent="0.25">
      <c r="A180236" t="s">
        <v>24</v>
      </c>
    </row>
    <row r="180237" spans="1:1" x14ac:dyDescent="0.25">
      <c r="A180237" t="s">
        <v>4</v>
      </c>
    </row>
    <row r="180238" spans="1:1" x14ac:dyDescent="0.25">
      <c r="A180238" t="s">
        <v>5</v>
      </c>
    </row>
    <row r="180239" spans="1:1" x14ac:dyDescent="0.25">
      <c r="A180239" t="s">
        <v>6</v>
      </c>
    </row>
    <row r="180240" spans="1:1" x14ac:dyDescent="0.25">
      <c r="A180240" t="s">
        <v>25</v>
      </c>
    </row>
    <row r="180241" spans="1:1" x14ac:dyDescent="0.25">
      <c r="A180241" t="s">
        <v>7</v>
      </c>
    </row>
    <row r="180242" spans="1:1" x14ac:dyDescent="0.25">
      <c r="A180242" t="s">
        <v>26</v>
      </c>
    </row>
    <row r="180243" spans="1:1" x14ac:dyDescent="0.25">
      <c r="A180243" t="s">
        <v>27</v>
      </c>
    </row>
    <row r="180244" spans="1:1" x14ac:dyDescent="0.25">
      <c r="A180244" t="s">
        <v>8</v>
      </c>
    </row>
    <row r="180245" spans="1:1" x14ac:dyDescent="0.25">
      <c r="A180245" t="s">
        <v>20</v>
      </c>
    </row>
    <row r="180246" spans="1:1" x14ac:dyDescent="0.25">
      <c r="A180246" t="s">
        <v>19</v>
      </c>
    </row>
    <row r="196609" spans="1:1" x14ac:dyDescent="0.25">
      <c r="A196609" t="s">
        <v>14</v>
      </c>
    </row>
    <row r="196610" spans="1:1" x14ac:dyDescent="0.25">
      <c r="A196610" t="s">
        <v>16</v>
      </c>
    </row>
    <row r="196611" spans="1:1" x14ac:dyDescent="0.25">
      <c r="A196611" t="s">
        <v>15</v>
      </c>
    </row>
    <row r="196612" spans="1:1" x14ac:dyDescent="0.25">
      <c r="A196612" t="s">
        <v>1</v>
      </c>
    </row>
    <row r="196613" spans="1:1" x14ac:dyDescent="0.25">
      <c r="A196613" t="s">
        <v>17</v>
      </c>
    </row>
    <row r="196614" spans="1:1" x14ac:dyDescent="0.25">
      <c r="A196614" t="s">
        <v>18</v>
      </c>
    </row>
    <row r="196615" spans="1:1" x14ac:dyDescent="0.25">
      <c r="A196615" t="s">
        <v>2</v>
      </c>
    </row>
    <row r="196616" spans="1:1" x14ac:dyDescent="0.25">
      <c r="A196616" t="s">
        <v>21</v>
      </c>
    </row>
    <row r="196617" spans="1:1" x14ac:dyDescent="0.25">
      <c r="A196617" t="s">
        <v>22</v>
      </c>
    </row>
    <row r="196618" spans="1:1" x14ac:dyDescent="0.25">
      <c r="A196618" t="s">
        <v>23</v>
      </c>
    </row>
    <row r="196619" spans="1:1" x14ac:dyDescent="0.25">
      <c r="A196619" t="s">
        <v>3</v>
      </c>
    </row>
    <row r="196620" spans="1:1" x14ac:dyDescent="0.25">
      <c r="A196620" t="s">
        <v>24</v>
      </c>
    </row>
    <row r="196621" spans="1:1" x14ac:dyDescent="0.25">
      <c r="A196621" t="s">
        <v>4</v>
      </c>
    </row>
    <row r="196622" spans="1:1" x14ac:dyDescent="0.25">
      <c r="A196622" t="s">
        <v>5</v>
      </c>
    </row>
    <row r="196623" spans="1:1" x14ac:dyDescent="0.25">
      <c r="A196623" t="s">
        <v>6</v>
      </c>
    </row>
    <row r="196624" spans="1:1" x14ac:dyDescent="0.25">
      <c r="A196624" t="s">
        <v>25</v>
      </c>
    </row>
    <row r="196625" spans="1:1" x14ac:dyDescent="0.25">
      <c r="A196625" t="s">
        <v>7</v>
      </c>
    </row>
    <row r="196626" spans="1:1" x14ac:dyDescent="0.25">
      <c r="A196626" t="s">
        <v>26</v>
      </c>
    </row>
    <row r="196627" spans="1:1" x14ac:dyDescent="0.25">
      <c r="A196627" t="s">
        <v>27</v>
      </c>
    </row>
    <row r="196628" spans="1:1" x14ac:dyDescent="0.25">
      <c r="A196628" t="s">
        <v>8</v>
      </c>
    </row>
    <row r="196629" spans="1:1" x14ac:dyDescent="0.25">
      <c r="A196629" t="s">
        <v>20</v>
      </c>
    </row>
    <row r="196630" spans="1:1" x14ac:dyDescent="0.25">
      <c r="A196630" t="s">
        <v>19</v>
      </c>
    </row>
    <row r="212993" spans="1:1" x14ac:dyDescent="0.25">
      <c r="A212993" t="s">
        <v>14</v>
      </c>
    </row>
    <row r="212994" spans="1:1" x14ac:dyDescent="0.25">
      <c r="A212994" t="s">
        <v>16</v>
      </c>
    </row>
    <row r="212995" spans="1:1" x14ac:dyDescent="0.25">
      <c r="A212995" t="s">
        <v>15</v>
      </c>
    </row>
    <row r="212996" spans="1:1" x14ac:dyDescent="0.25">
      <c r="A212996" t="s">
        <v>1</v>
      </c>
    </row>
    <row r="212997" spans="1:1" x14ac:dyDescent="0.25">
      <c r="A212997" t="s">
        <v>17</v>
      </c>
    </row>
    <row r="212998" spans="1:1" x14ac:dyDescent="0.25">
      <c r="A212998" t="s">
        <v>18</v>
      </c>
    </row>
    <row r="212999" spans="1:1" x14ac:dyDescent="0.25">
      <c r="A212999" t="s">
        <v>2</v>
      </c>
    </row>
    <row r="213000" spans="1:1" x14ac:dyDescent="0.25">
      <c r="A213000" t="s">
        <v>21</v>
      </c>
    </row>
    <row r="213001" spans="1:1" x14ac:dyDescent="0.25">
      <c r="A213001" t="s">
        <v>22</v>
      </c>
    </row>
    <row r="213002" spans="1:1" x14ac:dyDescent="0.25">
      <c r="A213002" t="s">
        <v>23</v>
      </c>
    </row>
    <row r="213003" spans="1:1" x14ac:dyDescent="0.25">
      <c r="A213003" t="s">
        <v>3</v>
      </c>
    </row>
    <row r="213004" spans="1:1" x14ac:dyDescent="0.25">
      <c r="A213004" t="s">
        <v>24</v>
      </c>
    </row>
    <row r="213005" spans="1:1" x14ac:dyDescent="0.25">
      <c r="A213005" t="s">
        <v>4</v>
      </c>
    </row>
    <row r="213006" spans="1:1" x14ac:dyDescent="0.25">
      <c r="A213006" t="s">
        <v>5</v>
      </c>
    </row>
    <row r="213007" spans="1:1" x14ac:dyDescent="0.25">
      <c r="A213007" t="s">
        <v>6</v>
      </c>
    </row>
    <row r="213008" spans="1:1" x14ac:dyDescent="0.25">
      <c r="A213008" t="s">
        <v>25</v>
      </c>
    </row>
    <row r="213009" spans="1:1" x14ac:dyDescent="0.25">
      <c r="A213009" t="s">
        <v>7</v>
      </c>
    </row>
    <row r="213010" spans="1:1" x14ac:dyDescent="0.25">
      <c r="A213010" t="s">
        <v>26</v>
      </c>
    </row>
    <row r="213011" spans="1:1" x14ac:dyDescent="0.25">
      <c r="A213011" t="s">
        <v>27</v>
      </c>
    </row>
    <row r="213012" spans="1:1" x14ac:dyDescent="0.25">
      <c r="A213012" t="s">
        <v>8</v>
      </c>
    </row>
    <row r="213013" spans="1:1" x14ac:dyDescent="0.25">
      <c r="A213013" t="s">
        <v>20</v>
      </c>
    </row>
    <row r="213014" spans="1:1" x14ac:dyDescent="0.25">
      <c r="A213014" t="s">
        <v>19</v>
      </c>
    </row>
    <row r="229377" spans="1:1" x14ac:dyDescent="0.25">
      <c r="A229377" t="s">
        <v>14</v>
      </c>
    </row>
    <row r="229378" spans="1:1" x14ac:dyDescent="0.25">
      <c r="A229378" t="s">
        <v>16</v>
      </c>
    </row>
    <row r="229379" spans="1:1" x14ac:dyDescent="0.25">
      <c r="A229379" t="s">
        <v>15</v>
      </c>
    </row>
    <row r="229380" spans="1:1" x14ac:dyDescent="0.25">
      <c r="A229380" t="s">
        <v>1</v>
      </c>
    </row>
    <row r="229381" spans="1:1" x14ac:dyDescent="0.25">
      <c r="A229381" t="s">
        <v>17</v>
      </c>
    </row>
    <row r="229382" spans="1:1" x14ac:dyDescent="0.25">
      <c r="A229382" t="s">
        <v>18</v>
      </c>
    </row>
    <row r="229383" spans="1:1" x14ac:dyDescent="0.25">
      <c r="A229383" t="s">
        <v>2</v>
      </c>
    </row>
    <row r="229384" spans="1:1" x14ac:dyDescent="0.25">
      <c r="A229384" t="s">
        <v>21</v>
      </c>
    </row>
    <row r="229385" spans="1:1" x14ac:dyDescent="0.25">
      <c r="A229385" t="s">
        <v>22</v>
      </c>
    </row>
    <row r="229386" spans="1:1" x14ac:dyDescent="0.25">
      <c r="A229386" t="s">
        <v>23</v>
      </c>
    </row>
    <row r="229387" spans="1:1" x14ac:dyDescent="0.25">
      <c r="A229387" t="s">
        <v>3</v>
      </c>
    </row>
    <row r="229388" spans="1:1" x14ac:dyDescent="0.25">
      <c r="A229388" t="s">
        <v>24</v>
      </c>
    </row>
    <row r="229389" spans="1:1" x14ac:dyDescent="0.25">
      <c r="A229389" t="s">
        <v>4</v>
      </c>
    </row>
    <row r="229390" spans="1:1" x14ac:dyDescent="0.25">
      <c r="A229390" t="s">
        <v>5</v>
      </c>
    </row>
    <row r="229391" spans="1:1" x14ac:dyDescent="0.25">
      <c r="A229391" t="s">
        <v>6</v>
      </c>
    </row>
    <row r="229392" spans="1:1" x14ac:dyDescent="0.25">
      <c r="A229392" t="s">
        <v>25</v>
      </c>
    </row>
    <row r="229393" spans="1:1" x14ac:dyDescent="0.25">
      <c r="A229393" t="s">
        <v>7</v>
      </c>
    </row>
    <row r="229394" spans="1:1" x14ac:dyDescent="0.25">
      <c r="A229394" t="s">
        <v>26</v>
      </c>
    </row>
    <row r="229395" spans="1:1" x14ac:dyDescent="0.25">
      <c r="A229395" t="s">
        <v>27</v>
      </c>
    </row>
    <row r="229396" spans="1:1" x14ac:dyDescent="0.25">
      <c r="A229396" t="s">
        <v>8</v>
      </c>
    </row>
    <row r="229397" spans="1:1" x14ac:dyDescent="0.25">
      <c r="A229397" t="s">
        <v>20</v>
      </c>
    </row>
    <row r="229398" spans="1:1" x14ac:dyDescent="0.25">
      <c r="A229398" t="s">
        <v>19</v>
      </c>
    </row>
    <row r="245761" spans="1:1" x14ac:dyDescent="0.25">
      <c r="A245761" t="s">
        <v>14</v>
      </c>
    </row>
    <row r="245762" spans="1:1" x14ac:dyDescent="0.25">
      <c r="A245762" t="s">
        <v>16</v>
      </c>
    </row>
    <row r="245763" spans="1:1" x14ac:dyDescent="0.25">
      <c r="A245763" t="s">
        <v>15</v>
      </c>
    </row>
    <row r="245764" spans="1:1" x14ac:dyDescent="0.25">
      <c r="A245764" t="s">
        <v>1</v>
      </c>
    </row>
    <row r="245765" spans="1:1" x14ac:dyDescent="0.25">
      <c r="A245765" t="s">
        <v>17</v>
      </c>
    </row>
    <row r="245766" spans="1:1" x14ac:dyDescent="0.25">
      <c r="A245766" t="s">
        <v>18</v>
      </c>
    </row>
    <row r="245767" spans="1:1" x14ac:dyDescent="0.25">
      <c r="A245767" t="s">
        <v>2</v>
      </c>
    </row>
    <row r="245768" spans="1:1" x14ac:dyDescent="0.25">
      <c r="A245768" t="s">
        <v>21</v>
      </c>
    </row>
    <row r="245769" spans="1:1" x14ac:dyDescent="0.25">
      <c r="A245769" t="s">
        <v>22</v>
      </c>
    </row>
    <row r="245770" spans="1:1" x14ac:dyDescent="0.25">
      <c r="A245770" t="s">
        <v>23</v>
      </c>
    </row>
    <row r="245771" spans="1:1" x14ac:dyDescent="0.25">
      <c r="A245771" t="s">
        <v>3</v>
      </c>
    </row>
    <row r="245772" spans="1:1" x14ac:dyDescent="0.25">
      <c r="A245772" t="s">
        <v>24</v>
      </c>
    </row>
    <row r="245773" spans="1:1" x14ac:dyDescent="0.25">
      <c r="A245773" t="s">
        <v>4</v>
      </c>
    </row>
    <row r="245774" spans="1:1" x14ac:dyDescent="0.25">
      <c r="A245774" t="s">
        <v>5</v>
      </c>
    </row>
    <row r="245775" spans="1:1" x14ac:dyDescent="0.25">
      <c r="A245775" t="s">
        <v>6</v>
      </c>
    </row>
    <row r="245776" spans="1:1" x14ac:dyDescent="0.25">
      <c r="A245776" t="s">
        <v>25</v>
      </c>
    </row>
    <row r="245777" spans="1:1" x14ac:dyDescent="0.25">
      <c r="A245777" t="s">
        <v>7</v>
      </c>
    </row>
    <row r="245778" spans="1:1" x14ac:dyDescent="0.25">
      <c r="A245778" t="s">
        <v>26</v>
      </c>
    </row>
    <row r="245779" spans="1:1" x14ac:dyDescent="0.25">
      <c r="A245779" t="s">
        <v>27</v>
      </c>
    </row>
    <row r="245780" spans="1:1" x14ac:dyDescent="0.25">
      <c r="A245780" t="s">
        <v>8</v>
      </c>
    </row>
    <row r="245781" spans="1:1" x14ac:dyDescent="0.25">
      <c r="A245781" t="s">
        <v>20</v>
      </c>
    </row>
    <row r="245782" spans="1:1" x14ac:dyDescent="0.25">
      <c r="A245782" t="s">
        <v>19</v>
      </c>
    </row>
    <row r="262145" spans="1:1" x14ac:dyDescent="0.25">
      <c r="A262145" t="s">
        <v>14</v>
      </c>
    </row>
    <row r="262146" spans="1:1" x14ac:dyDescent="0.25">
      <c r="A262146" t="s">
        <v>16</v>
      </c>
    </row>
    <row r="262147" spans="1:1" x14ac:dyDescent="0.25">
      <c r="A262147" t="s">
        <v>15</v>
      </c>
    </row>
    <row r="262148" spans="1:1" x14ac:dyDescent="0.25">
      <c r="A262148" t="s">
        <v>1</v>
      </c>
    </row>
    <row r="262149" spans="1:1" x14ac:dyDescent="0.25">
      <c r="A262149" t="s">
        <v>17</v>
      </c>
    </row>
    <row r="262150" spans="1:1" x14ac:dyDescent="0.25">
      <c r="A262150" t="s">
        <v>18</v>
      </c>
    </row>
    <row r="262151" spans="1:1" x14ac:dyDescent="0.25">
      <c r="A262151" t="s">
        <v>2</v>
      </c>
    </row>
    <row r="262152" spans="1:1" x14ac:dyDescent="0.25">
      <c r="A262152" t="s">
        <v>21</v>
      </c>
    </row>
    <row r="262153" spans="1:1" x14ac:dyDescent="0.25">
      <c r="A262153" t="s">
        <v>22</v>
      </c>
    </row>
    <row r="262154" spans="1:1" x14ac:dyDescent="0.25">
      <c r="A262154" t="s">
        <v>23</v>
      </c>
    </row>
    <row r="262155" spans="1:1" x14ac:dyDescent="0.25">
      <c r="A262155" t="s">
        <v>3</v>
      </c>
    </row>
    <row r="262156" spans="1:1" x14ac:dyDescent="0.25">
      <c r="A262156" t="s">
        <v>24</v>
      </c>
    </row>
    <row r="262157" spans="1:1" x14ac:dyDescent="0.25">
      <c r="A262157" t="s">
        <v>4</v>
      </c>
    </row>
    <row r="262158" spans="1:1" x14ac:dyDescent="0.25">
      <c r="A262158" t="s">
        <v>5</v>
      </c>
    </row>
    <row r="262159" spans="1:1" x14ac:dyDescent="0.25">
      <c r="A262159" t="s">
        <v>6</v>
      </c>
    </row>
    <row r="262160" spans="1:1" x14ac:dyDescent="0.25">
      <c r="A262160" t="s">
        <v>25</v>
      </c>
    </row>
    <row r="262161" spans="1:1" x14ac:dyDescent="0.25">
      <c r="A262161" t="s">
        <v>7</v>
      </c>
    </row>
    <row r="262162" spans="1:1" x14ac:dyDescent="0.25">
      <c r="A262162" t="s">
        <v>26</v>
      </c>
    </row>
    <row r="262163" spans="1:1" x14ac:dyDescent="0.25">
      <c r="A262163" t="s">
        <v>27</v>
      </c>
    </row>
    <row r="262164" spans="1:1" x14ac:dyDescent="0.25">
      <c r="A262164" t="s">
        <v>8</v>
      </c>
    </row>
    <row r="262165" spans="1:1" x14ac:dyDescent="0.25">
      <c r="A262165" t="s">
        <v>20</v>
      </c>
    </row>
    <row r="262166" spans="1:1" x14ac:dyDescent="0.25">
      <c r="A262166" t="s">
        <v>19</v>
      </c>
    </row>
    <row r="278529" spans="1:1" x14ac:dyDescent="0.25">
      <c r="A278529" t="s">
        <v>14</v>
      </c>
    </row>
    <row r="278530" spans="1:1" x14ac:dyDescent="0.25">
      <c r="A278530" t="s">
        <v>16</v>
      </c>
    </row>
    <row r="278531" spans="1:1" x14ac:dyDescent="0.25">
      <c r="A278531" t="s">
        <v>15</v>
      </c>
    </row>
    <row r="278532" spans="1:1" x14ac:dyDescent="0.25">
      <c r="A278532" t="s">
        <v>1</v>
      </c>
    </row>
    <row r="278533" spans="1:1" x14ac:dyDescent="0.25">
      <c r="A278533" t="s">
        <v>17</v>
      </c>
    </row>
    <row r="278534" spans="1:1" x14ac:dyDescent="0.25">
      <c r="A278534" t="s">
        <v>18</v>
      </c>
    </row>
    <row r="278535" spans="1:1" x14ac:dyDescent="0.25">
      <c r="A278535" t="s">
        <v>2</v>
      </c>
    </row>
    <row r="278536" spans="1:1" x14ac:dyDescent="0.25">
      <c r="A278536" t="s">
        <v>21</v>
      </c>
    </row>
    <row r="278537" spans="1:1" x14ac:dyDescent="0.25">
      <c r="A278537" t="s">
        <v>22</v>
      </c>
    </row>
    <row r="278538" spans="1:1" x14ac:dyDescent="0.25">
      <c r="A278538" t="s">
        <v>23</v>
      </c>
    </row>
    <row r="278539" spans="1:1" x14ac:dyDescent="0.25">
      <c r="A278539" t="s">
        <v>3</v>
      </c>
    </row>
    <row r="278540" spans="1:1" x14ac:dyDescent="0.25">
      <c r="A278540" t="s">
        <v>24</v>
      </c>
    </row>
    <row r="278541" spans="1:1" x14ac:dyDescent="0.25">
      <c r="A278541" t="s">
        <v>4</v>
      </c>
    </row>
    <row r="278542" spans="1:1" x14ac:dyDescent="0.25">
      <c r="A278542" t="s">
        <v>5</v>
      </c>
    </row>
    <row r="278543" spans="1:1" x14ac:dyDescent="0.25">
      <c r="A278543" t="s">
        <v>6</v>
      </c>
    </row>
    <row r="278544" spans="1:1" x14ac:dyDescent="0.25">
      <c r="A278544" t="s">
        <v>25</v>
      </c>
    </row>
    <row r="278545" spans="1:1" x14ac:dyDescent="0.25">
      <c r="A278545" t="s">
        <v>7</v>
      </c>
    </row>
    <row r="278546" spans="1:1" x14ac:dyDescent="0.25">
      <c r="A278546" t="s">
        <v>26</v>
      </c>
    </row>
    <row r="278547" spans="1:1" x14ac:dyDescent="0.25">
      <c r="A278547" t="s">
        <v>27</v>
      </c>
    </row>
    <row r="278548" spans="1:1" x14ac:dyDescent="0.25">
      <c r="A278548" t="s">
        <v>8</v>
      </c>
    </row>
    <row r="278549" spans="1:1" x14ac:dyDescent="0.25">
      <c r="A278549" t="s">
        <v>20</v>
      </c>
    </row>
    <row r="278550" spans="1:1" x14ac:dyDescent="0.25">
      <c r="A278550" t="s">
        <v>19</v>
      </c>
    </row>
    <row r="294913" spans="1:1" x14ac:dyDescent="0.25">
      <c r="A294913" t="s">
        <v>14</v>
      </c>
    </row>
    <row r="294914" spans="1:1" x14ac:dyDescent="0.25">
      <c r="A294914" t="s">
        <v>16</v>
      </c>
    </row>
    <row r="294915" spans="1:1" x14ac:dyDescent="0.25">
      <c r="A294915" t="s">
        <v>15</v>
      </c>
    </row>
    <row r="294916" spans="1:1" x14ac:dyDescent="0.25">
      <c r="A294916" t="s">
        <v>1</v>
      </c>
    </row>
    <row r="294917" spans="1:1" x14ac:dyDescent="0.25">
      <c r="A294917" t="s">
        <v>17</v>
      </c>
    </row>
    <row r="294918" spans="1:1" x14ac:dyDescent="0.25">
      <c r="A294918" t="s">
        <v>18</v>
      </c>
    </row>
    <row r="294919" spans="1:1" x14ac:dyDescent="0.25">
      <c r="A294919" t="s">
        <v>2</v>
      </c>
    </row>
    <row r="294920" spans="1:1" x14ac:dyDescent="0.25">
      <c r="A294920" t="s">
        <v>21</v>
      </c>
    </row>
    <row r="294921" spans="1:1" x14ac:dyDescent="0.25">
      <c r="A294921" t="s">
        <v>22</v>
      </c>
    </row>
    <row r="294922" spans="1:1" x14ac:dyDescent="0.25">
      <c r="A294922" t="s">
        <v>23</v>
      </c>
    </row>
    <row r="294923" spans="1:1" x14ac:dyDescent="0.25">
      <c r="A294923" t="s">
        <v>3</v>
      </c>
    </row>
    <row r="294924" spans="1:1" x14ac:dyDescent="0.25">
      <c r="A294924" t="s">
        <v>24</v>
      </c>
    </row>
    <row r="294925" spans="1:1" x14ac:dyDescent="0.25">
      <c r="A294925" t="s">
        <v>4</v>
      </c>
    </row>
    <row r="294926" spans="1:1" x14ac:dyDescent="0.25">
      <c r="A294926" t="s">
        <v>5</v>
      </c>
    </row>
    <row r="294927" spans="1:1" x14ac:dyDescent="0.25">
      <c r="A294927" t="s">
        <v>6</v>
      </c>
    </row>
    <row r="294928" spans="1:1" x14ac:dyDescent="0.25">
      <c r="A294928" t="s">
        <v>25</v>
      </c>
    </row>
    <row r="294929" spans="1:1" x14ac:dyDescent="0.25">
      <c r="A294929" t="s">
        <v>7</v>
      </c>
    </row>
    <row r="294930" spans="1:1" x14ac:dyDescent="0.25">
      <c r="A294930" t="s">
        <v>26</v>
      </c>
    </row>
    <row r="294931" spans="1:1" x14ac:dyDescent="0.25">
      <c r="A294931" t="s">
        <v>27</v>
      </c>
    </row>
    <row r="294932" spans="1:1" x14ac:dyDescent="0.25">
      <c r="A294932" t="s">
        <v>8</v>
      </c>
    </row>
    <row r="294933" spans="1:1" x14ac:dyDescent="0.25">
      <c r="A294933" t="s">
        <v>20</v>
      </c>
    </row>
    <row r="294934" spans="1:1" x14ac:dyDescent="0.25">
      <c r="A294934" t="s">
        <v>19</v>
      </c>
    </row>
    <row r="311297" spans="1:1" x14ac:dyDescent="0.25">
      <c r="A311297" t="s">
        <v>14</v>
      </c>
    </row>
    <row r="311298" spans="1:1" x14ac:dyDescent="0.25">
      <c r="A311298" t="s">
        <v>16</v>
      </c>
    </row>
    <row r="311299" spans="1:1" x14ac:dyDescent="0.25">
      <c r="A311299" t="s">
        <v>15</v>
      </c>
    </row>
    <row r="311300" spans="1:1" x14ac:dyDescent="0.25">
      <c r="A311300" t="s">
        <v>1</v>
      </c>
    </row>
    <row r="311301" spans="1:1" x14ac:dyDescent="0.25">
      <c r="A311301" t="s">
        <v>17</v>
      </c>
    </row>
    <row r="311302" spans="1:1" x14ac:dyDescent="0.25">
      <c r="A311302" t="s">
        <v>18</v>
      </c>
    </row>
    <row r="311303" spans="1:1" x14ac:dyDescent="0.25">
      <c r="A311303" t="s">
        <v>2</v>
      </c>
    </row>
    <row r="311304" spans="1:1" x14ac:dyDescent="0.25">
      <c r="A311304" t="s">
        <v>21</v>
      </c>
    </row>
    <row r="311305" spans="1:1" x14ac:dyDescent="0.25">
      <c r="A311305" t="s">
        <v>22</v>
      </c>
    </row>
    <row r="311306" spans="1:1" x14ac:dyDescent="0.25">
      <c r="A311306" t="s">
        <v>23</v>
      </c>
    </row>
    <row r="311307" spans="1:1" x14ac:dyDescent="0.25">
      <c r="A311307" t="s">
        <v>3</v>
      </c>
    </row>
    <row r="311308" spans="1:1" x14ac:dyDescent="0.25">
      <c r="A311308" t="s">
        <v>24</v>
      </c>
    </row>
    <row r="311309" spans="1:1" x14ac:dyDescent="0.25">
      <c r="A311309" t="s">
        <v>4</v>
      </c>
    </row>
    <row r="311310" spans="1:1" x14ac:dyDescent="0.25">
      <c r="A311310" t="s">
        <v>5</v>
      </c>
    </row>
    <row r="311311" spans="1:1" x14ac:dyDescent="0.25">
      <c r="A311311" t="s">
        <v>6</v>
      </c>
    </row>
    <row r="311312" spans="1:1" x14ac:dyDescent="0.25">
      <c r="A311312" t="s">
        <v>25</v>
      </c>
    </row>
    <row r="311313" spans="1:1" x14ac:dyDescent="0.25">
      <c r="A311313" t="s">
        <v>7</v>
      </c>
    </row>
    <row r="311314" spans="1:1" x14ac:dyDescent="0.25">
      <c r="A311314" t="s">
        <v>26</v>
      </c>
    </row>
    <row r="311315" spans="1:1" x14ac:dyDescent="0.25">
      <c r="A311315" t="s">
        <v>27</v>
      </c>
    </row>
    <row r="311316" spans="1:1" x14ac:dyDescent="0.25">
      <c r="A311316" t="s">
        <v>8</v>
      </c>
    </row>
    <row r="311317" spans="1:1" x14ac:dyDescent="0.25">
      <c r="A311317" t="s">
        <v>20</v>
      </c>
    </row>
    <row r="311318" spans="1:1" x14ac:dyDescent="0.25">
      <c r="A311318" t="s">
        <v>19</v>
      </c>
    </row>
    <row r="327681" spans="1:1" x14ac:dyDescent="0.25">
      <c r="A327681" t="s">
        <v>14</v>
      </c>
    </row>
    <row r="327682" spans="1:1" x14ac:dyDescent="0.25">
      <c r="A327682" t="s">
        <v>16</v>
      </c>
    </row>
    <row r="327683" spans="1:1" x14ac:dyDescent="0.25">
      <c r="A327683" t="s">
        <v>15</v>
      </c>
    </row>
    <row r="327684" spans="1:1" x14ac:dyDescent="0.25">
      <c r="A327684" t="s">
        <v>1</v>
      </c>
    </row>
    <row r="327685" spans="1:1" x14ac:dyDescent="0.25">
      <c r="A327685" t="s">
        <v>17</v>
      </c>
    </row>
    <row r="327686" spans="1:1" x14ac:dyDescent="0.25">
      <c r="A327686" t="s">
        <v>18</v>
      </c>
    </row>
    <row r="327687" spans="1:1" x14ac:dyDescent="0.25">
      <c r="A327687" t="s">
        <v>2</v>
      </c>
    </row>
    <row r="327688" spans="1:1" x14ac:dyDescent="0.25">
      <c r="A327688" t="s">
        <v>21</v>
      </c>
    </row>
    <row r="327689" spans="1:1" x14ac:dyDescent="0.25">
      <c r="A327689" t="s">
        <v>22</v>
      </c>
    </row>
    <row r="327690" spans="1:1" x14ac:dyDescent="0.25">
      <c r="A327690" t="s">
        <v>23</v>
      </c>
    </row>
    <row r="327691" spans="1:1" x14ac:dyDescent="0.25">
      <c r="A327691" t="s">
        <v>3</v>
      </c>
    </row>
    <row r="327692" spans="1:1" x14ac:dyDescent="0.25">
      <c r="A327692" t="s">
        <v>24</v>
      </c>
    </row>
    <row r="327693" spans="1:1" x14ac:dyDescent="0.25">
      <c r="A327693" t="s">
        <v>4</v>
      </c>
    </row>
    <row r="327694" spans="1:1" x14ac:dyDescent="0.25">
      <c r="A327694" t="s">
        <v>5</v>
      </c>
    </row>
    <row r="327695" spans="1:1" x14ac:dyDescent="0.25">
      <c r="A327695" t="s">
        <v>6</v>
      </c>
    </row>
    <row r="327696" spans="1:1" x14ac:dyDescent="0.25">
      <c r="A327696" t="s">
        <v>25</v>
      </c>
    </row>
    <row r="327697" spans="1:1" x14ac:dyDescent="0.25">
      <c r="A327697" t="s">
        <v>7</v>
      </c>
    </row>
    <row r="327698" spans="1:1" x14ac:dyDescent="0.25">
      <c r="A327698" t="s">
        <v>26</v>
      </c>
    </row>
    <row r="327699" spans="1:1" x14ac:dyDescent="0.25">
      <c r="A327699" t="s">
        <v>27</v>
      </c>
    </row>
    <row r="327700" spans="1:1" x14ac:dyDescent="0.25">
      <c r="A327700" t="s">
        <v>8</v>
      </c>
    </row>
    <row r="327701" spans="1:1" x14ac:dyDescent="0.25">
      <c r="A327701" t="s">
        <v>20</v>
      </c>
    </row>
    <row r="327702" spans="1:1" x14ac:dyDescent="0.25">
      <c r="A327702" t="s">
        <v>19</v>
      </c>
    </row>
    <row r="344065" spans="1:1" x14ac:dyDescent="0.25">
      <c r="A344065" t="s">
        <v>14</v>
      </c>
    </row>
    <row r="344066" spans="1:1" x14ac:dyDescent="0.25">
      <c r="A344066" t="s">
        <v>16</v>
      </c>
    </row>
    <row r="344067" spans="1:1" x14ac:dyDescent="0.25">
      <c r="A344067" t="s">
        <v>15</v>
      </c>
    </row>
    <row r="344068" spans="1:1" x14ac:dyDescent="0.25">
      <c r="A344068" t="s">
        <v>1</v>
      </c>
    </row>
    <row r="344069" spans="1:1" x14ac:dyDescent="0.25">
      <c r="A344069" t="s">
        <v>17</v>
      </c>
    </row>
    <row r="344070" spans="1:1" x14ac:dyDescent="0.25">
      <c r="A344070" t="s">
        <v>18</v>
      </c>
    </row>
    <row r="344071" spans="1:1" x14ac:dyDescent="0.25">
      <c r="A344071" t="s">
        <v>2</v>
      </c>
    </row>
    <row r="344072" spans="1:1" x14ac:dyDescent="0.25">
      <c r="A344072" t="s">
        <v>21</v>
      </c>
    </row>
    <row r="344073" spans="1:1" x14ac:dyDescent="0.25">
      <c r="A344073" t="s">
        <v>22</v>
      </c>
    </row>
    <row r="344074" spans="1:1" x14ac:dyDescent="0.25">
      <c r="A344074" t="s">
        <v>23</v>
      </c>
    </row>
    <row r="344075" spans="1:1" x14ac:dyDescent="0.25">
      <c r="A344075" t="s">
        <v>3</v>
      </c>
    </row>
    <row r="344076" spans="1:1" x14ac:dyDescent="0.25">
      <c r="A344076" t="s">
        <v>24</v>
      </c>
    </row>
    <row r="344077" spans="1:1" x14ac:dyDescent="0.25">
      <c r="A344077" t="s">
        <v>4</v>
      </c>
    </row>
    <row r="344078" spans="1:1" x14ac:dyDescent="0.25">
      <c r="A344078" t="s">
        <v>5</v>
      </c>
    </row>
    <row r="344079" spans="1:1" x14ac:dyDescent="0.25">
      <c r="A344079" t="s">
        <v>6</v>
      </c>
    </row>
    <row r="344080" spans="1:1" x14ac:dyDescent="0.25">
      <c r="A344080" t="s">
        <v>25</v>
      </c>
    </row>
    <row r="344081" spans="1:1" x14ac:dyDescent="0.25">
      <c r="A344081" t="s">
        <v>7</v>
      </c>
    </row>
    <row r="344082" spans="1:1" x14ac:dyDescent="0.25">
      <c r="A344082" t="s">
        <v>26</v>
      </c>
    </row>
    <row r="344083" spans="1:1" x14ac:dyDescent="0.25">
      <c r="A344083" t="s">
        <v>27</v>
      </c>
    </row>
    <row r="344084" spans="1:1" x14ac:dyDescent="0.25">
      <c r="A344084" t="s">
        <v>8</v>
      </c>
    </row>
    <row r="344085" spans="1:1" x14ac:dyDescent="0.25">
      <c r="A344085" t="s">
        <v>20</v>
      </c>
    </row>
    <row r="344086" spans="1:1" x14ac:dyDescent="0.25">
      <c r="A344086" t="s">
        <v>19</v>
      </c>
    </row>
    <row r="360449" spans="1:1" x14ac:dyDescent="0.25">
      <c r="A360449" t="s">
        <v>14</v>
      </c>
    </row>
    <row r="360450" spans="1:1" x14ac:dyDescent="0.25">
      <c r="A360450" t="s">
        <v>16</v>
      </c>
    </row>
    <row r="360451" spans="1:1" x14ac:dyDescent="0.25">
      <c r="A360451" t="s">
        <v>15</v>
      </c>
    </row>
    <row r="360452" spans="1:1" x14ac:dyDescent="0.25">
      <c r="A360452" t="s">
        <v>1</v>
      </c>
    </row>
    <row r="360453" spans="1:1" x14ac:dyDescent="0.25">
      <c r="A360453" t="s">
        <v>17</v>
      </c>
    </row>
    <row r="360454" spans="1:1" x14ac:dyDescent="0.25">
      <c r="A360454" t="s">
        <v>18</v>
      </c>
    </row>
    <row r="360455" spans="1:1" x14ac:dyDescent="0.25">
      <c r="A360455" t="s">
        <v>2</v>
      </c>
    </row>
    <row r="360456" spans="1:1" x14ac:dyDescent="0.25">
      <c r="A360456" t="s">
        <v>21</v>
      </c>
    </row>
    <row r="360457" spans="1:1" x14ac:dyDescent="0.25">
      <c r="A360457" t="s">
        <v>22</v>
      </c>
    </row>
    <row r="360458" spans="1:1" x14ac:dyDescent="0.25">
      <c r="A360458" t="s">
        <v>23</v>
      </c>
    </row>
    <row r="360459" spans="1:1" x14ac:dyDescent="0.25">
      <c r="A360459" t="s">
        <v>3</v>
      </c>
    </row>
    <row r="360460" spans="1:1" x14ac:dyDescent="0.25">
      <c r="A360460" t="s">
        <v>24</v>
      </c>
    </row>
    <row r="360461" spans="1:1" x14ac:dyDescent="0.25">
      <c r="A360461" t="s">
        <v>4</v>
      </c>
    </row>
    <row r="360462" spans="1:1" x14ac:dyDescent="0.25">
      <c r="A360462" t="s">
        <v>5</v>
      </c>
    </row>
    <row r="360463" spans="1:1" x14ac:dyDescent="0.25">
      <c r="A360463" t="s">
        <v>6</v>
      </c>
    </row>
    <row r="360464" spans="1:1" x14ac:dyDescent="0.25">
      <c r="A360464" t="s">
        <v>25</v>
      </c>
    </row>
    <row r="360465" spans="1:1" x14ac:dyDescent="0.25">
      <c r="A360465" t="s">
        <v>7</v>
      </c>
    </row>
    <row r="360466" spans="1:1" x14ac:dyDescent="0.25">
      <c r="A360466" t="s">
        <v>26</v>
      </c>
    </row>
    <row r="360467" spans="1:1" x14ac:dyDescent="0.25">
      <c r="A360467" t="s">
        <v>27</v>
      </c>
    </row>
    <row r="360468" spans="1:1" x14ac:dyDescent="0.25">
      <c r="A360468" t="s">
        <v>8</v>
      </c>
    </row>
    <row r="360469" spans="1:1" x14ac:dyDescent="0.25">
      <c r="A360469" t="s">
        <v>20</v>
      </c>
    </row>
    <row r="360470" spans="1:1" x14ac:dyDescent="0.25">
      <c r="A360470" t="s">
        <v>19</v>
      </c>
    </row>
    <row r="376833" spans="1:1" x14ac:dyDescent="0.25">
      <c r="A376833" t="s">
        <v>14</v>
      </c>
    </row>
    <row r="376834" spans="1:1" x14ac:dyDescent="0.25">
      <c r="A376834" t="s">
        <v>16</v>
      </c>
    </row>
    <row r="376835" spans="1:1" x14ac:dyDescent="0.25">
      <c r="A376835" t="s">
        <v>15</v>
      </c>
    </row>
    <row r="376836" spans="1:1" x14ac:dyDescent="0.25">
      <c r="A376836" t="s">
        <v>1</v>
      </c>
    </row>
    <row r="376837" spans="1:1" x14ac:dyDescent="0.25">
      <c r="A376837" t="s">
        <v>17</v>
      </c>
    </row>
    <row r="376838" spans="1:1" x14ac:dyDescent="0.25">
      <c r="A376838" t="s">
        <v>18</v>
      </c>
    </row>
    <row r="376839" spans="1:1" x14ac:dyDescent="0.25">
      <c r="A376839" t="s">
        <v>2</v>
      </c>
    </row>
    <row r="376840" spans="1:1" x14ac:dyDescent="0.25">
      <c r="A376840" t="s">
        <v>21</v>
      </c>
    </row>
    <row r="376841" spans="1:1" x14ac:dyDescent="0.25">
      <c r="A376841" t="s">
        <v>22</v>
      </c>
    </row>
    <row r="376842" spans="1:1" x14ac:dyDescent="0.25">
      <c r="A376842" t="s">
        <v>23</v>
      </c>
    </row>
    <row r="376843" spans="1:1" x14ac:dyDescent="0.25">
      <c r="A376843" t="s">
        <v>3</v>
      </c>
    </row>
    <row r="376844" spans="1:1" x14ac:dyDescent="0.25">
      <c r="A376844" t="s">
        <v>24</v>
      </c>
    </row>
    <row r="376845" spans="1:1" x14ac:dyDescent="0.25">
      <c r="A376845" t="s">
        <v>4</v>
      </c>
    </row>
    <row r="376846" spans="1:1" x14ac:dyDescent="0.25">
      <c r="A376846" t="s">
        <v>5</v>
      </c>
    </row>
    <row r="376847" spans="1:1" x14ac:dyDescent="0.25">
      <c r="A376847" t="s">
        <v>6</v>
      </c>
    </row>
    <row r="376848" spans="1:1" x14ac:dyDescent="0.25">
      <c r="A376848" t="s">
        <v>25</v>
      </c>
    </row>
    <row r="376849" spans="1:1" x14ac:dyDescent="0.25">
      <c r="A376849" t="s">
        <v>7</v>
      </c>
    </row>
    <row r="376850" spans="1:1" x14ac:dyDescent="0.25">
      <c r="A376850" t="s">
        <v>26</v>
      </c>
    </row>
    <row r="376851" spans="1:1" x14ac:dyDescent="0.25">
      <c r="A376851" t="s">
        <v>27</v>
      </c>
    </row>
    <row r="376852" spans="1:1" x14ac:dyDescent="0.25">
      <c r="A376852" t="s">
        <v>8</v>
      </c>
    </row>
    <row r="376853" spans="1:1" x14ac:dyDescent="0.25">
      <c r="A376853" t="s">
        <v>20</v>
      </c>
    </row>
    <row r="376854" spans="1:1" x14ac:dyDescent="0.25">
      <c r="A376854" t="s">
        <v>19</v>
      </c>
    </row>
    <row r="393217" spans="1:1" x14ac:dyDescent="0.25">
      <c r="A393217" t="s">
        <v>14</v>
      </c>
    </row>
    <row r="393218" spans="1:1" x14ac:dyDescent="0.25">
      <c r="A393218" t="s">
        <v>16</v>
      </c>
    </row>
    <row r="393219" spans="1:1" x14ac:dyDescent="0.25">
      <c r="A393219" t="s">
        <v>15</v>
      </c>
    </row>
    <row r="393220" spans="1:1" x14ac:dyDescent="0.25">
      <c r="A393220" t="s">
        <v>1</v>
      </c>
    </row>
    <row r="393221" spans="1:1" x14ac:dyDescent="0.25">
      <c r="A393221" t="s">
        <v>17</v>
      </c>
    </row>
    <row r="393222" spans="1:1" x14ac:dyDescent="0.25">
      <c r="A393222" t="s">
        <v>18</v>
      </c>
    </row>
    <row r="393223" spans="1:1" x14ac:dyDescent="0.25">
      <c r="A393223" t="s">
        <v>2</v>
      </c>
    </row>
    <row r="393224" spans="1:1" x14ac:dyDescent="0.25">
      <c r="A393224" t="s">
        <v>21</v>
      </c>
    </row>
    <row r="393225" spans="1:1" x14ac:dyDescent="0.25">
      <c r="A393225" t="s">
        <v>22</v>
      </c>
    </row>
    <row r="393226" spans="1:1" x14ac:dyDescent="0.25">
      <c r="A393226" t="s">
        <v>23</v>
      </c>
    </row>
    <row r="393227" spans="1:1" x14ac:dyDescent="0.25">
      <c r="A393227" t="s">
        <v>3</v>
      </c>
    </row>
    <row r="393228" spans="1:1" x14ac:dyDescent="0.25">
      <c r="A393228" t="s">
        <v>24</v>
      </c>
    </row>
    <row r="393229" spans="1:1" x14ac:dyDescent="0.25">
      <c r="A393229" t="s">
        <v>4</v>
      </c>
    </row>
    <row r="393230" spans="1:1" x14ac:dyDescent="0.25">
      <c r="A393230" t="s">
        <v>5</v>
      </c>
    </row>
    <row r="393231" spans="1:1" x14ac:dyDescent="0.25">
      <c r="A393231" t="s">
        <v>6</v>
      </c>
    </row>
    <row r="393232" spans="1:1" x14ac:dyDescent="0.25">
      <c r="A393232" t="s">
        <v>25</v>
      </c>
    </row>
    <row r="393233" spans="1:1" x14ac:dyDescent="0.25">
      <c r="A393233" t="s">
        <v>7</v>
      </c>
    </row>
    <row r="393234" spans="1:1" x14ac:dyDescent="0.25">
      <c r="A393234" t="s">
        <v>26</v>
      </c>
    </row>
    <row r="393235" spans="1:1" x14ac:dyDescent="0.25">
      <c r="A393235" t="s">
        <v>27</v>
      </c>
    </row>
    <row r="393236" spans="1:1" x14ac:dyDescent="0.25">
      <c r="A393236" t="s">
        <v>8</v>
      </c>
    </row>
    <row r="393237" spans="1:1" x14ac:dyDescent="0.25">
      <c r="A393237" t="s">
        <v>20</v>
      </c>
    </row>
    <row r="393238" spans="1:1" x14ac:dyDescent="0.25">
      <c r="A393238" t="s">
        <v>19</v>
      </c>
    </row>
    <row r="409601" spans="1:1" x14ac:dyDescent="0.25">
      <c r="A409601" t="s">
        <v>14</v>
      </c>
    </row>
    <row r="409602" spans="1:1" x14ac:dyDescent="0.25">
      <c r="A409602" t="s">
        <v>16</v>
      </c>
    </row>
    <row r="409603" spans="1:1" x14ac:dyDescent="0.25">
      <c r="A409603" t="s">
        <v>15</v>
      </c>
    </row>
    <row r="409604" spans="1:1" x14ac:dyDescent="0.25">
      <c r="A409604" t="s">
        <v>1</v>
      </c>
    </row>
    <row r="409605" spans="1:1" x14ac:dyDescent="0.25">
      <c r="A409605" t="s">
        <v>17</v>
      </c>
    </row>
    <row r="409606" spans="1:1" x14ac:dyDescent="0.25">
      <c r="A409606" t="s">
        <v>18</v>
      </c>
    </row>
    <row r="409607" spans="1:1" x14ac:dyDescent="0.25">
      <c r="A409607" t="s">
        <v>2</v>
      </c>
    </row>
    <row r="409608" spans="1:1" x14ac:dyDescent="0.25">
      <c r="A409608" t="s">
        <v>21</v>
      </c>
    </row>
    <row r="409609" spans="1:1" x14ac:dyDescent="0.25">
      <c r="A409609" t="s">
        <v>22</v>
      </c>
    </row>
    <row r="409610" spans="1:1" x14ac:dyDescent="0.25">
      <c r="A409610" t="s">
        <v>23</v>
      </c>
    </row>
    <row r="409611" spans="1:1" x14ac:dyDescent="0.25">
      <c r="A409611" t="s">
        <v>3</v>
      </c>
    </row>
    <row r="409612" spans="1:1" x14ac:dyDescent="0.25">
      <c r="A409612" t="s">
        <v>24</v>
      </c>
    </row>
    <row r="409613" spans="1:1" x14ac:dyDescent="0.25">
      <c r="A409613" t="s">
        <v>4</v>
      </c>
    </row>
    <row r="409614" spans="1:1" x14ac:dyDescent="0.25">
      <c r="A409614" t="s">
        <v>5</v>
      </c>
    </row>
    <row r="409615" spans="1:1" x14ac:dyDescent="0.25">
      <c r="A409615" t="s">
        <v>6</v>
      </c>
    </row>
    <row r="409616" spans="1:1" x14ac:dyDescent="0.25">
      <c r="A409616" t="s">
        <v>25</v>
      </c>
    </row>
    <row r="409617" spans="1:1" x14ac:dyDescent="0.25">
      <c r="A409617" t="s">
        <v>7</v>
      </c>
    </row>
    <row r="409618" spans="1:1" x14ac:dyDescent="0.25">
      <c r="A409618" t="s">
        <v>26</v>
      </c>
    </row>
    <row r="409619" spans="1:1" x14ac:dyDescent="0.25">
      <c r="A409619" t="s">
        <v>27</v>
      </c>
    </row>
    <row r="409620" spans="1:1" x14ac:dyDescent="0.25">
      <c r="A409620" t="s">
        <v>8</v>
      </c>
    </row>
    <row r="409621" spans="1:1" x14ac:dyDescent="0.25">
      <c r="A409621" t="s">
        <v>20</v>
      </c>
    </row>
    <row r="409622" spans="1:1" x14ac:dyDescent="0.25">
      <c r="A409622" t="s">
        <v>19</v>
      </c>
    </row>
    <row r="425985" spans="1:1" x14ac:dyDescent="0.25">
      <c r="A425985" t="s">
        <v>14</v>
      </c>
    </row>
    <row r="425986" spans="1:1" x14ac:dyDescent="0.25">
      <c r="A425986" t="s">
        <v>16</v>
      </c>
    </row>
    <row r="425987" spans="1:1" x14ac:dyDescent="0.25">
      <c r="A425987" t="s">
        <v>15</v>
      </c>
    </row>
    <row r="425988" spans="1:1" x14ac:dyDescent="0.25">
      <c r="A425988" t="s">
        <v>1</v>
      </c>
    </row>
    <row r="425989" spans="1:1" x14ac:dyDescent="0.25">
      <c r="A425989" t="s">
        <v>17</v>
      </c>
    </row>
    <row r="425990" spans="1:1" x14ac:dyDescent="0.25">
      <c r="A425990" t="s">
        <v>18</v>
      </c>
    </row>
    <row r="425991" spans="1:1" x14ac:dyDescent="0.25">
      <c r="A425991" t="s">
        <v>2</v>
      </c>
    </row>
    <row r="425992" spans="1:1" x14ac:dyDescent="0.25">
      <c r="A425992" t="s">
        <v>21</v>
      </c>
    </row>
    <row r="425993" spans="1:1" x14ac:dyDescent="0.25">
      <c r="A425993" t="s">
        <v>22</v>
      </c>
    </row>
    <row r="425994" spans="1:1" x14ac:dyDescent="0.25">
      <c r="A425994" t="s">
        <v>23</v>
      </c>
    </row>
    <row r="425995" spans="1:1" x14ac:dyDescent="0.25">
      <c r="A425995" t="s">
        <v>3</v>
      </c>
    </row>
    <row r="425996" spans="1:1" x14ac:dyDescent="0.25">
      <c r="A425996" t="s">
        <v>24</v>
      </c>
    </row>
    <row r="425997" spans="1:1" x14ac:dyDescent="0.25">
      <c r="A425997" t="s">
        <v>4</v>
      </c>
    </row>
    <row r="425998" spans="1:1" x14ac:dyDescent="0.25">
      <c r="A425998" t="s">
        <v>5</v>
      </c>
    </row>
    <row r="425999" spans="1:1" x14ac:dyDescent="0.25">
      <c r="A425999" t="s">
        <v>6</v>
      </c>
    </row>
    <row r="426000" spans="1:1" x14ac:dyDescent="0.25">
      <c r="A426000" t="s">
        <v>25</v>
      </c>
    </row>
    <row r="426001" spans="1:1" x14ac:dyDescent="0.25">
      <c r="A426001" t="s">
        <v>7</v>
      </c>
    </row>
    <row r="426002" spans="1:1" x14ac:dyDescent="0.25">
      <c r="A426002" t="s">
        <v>26</v>
      </c>
    </row>
    <row r="426003" spans="1:1" x14ac:dyDescent="0.25">
      <c r="A426003" t="s">
        <v>27</v>
      </c>
    </row>
    <row r="426004" spans="1:1" x14ac:dyDescent="0.25">
      <c r="A426004" t="s">
        <v>8</v>
      </c>
    </row>
    <row r="426005" spans="1:1" x14ac:dyDescent="0.25">
      <c r="A426005" t="s">
        <v>20</v>
      </c>
    </row>
    <row r="426006" spans="1:1" x14ac:dyDescent="0.25">
      <c r="A426006" t="s">
        <v>19</v>
      </c>
    </row>
    <row r="442369" spans="1:1" x14ac:dyDescent="0.25">
      <c r="A442369" t="s">
        <v>14</v>
      </c>
    </row>
    <row r="442370" spans="1:1" x14ac:dyDescent="0.25">
      <c r="A442370" t="s">
        <v>16</v>
      </c>
    </row>
    <row r="442371" spans="1:1" x14ac:dyDescent="0.25">
      <c r="A442371" t="s">
        <v>15</v>
      </c>
    </row>
    <row r="442372" spans="1:1" x14ac:dyDescent="0.25">
      <c r="A442372" t="s">
        <v>1</v>
      </c>
    </row>
    <row r="442373" spans="1:1" x14ac:dyDescent="0.25">
      <c r="A442373" t="s">
        <v>17</v>
      </c>
    </row>
    <row r="442374" spans="1:1" x14ac:dyDescent="0.25">
      <c r="A442374" t="s">
        <v>18</v>
      </c>
    </row>
    <row r="442375" spans="1:1" x14ac:dyDescent="0.25">
      <c r="A442375" t="s">
        <v>2</v>
      </c>
    </row>
    <row r="442376" spans="1:1" x14ac:dyDescent="0.25">
      <c r="A442376" t="s">
        <v>21</v>
      </c>
    </row>
    <row r="442377" spans="1:1" x14ac:dyDescent="0.25">
      <c r="A442377" t="s">
        <v>22</v>
      </c>
    </row>
    <row r="442378" spans="1:1" x14ac:dyDescent="0.25">
      <c r="A442378" t="s">
        <v>23</v>
      </c>
    </row>
    <row r="442379" spans="1:1" x14ac:dyDescent="0.25">
      <c r="A442379" t="s">
        <v>3</v>
      </c>
    </row>
    <row r="442380" spans="1:1" x14ac:dyDescent="0.25">
      <c r="A442380" t="s">
        <v>24</v>
      </c>
    </row>
    <row r="442381" spans="1:1" x14ac:dyDescent="0.25">
      <c r="A442381" t="s">
        <v>4</v>
      </c>
    </row>
    <row r="442382" spans="1:1" x14ac:dyDescent="0.25">
      <c r="A442382" t="s">
        <v>5</v>
      </c>
    </row>
    <row r="442383" spans="1:1" x14ac:dyDescent="0.25">
      <c r="A442383" t="s">
        <v>6</v>
      </c>
    </row>
    <row r="442384" spans="1:1" x14ac:dyDescent="0.25">
      <c r="A442384" t="s">
        <v>25</v>
      </c>
    </row>
    <row r="442385" spans="1:1" x14ac:dyDescent="0.25">
      <c r="A442385" t="s">
        <v>7</v>
      </c>
    </row>
    <row r="442386" spans="1:1" x14ac:dyDescent="0.25">
      <c r="A442386" t="s">
        <v>26</v>
      </c>
    </row>
    <row r="442387" spans="1:1" x14ac:dyDescent="0.25">
      <c r="A442387" t="s">
        <v>27</v>
      </c>
    </row>
    <row r="442388" spans="1:1" x14ac:dyDescent="0.25">
      <c r="A442388" t="s">
        <v>8</v>
      </c>
    </row>
    <row r="442389" spans="1:1" x14ac:dyDescent="0.25">
      <c r="A442389" t="s">
        <v>20</v>
      </c>
    </row>
    <row r="442390" spans="1:1" x14ac:dyDescent="0.25">
      <c r="A442390" t="s">
        <v>19</v>
      </c>
    </row>
    <row r="458753" spans="1:1" x14ac:dyDescent="0.25">
      <c r="A458753" t="s">
        <v>14</v>
      </c>
    </row>
    <row r="458754" spans="1:1" x14ac:dyDescent="0.25">
      <c r="A458754" t="s">
        <v>16</v>
      </c>
    </row>
    <row r="458755" spans="1:1" x14ac:dyDescent="0.25">
      <c r="A458755" t="s">
        <v>15</v>
      </c>
    </row>
    <row r="458756" spans="1:1" x14ac:dyDescent="0.25">
      <c r="A458756" t="s">
        <v>1</v>
      </c>
    </row>
    <row r="458757" spans="1:1" x14ac:dyDescent="0.25">
      <c r="A458757" t="s">
        <v>17</v>
      </c>
    </row>
    <row r="458758" spans="1:1" x14ac:dyDescent="0.25">
      <c r="A458758" t="s">
        <v>18</v>
      </c>
    </row>
    <row r="458759" spans="1:1" x14ac:dyDescent="0.25">
      <c r="A458759" t="s">
        <v>2</v>
      </c>
    </row>
    <row r="458760" spans="1:1" x14ac:dyDescent="0.25">
      <c r="A458760" t="s">
        <v>21</v>
      </c>
    </row>
    <row r="458761" spans="1:1" x14ac:dyDescent="0.25">
      <c r="A458761" t="s">
        <v>22</v>
      </c>
    </row>
    <row r="458762" spans="1:1" x14ac:dyDescent="0.25">
      <c r="A458762" t="s">
        <v>23</v>
      </c>
    </row>
    <row r="458763" spans="1:1" x14ac:dyDescent="0.25">
      <c r="A458763" t="s">
        <v>3</v>
      </c>
    </row>
    <row r="458764" spans="1:1" x14ac:dyDescent="0.25">
      <c r="A458764" t="s">
        <v>24</v>
      </c>
    </row>
    <row r="458765" spans="1:1" x14ac:dyDescent="0.25">
      <c r="A458765" t="s">
        <v>4</v>
      </c>
    </row>
    <row r="458766" spans="1:1" x14ac:dyDescent="0.25">
      <c r="A458766" t="s">
        <v>5</v>
      </c>
    </row>
    <row r="458767" spans="1:1" x14ac:dyDescent="0.25">
      <c r="A458767" t="s">
        <v>6</v>
      </c>
    </row>
    <row r="458768" spans="1:1" x14ac:dyDescent="0.25">
      <c r="A458768" t="s">
        <v>25</v>
      </c>
    </row>
    <row r="458769" spans="1:1" x14ac:dyDescent="0.25">
      <c r="A458769" t="s">
        <v>7</v>
      </c>
    </row>
    <row r="458770" spans="1:1" x14ac:dyDescent="0.25">
      <c r="A458770" t="s">
        <v>26</v>
      </c>
    </row>
    <row r="458771" spans="1:1" x14ac:dyDescent="0.25">
      <c r="A458771" t="s">
        <v>27</v>
      </c>
    </row>
    <row r="458772" spans="1:1" x14ac:dyDescent="0.25">
      <c r="A458772" t="s">
        <v>8</v>
      </c>
    </row>
    <row r="458773" spans="1:1" x14ac:dyDescent="0.25">
      <c r="A458773" t="s">
        <v>20</v>
      </c>
    </row>
    <row r="458774" spans="1:1" x14ac:dyDescent="0.25">
      <c r="A458774" t="s">
        <v>19</v>
      </c>
    </row>
    <row r="475137" spans="1:1" x14ac:dyDescent="0.25">
      <c r="A475137" t="s">
        <v>14</v>
      </c>
    </row>
    <row r="475138" spans="1:1" x14ac:dyDescent="0.25">
      <c r="A475138" t="s">
        <v>16</v>
      </c>
    </row>
    <row r="475139" spans="1:1" x14ac:dyDescent="0.25">
      <c r="A475139" t="s">
        <v>15</v>
      </c>
    </row>
    <row r="475140" spans="1:1" x14ac:dyDescent="0.25">
      <c r="A475140" t="s">
        <v>1</v>
      </c>
    </row>
    <row r="475141" spans="1:1" x14ac:dyDescent="0.25">
      <c r="A475141" t="s">
        <v>17</v>
      </c>
    </row>
    <row r="475142" spans="1:1" x14ac:dyDescent="0.25">
      <c r="A475142" t="s">
        <v>18</v>
      </c>
    </row>
    <row r="475143" spans="1:1" x14ac:dyDescent="0.25">
      <c r="A475143" t="s">
        <v>2</v>
      </c>
    </row>
    <row r="475144" spans="1:1" x14ac:dyDescent="0.25">
      <c r="A475144" t="s">
        <v>21</v>
      </c>
    </row>
    <row r="475145" spans="1:1" x14ac:dyDescent="0.25">
      <c r="A475145" t="s">
        <v>22</v>
      </c>
    </row>
    <row r="475146" spans="1:1" x14ac:dyDescent="0.25">
      <c r="A475146" t="s">
        <v>23</v>
      </c>
    </row>
    <row r="475147" spans="1:1" x14ac:dyDescent="0.25">
      <c r="A475147" t="s">
        <v>3</v>
      </c>
    </row>
    <row r="475148" spans="1:1" x14ac:dyDescent="0.25">
      <c r="A475148" t="s">
        <v>24</v>
      </c>
    </row>
    <row r="475149" spans="1:1" x14ac:dyDescent="0.25">
      <c r="A475149" t="s">
        <v>4</v>
      </c>
    </row>
    <row r="475150" spans="1:1" x14ac:dyDescent="0.25">
      <c r="A475150" t="s">
        <v>5</v>
      </c>
    </row>
    <row r="475151" spans="1:1" x14ac:dyDescent="0.25">
      <c r="A475151" t="s">
        <v>6</v>
      </c>
    </row>
    <row r="475152" spans="1:1" x14ac:dyDescent="0.25">
      <c r="A475152" t="s">
        <v>25</v>
      </c>
    </row>
    <row r="475153" spans="1:1" x14ac:dyDescent="0.25">
      <c r="A475153" t="s">
        <v>7</v>
      </c>
    </row>
    <row r="475154" spans="1:1" x14ac:dyDescent="0.25">
      <c r="A475154" t="s">
        <v>26</v>
      </c>
    </row>
    <row r="475155" spans="1:1" x14ac:dyDescent="0.25">
      <c r="A475155" t="s">
        <v>27</v>
      </c>
    </row>
    <row r="475156" spans="1:1" x14ac:dyDescent="0.25">
      <c r="A475156" t="s">
        <v>8</v>
      </c>
    </row>
    <row r="475157" spans="1:1" x14ac:dyDescent="0.25">
      <c r="A475157" t="s">
        <v>20</v>
      </c>
    </row>
    <row r="475158" spans="1:1" x14ac:dyDescent="0.25">
      <c r="A475158" t="s">
        <v>19</v>
      </c>
    </row>
    <row r="491521" spans="1:1" x14ac:dyDescent="0.25">
      <c r="A491521" t="s">
        <v>14</v>
      </c>
    </row>
    <row r="491522" spans="1:1" x14ac:dyDescent="0.25">
      <c r="A491522" t="s">
        <v>16</v>
      </c>
    </row>
    <row r="491523" spans="1:1" x14ac:dyDescent="0.25">
      <c r="A491523" t="s">
        <v>15</v>
      </c>
    </row>
    <row r="491524" spans="1:1" x14ac:dyDescent="0.25">
      <c r="A491524" t="s">
        <v>1</v>
      </c>
    </row>
    <row r="491525" spans="1:1" x14ac:dyDescent="0.25">
      <c r="A491525" t="s">
        <v>17</v>
      </c>
    </row>
    <row r="491526" spans="1:1" x14ac:dyDescent="0.25">
      <c r="A491526" t="s">
        <v>18</v>
      </c>
    </row>
    <row r="491527" spans="1:1" x14ac:dyDescent="0.25">
      <c r="A491527" t="s">
        <v>2</v>
      </c>
    </row>
    <row r="491528" spans="1:1" x14ac:dyDescent="0.25">
      <c r="A491528" t="s">
        <v>21</v>
      </c>
    </row>
    <row r="491529" spans="1:1" x14ac:dyDescent="0.25">
      <c r="A491529" t="s">
        <v>22</v>
      </c>
    </row>
    <row r="491530" spans="1:1" x14ac:dyDescent="0.25">
      <c r="A491530" t="s">
        <v>23</v>
      </c>
    </row>
    <row r="491531" spans="1:1" x14ac:dyDescent="0.25">
      <c r="A491531" t="s">
        <v>3</v>
      </c>
    </row>
    <row r="491532" spans="1:1" x14ac:dyDescent="0.25">
      <c r="A491532" t="s">
        <v>24</v>
      </c>
    </row>
    <row r="491533" spans="1:1" x14ac:dyDescent="0.25">
      <c r="A491533" t="s">
        <v>4</v>
      </c>
    </row>
    <row r="491534" spans="1:1" x14ac:dyDescent="0.25">
      <c r="A491534" t="s">
        <v>5</v>
      </c>
    </row>
    <row r="491535" spans="1:1" x14ac:dyDescent="0.25">
      <c r="A491535" t="s">
        <v>6</v>
      </c>
    </row>
    <row r="491536" spans="1:1" x14ac:dyDescent="0.25">
      <c r="A491536" t="s">
        <v>25</v>
      </c>
    </row>
    <row r="491537" spans="1:1" x14ac:dyDescent="0.25">
      <c r="A491537" t="s">
        <v>7</v>
      </c>
    </row>
    <row r="491538" spans="1:1" x14ac:dyDescent="0.25">
      <c r="A491538" t="s">
        <v>26</v>
      </c>
    </row>
    <row r="491539" spans="1:1" x14ac:dyDescent="0.25">
      <c r="A491539" t="s">
        <v>27</v>
      </c>
    </row>
    <row r="491540" spans="1:1" x14ac:dyDescent="0.25">
      <c r="A491540" t="s">
        <v>8</v>
      </c>
    </row>
    <row r="491541" spans="1:1" x14ac:dyDescent="0.25">
      <c r="A491541" t="s">
        <v>20</v>
      </c>
    </row>
    <row r="491542" spans="1:1" x14ac:dyDescent="0.25">
      <c r="A491542" t="s">
        <v>19</v>
      </c>
    </row>
    <row r="507905" spans="1:1" x14ac:dyDescent="0.25">
      <c r="A507905" t="s">
        <v>14</v>
      </c>
    </row>
    <row r="507906" spans="1:1" x14ac:dyDescent="0.25">
      <c r="A507906" t="s">
        <v>16</v>
      </c>
    </row>
    <row r="507907" spans="1:1" x14ac:dyDescent="0.25">
      <c r="A507907" t="s">
        <v>15</v>
      </c>
    </row>
    <row r="507908" spans="1:1" x14ac:dyDescent="0.25">
      <c r="A507908" t="s">
        <v>1</v>
      </c>
    </row>
    <row r="507909" spans="1:1" x14ac:dyDescent="0.25">
      <c r="A507909" t="s">
        <v>17</v>
      </c>
    </row>
    <row r="507910" spans="1:1" x14ac:dyDescent="0.25">
      <c r="A507910" t="s">
        <v>18</v>
      </c>
    </row>
    <row r="507911" spans="1:1" x14ac:dyDescent="0.25">
      <c r="A507911" t="s">
        <v>2</v>
      </c>
    </row>
    <row r="507912" spans="1:1" x14ac:dyDescent="0.25">
      <c r="A507912" t="s">
        <v>21</v>
      </c>
    </row>
    <row r="507913" spans="1:1" x14ac:dyDescent="0.25">
      <c r="A507913" t="s">
        <v>22</v>
      </c>
    </row>
    <row r="507914" spans="1:1" x14ac:dyDescent="0.25">
      <c r="A507914" t="s">
        <v>23</v>
      </c>
    </row>
    <row r="507915" spans="1:1" x14ac:dyDescent="0.25">
      <c r="A507915" t="s">
        <v>3</v>
      </c>
    </row>
    <row r="507916" spans="1:1" x14ac:dyDescent="0.25">
      <c r="A507916" t="s">
        <v>24</v>
      </c>
    </row>
    <row r="507917" spans="1:1" x14ac:dyDescent="0.25">
      <c r="A507917" t="s">
        <v>4</v>
      </c>
    </row>
    <row r="507918" spans="1:1" x14ac:dyDescent="0.25">
      <c r="A507918" t="s">
        <v>5</v>
      </c>
    </row>
    <row r="507919" spans="1:1" x14ac:dyDescent="0.25">
      <c r="A507919" t="s">
        <v>6</v>
      </c>
    </row>
    <row r="507920" spans="1:1" x14ac:dyDescent="0.25">
      <c r="A507920" t="s">
        <v>25</v>
      </c>
    </row>
    <row r="507921" spans="1:1" x14ac:dyDescent="0.25">
      <c r="A507921" t="s">
        <v>7</v>
      </c>
    </row>
    <row r="507922" spans="1:1" x14ac:dyDescent="0.25">
      <c r="A507922" t="s">
        <v>26</v>
      </c>
    </row>
    <row r="507923" spans="1:1" x14ac:dyDescent="0.25">
      <c r="A507923" t="s">
        <v>27</v>
      </c>
    </row>
    <row r="507924" spans="1:1" x14ac:dyDescent="0.25">
      <c r="A507924" t="s">
        <v>8</v>
      </c>
    </row>
    <row r="507925" spans="1:1" x14ac:dyDescent="0.25">
      <c r="A507925" t="s">
        <v>20</v>
      </c>
    </row>
    <row r="507926" spans="1:1" x14ac:dyDescent="0.25">
      <c r="A507926" t="s">
        <v>19</v>
      </c>
    </row>
    <row r="524289" spans="1:1" x14ac:dyDescent="0.25">
      <c r="A524289" t="s">
        <v>14</v>
      </c>
    </row>
    <row r="524290" spans="1:1" x14ac:dyDescent="0.25">
      <c r="A524290" t="s">
        <v>16</v>
      </c>
    </row>
    <row r="524291" spans="1:1" x14ac:dyDescent="0.25">
      <c r="A524291" t="s">
        <v>15</v>
      </c>
    </row>
    <row r="524292" spans="1:1" x14ac:dyDescent="0.25">
      <c r="A524292" t="s">
        <v>1</v>
      </c>
    </row>
    <row r="524293" spans="1:1" x14ac:dyDescent="0.25">
      <c r="A524293" t="s">
        <v>17</v>
      </c>
    </row>
    <row r="524294" spans="1:1" x14ac:dyDescent="0.25">
      <c r="A524294" t="s">
        <v>18</v>
      </c>
    </row>
    <row r="524295" spans="1:1" x14ac:dyDescent="0.25">
      <c r="A524295" t="s">
        <v>2</v>
      </c>
    </row>
    <row r="524296" spans="1:1" x14ac:dyDescent="0.25">
      <c r="A524296" t="s">
        <v>21</v>
      </c>
    </row>
    <row r="524297" spans="1:1" x14ac:dyDescent="0.25">
      <c r="A524297" t="s">
        <v>22</v>
      </c>
    </row>
    <row r="524298" spans="1:1" x14ac:dyDescent="0.25">
      <c r="A524298" t="s">
        <v>23</v>
      </c>
    </row>
    <row r="524299" spans="1:1" x14ac:dyDescent="0.25">
      <c r="A524299" t="s">
        <v>3</v>
      </c>
    </row>
    <row r="524300" spans="1:1" x14ac:dyDescent="0.25">
      <c r="A524300" t="s">
        <v>24</v>
      </c>
    </row>
    <row r="524301" spans="1:1" x14ac:dyDescent="0.25">
      <c r="A524301" t="s">
        <v>4</v>
      </c>
    </row>
    <row r="524302" spans="1:1" x14ac:dyDescent="0.25">
      <c r="A524302" t="s">
        <v>5</v>
      </c>
    </row>
    <row r="524303" spans="1:1" x14ac:dyDescent="0.25">
      <c r="A524303" t="s">
        <v>6</v>
      </c>
    </row>
    <row r="524304" spans="1:1" x14ac:dyDescent="0.25">
      <c r="A524304" t="s">
        <v>25</v>
      </c>
    </row>
    <row r="524305" spans="1:1" x14ac:dyDescent="0.25">
      <c r="A524305" t="s">
        <v>7</v>
      </c>
    </row>
    <row r="524306" spans="1:1" x14ac:dyDescent="0.25">
      <c r="A524306" t="s">
        <v>26</v>
      </c>
    </row>
    <row r="524307" spans="1:1" x14ac:dyDescent="0.25">
      <c r="A524307" t="s">
        <v>27</v>
      </c>
    </row>
    <row r="524308" spans="1:1" x14ac:dyDescent="0.25">
      <c r="A524308" t="s">
        <v>8</v>
      </c>
    </row>
    <row r="524309" spans="1:1" x14ac:dyDescent="0.25">
      <c r="A524309" t="s">
        <v>20</v>
      </c>
    </row>
    <row r="524310" spans="1:1" x14ac:dyDescent="0.25">
      <c r="A524310" t="s">
        <v>19</v>
      </c>
    </row>
    <row r="540673" spans="1:1" x14ac:dyDescent="0.25">
      <c r="A540673" t="s">
        <v>14</v>
      </c>
    </row>
    <row r="540674" spans="1:1" x14ac:dyDescent="0.25">
      <c r="A540674" t="s">
        <v>16</v>
      </c>
    </row>
    <row r="540675" spans="1:1" x14ac:dyDescent="0.25">
      <c r="A540675" t="s">
        <v>15</v>
      </c>
    </row>
    <row r="540676" spans="1:1" x14ac:dyDescent="0.25">
      <c r="A540676" t="s">
        <v>1</v>
      </c>
    </row>
    <row r="540677" spans="1:1" x14ac:dyDescent="0.25">
      <c r="A540677" t="s">
        <v>17</v>
      </c>
    </row>
    <row r="540678" spans="1:1" x14ac:dyDescent="0.25">
      <c r="A540678" t="s">
        <v>18</v>
      </c>
    </row>
    <row r="540679" spans="1:1" x14ac:dyDescent="0.25">
      <c r="A540679" t="s">
        <v>2</v>
      </c>
    </row>
    <row r="540680" spans="1:1" x14ac:dyDescent="0.25">
      <c r="A540680" t="s">
        <v>21</v>
      </c>
    </row>
    <row r="540681" spans="1:1" x14ac:dyDescent="0.25">
      <c r="A540681" t="s">
        <v>22</v>
      </c>
    </row>
    <row r="540682" spans="1:1" x14ac:dyDescent="0.25">
      <c r="A540682" t="s">
        <v>23</v>
      </c>
    </row>
    <row r="540683" spans="1:1" x14ac:dyDescent="0.25">
      <c r="A540683" t="s">
        <v>3</v>
      </c>
    </row>
    <row r="540684" spans="1:1" x14ac:dyDescent="0.25">
      <c r="A540684" t="s">
        <v>24</v>
      </c>
    </row>
    <row r="540685" spans="1:1" x14ac:dyDescent="0.25">
      <c r="A540685" t="s">
        <v>4</v>
      </c>
    </row>
    <row r="540686" spans="1:1" x14ac:dyDescent="0.25">
      <c r="A540686" t="s">
        <v>5</v>
      </c>
    </row>
    <row r="540687" spans="1:1" x14ac:dyDescent="0.25">
      <c r="A540687" t="s">
        <v>6</v>
      </c>
    </row>
    <row r="540688" spans="1:1" x14ac:dyDescent="0.25">
      <c r="A540688" t="s">
        <v>25</v>
      </c>
    </row>
    <row r="540689" spans="1:1" x14ac:dyDescent="0.25">
      <c r="A540689" t="s">
        <v>7</v>
      </c>
    </row>
    <row r="540690" spans="1:1" x14ac:dyDescent="0.25">
      <c r="A540690" t="s">
        <v>26</v>
      </c>
    </row>
    <row r="540691" spans="1:1" x14ac:dyDescent="0.25">
      <c r="A540691" t="s">
        <v>27</v>
      </c>
    </row>
    <row r="540692" spans="1:1" x14ac:dyDescent="0.25">
      <c r="A540692" t="s">
        <v>8</v>
      </c>
    </row>
    <row r="540693" spans="1:1" x14ac:dyDescent="0.25">
      <c r="A540693" t="s">
        <v>20</v>
      </c>
    </row>
    <row r="540694" spans="1:1" x14ac:dyDescent="0.25">
      <c r="A540694" t="s">
        <v>19</v>
      </c>
    </row>
    <row r="557057" spans="1:1" x14ac:dyDescent="0.25">
      <c r="A557057" t="s">
        <v>14</v>
      </c>
    </row>
    <row r="557058" spans="1:1" x14ac:dyDescent="0.25">
      <c r="A557058" t="s">
        <v>16</v>
      </c>
    </row>
    <row r="557059" spans="1:1" x14ac:dyDescent="0.25">
      <c r="A557059" t="s">
        <v>15</v>
      </c>
    </row>
    <row r="557060" spans="1:1" x14ac:dyDescent="0.25">
      <c r="A557060" t="s">
        <v>1</v>
      </c>
    </row>
    <row r="557061" spans="1:1" x14ac:dyDescent="0.25">
      <c r="A557061" t="s">
        <v>17</v>
      </c>
    </row>
    <row r="557062" spans="1:1" x14ac:dyDescent="0.25">
      <c r="A557062" t="s">
        <v>18</v>
      </c>
    </row>
    <row r="557063" spans="1:1" x14ac:dyDescent="0.25">
      <c r="A557063" t="s">
        <v>2</v>
      </c>
    </row>
    <row r="557064" spans="1:1" x14ac:dyDescent="0.25">
      <c r="A557064" t="s">
        <v>21</v>
      </c>
    </row>
    <row r="557065" spans="1:1" x14ac:dyDescent="0.25">
      <c r="A557065" t="s">
        <v>22</v>
      </c>
    </row>
    <row r="557066" spans="1:1" x14ac:dyDescent="0.25">
      <c r="A557066" t="s">
        <v>23</v>
      </c>
    </row>
    <row r="557067" spans="1:1" x14ac:dyDescent="0.25">
      <c r="A557067" t="s">
        <v>3</v>
      </c>
    </row>
    <row r="557068" spans="1:1" x14ac:dyDescent="0.25">
      <c r="A557068" t="s">
        <v>24</v>
      </c>
    </row>
    <row r="557069" spans="1:1" x14ac:dyDescent="0.25">
      <c r="A557069" t="s">
        <v>4</v>
      </c>
    </row>
    <row r="557070" spans="1:1" x14ac:dyDescent="0.25">
      <c r="A557070" t="s">
        <v>5</v>
      </c>
    </row>
    <row r="557071" spans="1:1" x14ac:dyDescent="0.25">
      <c r="A557071" t="s">
        <v>6</v>
      </c>
    </row>
    <row r="557072" spans="1:1" x14ac:dyDescent="0.25">
      <c r="A557072" t="s">
        <v>25</v>
      </c>
    </row>
    <row r="557073" spans="1:1" x14ac:dyDescent="0.25">
      <c r="A557073" t="s">
        <v>7</v>
      </c>
    </row>
    <row r="557074" spans="1:1" x14ac:dyDescent="0.25">
      <c r="A557074" t="s">
        <v>26</v>
      </c>
    </row>
    <row r="557075" spans="1:1" x14ac:dyDescent="0.25">
      <c r="A557075" t="s">
        <v>27</v>
      </c>
    </row>
    <row r="557076" spans="1:1" x14ac:dyDescent="0.25">
      <c r="A557076" t="s">
        <v>8</v>
      </c>
    </row>
    <row r="557077" spans="1:1" x14ac:dyDescent="0.25">
      <c r="A557077" t="s">
        <v>20</v>
      </c>
    </row>
    <row r="557078" spans="1:1" x14ac:dyDescent="0.25">
      <c r="A557078" t="s">
        <v>19</v>
      </c>
    </row>
    <row r="573441" spans="1:1" x14ac:dyDescent="0.25">
      <c r="A573441" t="s">
        <v>14</v>
      </c>
    </row>
    <row r="573442" spans="1:1" x14ac:dyDescent="0.25">
      <c r="A573442" t="s">
        <v>16</v>
      </c>
    </row>
    <row r="573443" spans="1:1" x14ac:dyDescent="0.25">
      <c r="A573443" t="s">
        <v>15</v>
      </c>
    </row>
    <row r="573444" spans="1:1" x14ac:dyDescent="0.25">
      <c r="A573444" t="s">
        <v>1</v>
      </c>
    </row>
    <row r="573445" spans="1:1" x14ac:dyDescent="0.25">
      <c r="A573445" t="s">
        <v>17</v>
      </c>
    </row>
    <row r="573446" spans="1:1" x14ac:dyDescent="0.25">
      <c r="A573446" t="s">
        <v>18</v>
      </c>
    </row>
    <row r="573447" spans="1:1" x14ac:dyDescent="0.25">
      <c r="A573447" t="s">
        <v>2</v>
      </c>
    </row>
    <row r="573448" spans="1:1" x14ac:dyDescent="0.25">
      <c r="A573448" t="s">
        <v>21</v>
      </c>
    </row>
    <row r="573449" spans="1:1" x14ac:dyDescent="0.25">
      <c r="A573449" t="s">
        <v>22</v>
      </c>
    </row>
    <row r="573450" spans="1:1" x14ac:dyDescent="0.25">
      <c r="A573450" t="s">
        <v>23</v>
      </c>
    </row>
    <row r="573451" spans="1:1" x14ac:dyDescent="0.25">
      <c r="A573451" t="s">
        <v>3</v>
      </c>
    </row>
    <row r="573452" spans="1:1" x14ac:dyDescent="0.25">
      <c r="A573452" t="s">
        <v>24</v>
      </c>
    </row>
    <row r="573453" spans="1:1" x14ac:dyDescent="0.25">
      <c r="A573453" t="s">
        <v>4</v>
      </c>
    </row>
    <row r="573454" spans="1:1" x14ac:dyDescent="0.25">
      <c r="A573454" t="s">
        <v>5</v>
      </c>
    </row>
    <row r="573455" spans="1:1" x14ac:dyDescent="0.25">
      <c r="A573455" t="s">
        <v>6</v>
      </c>
    </row>
    <row r="573456" spans="1:1" x14ac:dyDescent="0.25">
      <c r="A573456" t="s">
        <v>25</v>
      </c>
    </row>
    <row r="573457" spans="1:1" x14ac:dyDescent="0.25">
      <c r="A573457" t="s">
        <v>7</v>
      </c>
    </row>
    <row r="573458" spans="1:1" x14ac:dyDescent="0.25">
      <c r="A573458" t="s">
        <v>26</v>
      </c>
    </row>
    <row r="573459" spans="1:1" x14ac:dyDescent="0.25">
      <c r="A573459" t="s">
        <v>27</v>
      </c>
    </row>
    <row r="573460" spans="1:1" x14ac:dyDescent="0.25">
      <c r="A573460" t="s">
        <v>8</v>
      </c>
    </row>
    <row r="573461" spans="1:1" x14ac:dyDescent="0.25">
      <c r="A573461" t="s">
        <v>20</v>
      </c>
    </row>
    <row r="573462" spans="1:1" x14ac:dyDescent="0.25">
      <c r="A573462" t="s">
        <v>19</v>
      </c>
    </row>
    <row r="589825" spans="1:1" x14ac:dyDescent="0.25">
      <c r="A589825" t="s">
        <v>14</v>
      </c>
    </row>
    <row r="589826" spans="1:1" x14ac:dyDescent="0.25">
      <c r="A589826" t="s">
        <v>16</v>
      </c>
    </row>
    <row r="589827" spans="1:1" x14ac:dyDescent="0.25">
      <c r="A589827" t="s">
        <v>15</v>
      </c>
    </row>
    <row r="589828" spans="1:1" x14ac:dyDescent="0.25">
      <c r="A589828" t="s">
        <v>1</v>
      </c>
    </row>
    <row r="589829" spans="1:1" x14ac:dyDescent="0.25">
      <c r="A589829" t="s">
        <v>17</v>
      </c>
    </row>
    <row r="589830" spans="1:1" x14ac:dyDescent="0.25">
      <c r="A589830" t="s">
        <v>18</v>
      </c>
    </row>
    <row r="589831" spans="1:1" x14ac:dyDescent="0.25">
      <c r="A589831" t="s">
        <v>2</v>
      </c>
    </row>
    <row r="589832" spans="1:1" x14ac:dyDescent="0.25">
      <c r="A589832" t="s">
        <v>21</v>
      </c>
    </row>
    <row r="589833" spans="1:1" x14ac:dyDescent="0.25">
      <c r="A589833" t="s">
        <v>22</v>
      </c>
    </row>
    <row r="589834" spans="1:1" x14ac:dyDescent="0.25">
      <c r="A589834" t="s">
        <v>23</v>
      </c>
    </row>
    <row r="589835" spans="1:1" x14ac:dyDescent="0.25">
      <c r="A589835" t="s">
        <v>3</v>
      </c>
    </row>
    <row r="589836" spans="1:1" x14ac:dyDescent="0.25">
      <c r="A589836" t="s">
        <v>24</v>
      </c>
    </row>
    <row r="589837" spans="1:1" x14ac:dyDescent="0.25">
      <c r="A589837" t="s">
        <v>4</v>
      </c>
    </row>
    <row r="589838" spans="1:1" x14ac:dyDescent="0.25">
      <c r="A589838" t="s">
        <v>5</v>
      </c>
    </row>
    <row r="589839" spans="1:1" x14ac:dyDescent="0.25">
      <c r="A589839" t="s">
        <v>6</v>
      </c>
    </row>
    <row r="589840" spans="1:1" x14ac:dyDescent="0.25">
      <c r="A589840" t="s">
        <v>25</v>
      </c>
    </row>
    <row r="589841" spans="1:1" x14ac:dyDescent="0.25">
      <c r="A589841" t="s">
        <v>7</v>
      </c>
    </row>
    <row r="589842" spans="1:1" x14ac:dyDescent="0.25">
      <c r="A589842" t="s">
        <v>26</v>
      </c>
    </row>
    <row r="589843" spans="1:1" x14ac:dyDescent="0.25">
      <c r="A589843" t="s">
        <v>27</v>
      </c>
    </row>
    <row r="589844" spans="1:1" x14ac:dyDescent="0.25">
      <c r="A589844" t="s">
        <v>8</v>
      </c>
    </row>
    <row r="589845" spans="1:1" x14ac:dyDescent="0.25">
      <c r="A589845" t="s">
        <v>20</v>
      </c>
    </row>
    <row r="589846" spans="1:1" x14ac:dyDescent="0.25">
      <c r="A589846" t="s">
        <v>19</v>
      </c>
    </row>
    <row r="606209" spans="1:1" x14ac:dyDescent="0.25">
      <c r="A606209" t="s">
        <v>14</v>
      </c>
    </row>
    <row r="606210" spans="1:1" x14ac:dyDescent="0.25">
      <c r="A606210" t="s">
        <v>16</v>
      </c>
    </row>
    <row r="606211" spans="1:1" x14ac:dyDescent="0.25">
      <c r="A606211" t="s">
        <v>15</v>
      </c>
    </row>
    <row r="606212" spans="1:1" x14ac:dyDescent="0.25">
      <c r="A606212" t="s">
        <v>1</v>
      </c>
    </row>
    <row r="606213" spans="1:1" x14ac:dyDescent="0.25">
      <c r="A606213" t="s">
        <v>17</v>
      </c>
    </row>
    <row r="606214" spans="1:1" x14ac:dyDescent="0.25">
      <c r="A606214" t="s">
        <v>18</v>
      </c>
    </row>
    <row r="606215" spans="1:1" x14ac:dyDescent="0.25">
      <c r="A606215" t="s">
        <v>2</v>
      </c>
    </row>
    <row r="606216" spans="1:1" x14ac:dyDescent="0.25">
      <c r="A606216" t="s">
        <v>21</v>
      </c>
    </row>
    <row r="606217" spans="1:1" x14ac:dyDescent="0.25">
      <c r="A606217" t="s">
        <v>22</v>
      </c>
    </row>
    <row r="606218" spans="1:1" x14ac:dyDescent="0.25">
      <c r="A606218" t="s">
        <v>23</v>
      </c>
    </row>
    <row r="606219" spans="1:1" x14ac:dyDescent="0.25">
      <c r="A606219" t="s">
        <v>3</v>
      </c>
    </row>
    <row r="606220" spans="1:1" x14ac:dyDescent="0.25">
      <c r="A606220" t="s">
        <v>24</v>
      </c>
    </row>
    <row r="606221" spans="1:1" x14ac:dyDescent="0.25">
      <c r="A606221" t="s">
        <v>4</v>
      </c>
    </row>
    <row r="606222" spans="1:1" x14ac:dyDescent="0.25">
      <c r="A606222" t="s">
        <v>5</v>
      </c>
    </row>
    <row r="606223" spans="1:1" x14ac:dyDescent="0.25">
      <c r="A606223" t="s">
        <v>6</v>
      </c>
    </row>
    <row r="606224" spans="1:1" x14ac:dyDescent="0.25">
      <c r="A606224" t="s">
        <v>25</v>
      </c>
    </row>
    <row r="606225" spans="1:1" x14ac:dyDescent="0.25">
      <c r="A606225" t="s">
        <v>7</v>
      </c>
    </row>
    <row r="606226" spans="1:1" x14ac:dyDescent="0.25">
      <c r="A606226" t="s">
        <v>26</v>
      </c>
    </row>
    <row r="606227" spans="1:1" x14ac:dyDescent="0.25">
      <c r="A606227" t="s">
        <v>27</v>
      </c>
    </row>
    <row r="606228" spans="1:1" x14ac:dyDescent="0.25">
      <c r="A606228" t="s">
        <v>8</v>
      </c>
    </row>
    <row r="606229" spans="1:1" x14ac:dyDescent="0.25">
      <c r="A606229" t="s">
        <v>20</v>
      </c>
    </row>
    <row r="606230" spans="1:1" x14ac:dyDescent="0.25">
      <c r="A606230" t="s">
        <v>19</v>
      </c>
    </row>
    <row r="622593" spans="1:1" x14ac:dyDescent="0.25">
      <c r="A622593" t="s">
        <v>14</v>
      </c>
    </row>
    <row r="622594" spans="1:1" x14ac:dyDescent="0.25">
      <c r="A622594" t="s">
        <v>16</v>
      </c>
    </row>
    <row r="622595" spans="1:1" x14ac:dyDescent="0.25">
      <c r="A622595" t="s">
        <v>15</v>
      </c>
    </row>
    <row r="622596" spans="1:1" x14ac:dyDescent="0.25">
      <c r="A622596" t="s">
        <v>1</v>
      </c>
    </row>
    <row r="622597" spans="1:1" x14ac:dyDescent="0.25">
      <c r="A622597" t="s">
        <v>17</v>
      </c>
    </row>
    <row r="622598" spans="1:1" x14ac:dyDescent="0.25">
      <c r="A622598" t="s">
        <v>18</v>
      </c>
    </row>
    <row r="622599" spans="1:1" x14ac:dyDescent="0.25">
      <c r="A622599" t="s">
        <v>2</v>
      </c>
    </row>
    <row r="622600" spans="1:1" x14ac:dyDescent="0.25">
      <c r="A622600" t="s">
        <v>21</v>
      </c>
    </row>
    <row r="622601" spans="1:1" x14ac:dyDescent="0.25">
      <c r="A622601" t="s">
        <v>22</v>
      </c>
    </row>
    <row r="622602" spans="1:1" x14ac:dyDescent="0.25">
      <c r="A622602" t="s">
        <v>23</v>
      </c>
    </row>
    <row r="622603" spans="1:1" x14ac:dyDescent="0.25">
      <c r="A622603" t="s">
        <v>3</v>
      </c>
    </row>
    <row r="622604" spans="1:1" x14ac:dyDescent="0.25">
      <c r="A622604" t="s">
        <v>24</v>
      </c>
    </row>
    <row r="622605" spans="1:1" x14ac:dyDescent="0.25">
      <c r="A622605" t="s">
        <v>4</v>
      </c>
    </row>
    <row r="622606" spans="1:1" x14ac:dyDescent="0.25">
      <c r="A622606" t="s">
        <v>5</v>
      </c>
    </row>
    <row r="622607" spans="1:1" x14ac:dyDescent="0.25">
      <c r="A622607" t="s">
        <v>6</v>
      </c>
    </row>
    <row r="622608" spans="1:1" x14ac:dyDescent="0.25">
      <c r="A622608" t="s">
        <v>25</v>
      </c>
    </row>
    <row r="622609" spans="1:1" x14ac:dyDescent="0.25">
      <c r="A622609" t="s">
        <v>7</v>
      </c>
    </row>
    <row r="622610" spans="1:1" x14ac:dyDescent="0.25">
      <c r="A622610" t="s">
        <v>26</v>
      </c>
    </row>
    <row r="622611" spans="1:1" x14ac:dyDescent="0.25">
      <c r="A622611" t="s">
        <v>27</v>
      </c>
    </row>
    <row r="622612" spans="1:1" x14ac:dyDescent="0.25">
      <c r="A622612" t="s">
        <v>8</v>
      </c>
    </row>
    <row r="622613" spans="1:1" x14ac:dyDescent="0.25">
      <c r="A622613" t="s">
        <v>20</v>
      </c>
    </row>
    <row r="622614" spans="1:1" x14ac:dyDescent="0.25">
      <c r="A622614" t="s">
        <v>19</v>
      </c>
    </row>
    <row r="638977" spans="1:1" x14ac:dyDescent="0.25">
      <c r="A638977" t="s">
        <v>14</v>
      </c>
    </row>
    <row r="638978" spans="1:1" x14ac:dyDescent="0.25">
      <c r="A638978" t="s">
        <v>16</v>
      </c>
    </row>
    <row r="638979" spans="1:1" x14ac:dyDescent="0.25">
      <c r="A638979" t="s">
        <v>15</v>
      </c>
    </row>
    <row r="638980" spans="1:1" x14ac:dyDescent="0.25">
      <c r="A638980" t="s">
        <v>1</v>
      </c>
    </row>
    <row r="638981" spans="1:1" x14ac:dyDescent="0.25">
      <c r="A638981" t="s">
        <v>17</v>
      </c>
    </row>
    <row r="638982" spans="1:1" x14ac:dyDescent="0.25">
      <c r="A638982" t="s">
        <v>18</v>
      </c>
    </row>
    <row r="638983" spans="1:1" x14ac:dyDescent="0.25">
      <c r="A638983" t="s">
        <v>2</v>
      </c>
    </row>
    <row r="638984" spans="1:1" x14ac:dyDescent="0.25">
      <c r="A638984" t="s">
        <v>21</v>
      </c>
    </row>
    <row r="638985" spans="1:1" x14ac:dyDescent="0.25">
      <c r="A638985" t="s">
        <v>22</v>
      </c>
    </row>
    <row r="638986" spans="1:1" x14ac:dyDescent="0.25">
      <c r="A638986" t="s">
        <v>23</v>
      </c>
    </row>
    <row r="638987" spans="1:1" x14ac:dyDescent="0.25">
      <c r="A638987" t="s">
        <v>3</v>
      </c>
    </row>
    <row r="638988" spans="1:1" x14ac:dyDescent="0.25">
      <c r="A638988" t="s">
        <v>24</v>
      </c>
    </row>
    <row r="638989" spans="1:1" x14ac:dyDescent="0.25">
      <c r="A638989" t="s">
        <v>4</v>
      </c>
    </row>
    <row r="638990" spans="1:1" x14ac:dyDescent="0.25">
      <c r="A638990" t="s">
        <v>5</v>
      </c>
    </row>
    <row r="638991" spans="1:1" x14ac:dyDescent="0.25">
      <c r="A638991" t="s">
        <v>6</v>
      </c>
    </row>
    <row r="638992" spans="1:1" x14ac:dyDescent="0.25">
      <c r="A638992" t="s">
        <v>25</v>
      </c>
    </row>
    <row r="638993" spans="1:1" x14ac:dyDescent="0.25">
      <c r="A638993" t="s">
        <v>7</v>
      </c>
    </row>
    <row r="638994" spans="1:1" x14ac:dyDescent="0.25">
      <c r="A638994" t="s">
        <v>26</v>
      </c>
    </row>
    <row r="638995" spans="1:1" x14ac:dyDescent="0.25">
      <c r="A638995" t="s">
        <v>27</v>
      </c>
    </row>
    <row r="638996" spans="1:1" x14ac:dyDescent="0.25">
      <c r="A638996" t="s">
        <v>8</v>
      </c>
    </row>
    <row r="638997" spans="1:1" x14ac:dyDescent="0.25">
      <c r="A638997" t="s">
        <v>20</v>
      </c>
    </row>
    <row r="638998" spans="1:1" x14ac:dyDescent="0.25">
      <c r="A638998" t="s">
        <v>19</v>
      </c>
    </row>
    <row r="655361" spans="1:1" x14ac:dyDescent="0.25">
      <c r="A655361" t="s">
        <v>14</v>
      </c>
    </row>
    <row r="655362" spans="1:1" x14ac:dyDescent="0.25">
      <c r="A655362" t="s">
        <v>16</v>
      </c>
    </row>
    <row r="655363" spans="1:1" x14ac:dyDescent="0.25">
      <c r="A655363" t="s">
        <v>15</v>
      </c>
    </row>
    <row r="655364" spans="1:1" x14ac:dyDescent="0.25">
      <c r="A655364" t="s">
        <v>1</v>
      </c>
    </row>
    <row r="655365" spans="1:1" x14ac:dyDescent="0.25">
      <c r="A655365" t="s">
        <v>17</v>
      </c>
    </row>
    <row r="655366" spans="1:1" x14ac:dyDescent="0.25">
      <c r="A655366" t="s">
        <v>18</v>
      </c>
    </row>
    <row r="655367" spans="1:1" x14ac:dyDescent="0.25">
      <c r="A655367" t="s">
        <v>2</v>
      </c>
    </row>
    <row r="655368" spans="1:1" x14ac:dyDescent="0.25">
      <c r="A655368" t="s">
        <v>21</v>
      </c>
    </row>
    <row r="655369" spans="1:1" x14ac:dyDescent="0.25">
      <c r="A655369" t="s">
        <v>22</v>
      </c>
    </row>
    <row r="655370" spans="1:1" x14ac:dyDescent="0.25">
      <c r="A655370" t="s">
        <v>23</v>
      </c>
    </row>
    <row r="655371" spans="1:1" x14ac:dyDescent="0.25">
      <c r="A655371" t="s">
        <v>3</v>
      </c>
    </row>
    <row r="655372" spans="1:1" x14ac:dyDescent="0.25">
      <c r="A655372" t="s">
        <v>24</v>
      </c>
    </row>
    <row r="655373" spans="1:1" x14ac:dyDescent="0.25">
      <c r="A655373" t="s">
        <v>4</v>
      </c>
    </row>
    <row r="655374" spans="1:1" x14ac:dyDescent="0.25">
      <c r="A655374" t="s">
        <v>5</v>
      </c>
    </row>
    <row r="655375" spans="1:1" x14ac:dyDescent="0.25">
      <c r="A655375" t="s">
        <v>6</v>
      </c>
    </row>
    <row r="655376" spans="1:1" x14ac:dyDescent="0.25">
      <c r="A655376" t="s">
        <v>25</v>
      </c>
    </row>
    <row r="655377" spans="1:1" x14ac:dyDescent="0.25">
      <c r="A655377" t="s">
        <v>7</v>
      </c>
    </row>
    <row r="655378" spans="1:1" x14ac:dyDescent="0.25">
      <c r="A655378" t="s">
        <v>26</v>
      </c>
    </row>
    <row r="655379" spans="1:1" x14ac:dyDescent="0.25">
      <c r="A655379" t="s">
        <v>27</v>
      </c>
    </row>
    <row r="655380" spans="1:1" x14ac:dyDescent="0.25">
      <c r="A655380" t="s">
        <v>8</v>
      </c>
    </row>
    <row r="655381" spans="1:1" x14ac:dyDescent="0.25">
      <c r="A655381" t="s">
        <v>20</v>
      </c>
    </row>
    <row r="655382" spans="1:1" x14ac:dyDescent="0.25">
      <c r="A655382" t="s">
        <v>19</v>
      </c>
    </row>
    <row r="671745" spans="1:1" x14ac:dyDescent="0.25">
      <c r="A671745" t="s">
        <v>14</v>
      </c>
    </row>
    <row r="671746" spans="1:1" x14ac:dyDescent="0.25">
      <c r="A671746" t="s">
        <v>16</v>
      </c>
    </row>
    <row r="671747" spans="1:1" x14ac:dyDescent="0.25">
      <c r="A671747" t="s">
        <v>15</v>
      </c>
    </row>
    <row r="671748" spans="1:1" x14ac:dyDescent="0.25">
      <c r="A671748" t="s">
        <v>1</v>
      </c>
    </row>
    <row r="671749" spans="1:1" x14ac:dyDescent="0.25">
      <c r="A671749" t="s">
        <v>17</v>
      </c>
    </row>
    <row r="671750" spans="1:1" x14ac:dyDescent="0.25">
      <c r="A671750" t="s">
        <v>18</v>
      </c>
    </row>
    <row r="671751" spans="1:1" x14ac:dyDescent="0.25">
      <c r="A671751" t="s">
        <v>2</v>
      </c>
    </row>
    <row r="671752" spans="1:1" x14ac:dyDescent="0.25">
      <c r="A671752" t="s">
        <v>21</v>
      </c>
    </row>
    <row r="671753" spans="1:1" x14ac:dyDescent="0.25">
      <c r="A671753" t="s">
        <v>22</v>
      </c>
    </row>
    <row r="671754" spans="1:1" x14ac:dyDescent="0.25">
      <c r="A671754" t="s">
        <v>23</v>
      </c>
    </row>
    <row r="671755" spans="1:1" x14ac:dyDescent="0.25">
      <c r="A671755" t="s">
        <v>3</v>
      </c>
    </row>
    <row r="671756" spans="1:1" x14ac:dyDescent="0.25">
      <c r="A671756" t="s">
        <v>24</v>
      </c>
    </row>
    <row r="671757" spans="1:1" x14ac:dyDescent="0.25">
      <c r="A671757" t="s">
        <v>4</v>
      </c>
    </row>
    <row r="671758" spans="1:1" x14ac:dyDescent="0.25">
      <c r="A671758" t="s">
        <v>5</v>
      </c>
    </row>
    <row r="671759" spans="1:1" x14ac:dyDescent="0.25">
      <c r="A671759" t="s">
        <v>6</v>
      </c>
    </row>
    <row r="671760" spans="1:1" x14ac:dyDescent="0.25">
      <c r="A671760" t="s">
        <v>25</v>
      </c>
    </row>
    <row r="671761" spans="1:1" x14ac:dyDescent="0.25">
      <c r="A671761" t="s">
        <v>7</v>
      </c>
    </row>
    <row r="671762" spans="1:1" x14ac:dyDescent="0.25">
      <c r="A671762" t="s">
        <v>26</v>
      </c>
    </row>
    <row r="671763" spans="1:1" x14ac:dyDescent="0.25">
      <c r="A671763" t="s">
        <v>27</v>
      </c>
    </row>
    <row r="671764" spans="1:1" x14ac:dyDescent="0.25">
      <c r="A671764" t="s">
        <v>8</v>
      </c>
    </row>
    <row r="671765" spans="1:1" x14ac:dyDescent="0.25">
      <c r="A671765" t="s">
        <v>20</v>
      </c>
    </row>
    <row r="671766" spans="1:1" x14ac:dyDescent="0.25">
      <c r="A671766" t="s">
        <v>19</v>
      </c>
    </row>
    <row r="688129" spans="1:1" x14ac:dyDescent="0.25">
      <c r="A688129" t="s">
        <v>14</v>
      </c>
    </row>
    <row r="688130" spans="1:1" x14ac:dyDescent="0.25">
      <c r="A688130" t="s">
        <v>16</v>
      </c>
    </row>
    <row r="688131" spans="1:1" x14ac:dyDescent="0.25">
      <c r="A688131" t="s">
        <v>15</v>
      </c>
    </row>
    <row r="688132" spans="1:1" x14ac:dyDescent="0.25">
      <c r="A688132" t="s">
        <v>1</v>
      </c>
    </row>
    <row r="688133" spans="1:1" x14ac:dyDescent="0.25">
      <c r="A688133" t="s">
        <v>17</v>
      </c>
    </row>
    <row r="688134" spans="1:1" x14ac:dyDescent="0.25">
      <c r="A688134" t="s">
        <v>18</v>
      </c>
    </row>
    <row r="688135" spans="1:1" x14ac:dyDescent="0.25">
      <c r="A688135" t="s">
        <v>2</v>
      </c>
    </row>
    <row r="688136" spans="1:1" x14ac:dyDescent="0.25">
      <c r="A688136" t="s">
        <v>21</v>
      </c>
    </row>
    <row r="688137" spans="1:1" x14ac:dyDescent="0.25">
      <c r="A688137" t="s">
        <v>22</v>
      </c>
    </row>
    <row r="688138" spans="1:1" x14ac:dyDescent="0.25">
      <c r="A688138" t="s">
        <v>23</v>
      </c>
    </row>
    <row r="688139" spans="1:1" x14ac:dyDescent="0.25">
      <c r="A688139" t="s">
        <v>3</v>
      </c>
    </row>
    <row r="688140" spans="1:1" x14ac:dyDescent="0.25">
      <c r="A688140" t="s">
        <v>24</v>
      </c>
    </row>
    <row r="688141" spans="1:1" x14ac:dyDescent="0.25">
      <c r="A688141" t="s">
        <v>4</v>
      </c>
    </row>
    <row r="688142" spans="1:1" x14ac:dyDescent="0.25">
      <c r="A688142" t="s">
        <v>5</v>
      </c>
    </row>
    <row r="688143" spans="1:1" x14ac:dyDescent="0.25">
      <c r="A688143" t="s">
        <v>6</v>
      </c>
    </row>
    <row r="688144" spans="1:1" x14ac:dyDescent="0.25">
      <c r="A688144" t="s">
        <v>25</v>
      </c>
    </row>
    <row r="688145" spans="1:1" x14ac:dyDescent="0.25">
      <c r="A688145" t="s">
        <v>7</v>
      </c>
    </row>
    <row r="688146" spans="1:1" x14ac:dyDescent="0.25">
      <c r="A688146" t="s">
        <v>26</v>
      </c>
    </row>
    <row r="688147" spans="1:1" x14ac:dyDescent="0.25">
      <c r="A688147" t="s">
        <v>27</v>
      </c>
    </row>
    <row r="688148" spans="1:1" x14ac:dyDescent="0.25">
      <c r="A688148" t="s">
        <v>8</v>
      </c>
    </row>
    <row r="688149" spans="1:1" x14ac:dyDescent="0.25">
      <c r="A688149" t="s">
        <v>20</v>
      </c>
    </row>
    <row r="688150" spans="1:1" x14ac:dyDescent="0.25">
      <c r="A688150" t="s">
        <v>19</v>
      </c>
    </row>
    <row r="704513" spans="1:1" x14ac:dyDescent="0.25">
      <c r="A704513" t="s">
        <v>14</v>
      </c>
    </row>
    <row r="704514" spans="1:1" x14ac:dyDescent="0.25">
      <c r="A704514" t="s">
        <v>16</v>
      </c>
    </row>
    <row r="704515" spans="1:1" x14ac:dyDescent="0.25">
      <c r="A704515" t="s">
        <v>15</v>
      </c>
    </row>
    <row r="704516" spans="1:1" x14ac:dyDescent="0.25">
      <c r="A704516" t="s">
        <v>1</v>
      </c>
    </row>
    <row r="704517" spans="1:1" x14ac:dyDescent="0.25">
      <c r="A704517" t="s">
        <v>17</v>
      </c>
    </row>
    <row r="704518" spans="1:1" x14ac:dyDescent="0.25">
      <c r="A704518" t="s">
        <v>18</v>
      </c>
    </row>
    <row r="704519" spans="1:1" x14ac:dyDescent="0.25">
      <c r="A704519" t="s">
        <v>2</v>
      </c>
    </row>
    <row r="704520" spans="1:1" x14ac:dyDescent="0.25">
      <c r="A704520" t="s">
        <v>21</v>
      </c>
    </row>
    <row r="704521" spans="1:1" x14ac:dyDescent="0.25">
      <c r="A704521" t="s">
        <v>22</v>
      </c>
    </row>
    <row r="704522" spans="1:1" x14ac:dyDescent="0.25">
      <c r="A704522" t="s">
        <v>23</v>
      </c>
    </row>
    <row r="704523" spans="1:1" x14ac:dyDescent="0.25">
      <c r="A704523" t="s">
        <v>3</v>
      </c>
    </row>
    <row r="704524" spans="1:1" x14ac:dyDescent="0.25">
      <c r="A704524" t="s">
        <v>24</v>
      </c>
    </row>
    <row r="704525" spans="1:1" x14ac:dyDescent="0.25">
      <c r="A704525" t="s">
        <v>4</v>
      </c>
    </row>
    <row r="704526" spans="1:1" x14ac:dyDescent="0.25">
      <c r="A704526" t="s">
        <v>5</v>
      </c>
    </row>
    <row r="704527" spans="1:1" x14ac:dyDescent="0.25">
      <c r="A704527" t="s">
        <v>6</v>
      </c>
    </row>
    <row r="704528" spans="1:1" x14ac:dyDescent="0.25">
      <c r="A704528" t="s">
        <v>25</v>
      </c>
    </row>
    <row r="704529" spans="1:1" x14ac:dyDescent="0.25">
      <c r="A704529" t="s">
        <v>7</v>
      </c>
    </row>
    <row r="704530" spans="1:1" x14ac:dyDescent="0.25">
      <c r="A704530" t="s">
        <v>26</v>
      </c>
    </row>
    <row r="704531" spans="1:1" x14ac:dyDescent="0.25">
      <c r="A704531" t="s">
        <v>27</v>
      </c>
    </row>
    <row r="704532" spans="1:1" x14ac:dyDescent="0.25">
      <c r="A704532" t="s">
        <v>8</v>
      </c>
    </row>
    <row r="704533" spans="1:1" x14ac:dyDescent="0.25">
      <c r="A704533" t="s">
        <v>20</v>
      </c>
    </row>
    <row r="704534" spans="1:1" x14ac:dyDescent="0.25">
      <c r="A704534" t="s">
        <v>19</v>
      </c>
    </row>
    <row r="720897" spans="1:1" x14ac:dyDescent="0.25">
      <c r="A720897" t="s">
        <v>14</v>
      </c>
    </row>
    <row r="720898" spans="1:1" x14ac:dyDescent="0.25">
      <c r="A720898" t="s">
        <v>16</v>
      </c>
    </row>
    <row r="720899" spans="1:1" x14ac:dyDescent="0.25">
      <c r="A720899" t="s">
        <v>15</v>
      </c>
    </row>
    <row r="720900" spans="1:1" x14ac:dyDescent="0.25">
      <c r="A720900" t="s">
        <v>1</v>
      </c>
    </row>
    <row r="720901" spans="1:1" x14ac:dyDescent="0.25">
      <c r="A720901" t="s">
        <v>17</v>
      </c>
    </row>
    <row r="720902" spans="1:1" x14ac:dyDescent="0.25">
      <c r="A720902" t="s">
        <v>18</v>
      </c>
    </row>
    <row r="720903" spans="1:1" x14ac:dyDescent="0.25">
      <c r="A720903" t="s">
        <v>2</v>
      </c>
    </row>
    <row r="720904" spans="1:1" x14ac:dyDescent="0.25">
      <c r="A720904" t="s">
        <v>21</v>
      </c>
    </row>
    <row r="720905" spans="1:1" x14ac:dyDescent="0.25">
      <c r="A720905" t="s">
        <v>22</v>
      </c>
    </row>
    <row r="720906" spans="1:1" x14ac:dyDescent="0.25">
      <c r="A720906" t="s">
        <v>23</v>
      </c>
    </row>
    <row r="720907" spans="1:1" x14ac:dyDescent="0.25">
      <c r="A720907" t="s">
        <v>3</v>
      </c>
    </row>
    <row r="720908" spans="1:1" x14ac:dyDescent="0.25">
      <c r="A720908" t="s">
        <v>24</v>
      </c>
    </row>
    <row r="720909" spans="1:1" x14ac:dyDescent="0.25">
      <c r="A720909" t="s">
        <v>4</v>
      </c>
    </row>
    <row r="720910" spans="1:1" x14ac:dyDescent="0.25">
      <c r="A720910" t="s">
        <v>5</v>
      </c>
    </row>
    <row r="720911" spans="1:1" x14ac:dyDescent="0.25">
      <c r="A720911" t="s">
        <v>6</v>
      </c>
    </row>
    <row r="720912" spans="1:1" x14ac:dyDescent="0.25">
      <c r="A720912" t="s">
        <v>25</v>
      </c>
    </row>
    <row r="720913" spans="1:1" x14ac:dyDescent="0.25">
      <c r="A720913" t="s">
        <v>7</v>
      </c>
    </row>
    <row r="720914" spans="1:1" x14ac:dyDescent="0.25">
      <c r="A720914" t="s">
        <v>26</v>
      </c>
    </row>
    <row r="720915" spans="1:1" x14ac:dyDescent="0.25">
      <c r="A720915" t="s">
        <v>27</v>
      </c>
    </row>
    <row r="720916" spans="1:1" x14ac:dyDescent="0.25">
      <c r="A720916" t="s">
        <v>8</v>
      </c>
    </row>
    <row r="720917" spans="1:1" x14ac:dyDescent="0.25">
      <c r="A720917" t="s">
        <v>20</v>
      </c>
    </row>
    <row r="720918" spans="1:1" x14ac:dyDescent="0.25">
      <c r="A720918" t="s">
        <v>19</v>
      </c>
    </row>
    <row r="737281" spans="1:1" x14ac:dyDescent="0.25">
      <c r="A737281" t="s">
        <v>14</v>
      </c>
    </row>
    <row r="737282" spans="1:1" x14ac:dyDescent="0.25">
      <c r="A737282" t="s">
        <v>16</v>
      </c>
    </row>
    <row r="737283" spans="1:1" x14ac:dyDescent="0.25">
      <c r="A737283" t="s">
        <v>15</v>
      </c>
    </row>
    <row r="737284" spans="1:1" x14ac:dyDescent="0.25">
      <c r="A737284" t="s">
        <v>1</v>
      </c>
    </row>
    <row r="737285" spans="1:1" x14ac:dyDescent="0.25">
      <c r="A737285" t="s">
        <v>17</v>
      </c>
    </row>
    <row r="737286" spans="1:1" x14ac:dyDescent="0.25">
      <c r="A737286" t="s">
        <v>18</v>
      </c>
    </row>
    <row r="737287" spans="1:1" x14ac:dyDescent="0.25">
      <c r="A737287" t="s">
        <v>2</v>
      </c>
    </row>
    <row r="737288" spans="1:1" x14ac:dyDescent="0.25">
      <c r="A737288" t="s">
        <v>21</v>
      </c>
    </row>
    <row r="737289" spans="1:1" x14ac:dyDescent="0.25">
      <c r="A737289" t="s">
        <v>22</v>
      </c>
    </row>
    <row r="737290" spans="1:1" x14ac:dyDescent="0.25">
      <c r="A737290" t="s">
        <v>23</v>
      </c>
    </row>
    <row r="737291" spans="1:1" x14ac:dyDescent="0.25">
      <c r="A737291" t="s">
        <v>3</v>
      </c>
    </row>
    <row r="737292" spans="1:1" x14ac:dyDescent="0.25">
      <c r="A737292" t="s">
        <v>24</v>
      </c>
    </row>
    <row r="737293" spans="1:1" x14ac:dyDescent="0.25">
      <c r="A737293" t="s">
        <v>4</v>
      </c>
    </row>
    <row r="737294" spans="1:1" x14ac:dyDescent="0.25">
      <c r="A737294" t="s">
        <v>5</v>
      </c>
    </row>
    <row r="737295" spans="1:1" x14ac:dyDescent="0.25">
      <c r="A737295" t="s">
        <v>6</v>
      </c>
    </row>
    <row r="737296" spans="1:1" x14ac:dyDescent="0.25">
      <c r="A737296" t="s">
        <v>25</v>
      </c>
    </row>
    <row r="737297" spans="1:1" x14ac:dyDescent="0.25">
      <c r="A737297" t="s">
        <v>7</v>
      </c>
    </row>
    <row r="737298" spans="1:1" x14ac:dyDescent="0.25">
      <c r="A737298" t="s">
        <v>26</v>
      </c>
    </row>
    <row r="737299" spans="1:1" x14ac:dyDescent="0.25">
      <c r="A737299" t="s">
        <v>27</v>
      </c>
    </row>
    <row r="737300" spans="1:1" x14ac:dyDescent="0.25">
      <c r="A737300" t="s">
        <v>8</v>
      </c>
    </row>
    <row r="737301" spans="1:1" x14ac:dyDescent="0.25">
      <c r="A737301" t="s">
        <v>20</v>
      </c>
    </row>
    <row r="737302" spans="1:1" x14ac:dyDescent="0.25">
      <c r="A737302" t="s">
        <v>19</v>
      </c>
    </row>
    <row r="753665" spans="1:1" x14ac:dyDescent="0.25">
      <c r="A753665" t="s">
        <v>14</v>
      </c>
    </row>
    <row r="753666" spans="1:1" x14ac:dyDescent="0.25">
      <c r="A753666" t="s">
        <v>16</v>
      </c>
    </row>
    <row r="753667" spans="1:1" x14ac:dyDescent="0.25">
      <c r="A753667" t="s">
        <v>15</v>
      </c>
    </row>
    <row r="753668" spans="1:1" x14ac:dyDescent="0.25">
      <c r="A753668" t="s">
        <v>1</v>
      </c>
    </row>
    <row r="753669" spans="1:1" x14ac:dyDescent="0.25">
      <c r="A753669" t="s">
        <v>17</v>
      </c>
    </row>
    <row r="753670" spans="1:1" x14ac:dyDescent="0.25">
      <c r="A753670" t="s">
        <v>18</v>
      </c>
    </row>
    <row r="753671" spans="1:1" x14ac:dyDescent="0.25">
      <c r="A753671" t="s">
        <v>2</v>
      </c>
    </row>
    <row r="753672" spans="1:1" x14ac:dyDescent="0.25">
      <c r="A753672" t="s">
        <v>21</v>
      </c>
    </row>
    <row r="753673" spans="1:1" x14ac:dyDescent="0.25">
      <c r="A753673" t="s">
        <v>22</v>
      </c>
    </row>
    <row r="753674" spans="1:1" x14ac:dyDescent="0.25">
      <c r="A753674" t="s">
        <v>23</v>
      </c>
    </row>
    <row r="753675" spans="1:1" x14ac:dyDescent="0.25">
      <c r="A753675" t="s">
        <v>3</v>
      </c>
    </row>
    <row r="753676" spans="1:1" x14ac:dyDescent="0.25">
      <c r="A753676" t="s">
        <v>24</v>
      </c>
    </row>
    <row r="753677" spans="1:1" x14ac:dyDescent="0.25">
      <c r="A753677" t="s">
        <v>4</v>
      </c>
    </row>
    <row r="753678" spans="1:1" x14ac:dyDescent="0.25">
      <c r="A753678" t="s">
        <v>5</v>
      </c>
    </row>
    <row r="753679" spans="1:1" x14ac:dyDescent="0.25">
      <c r="A753679" t="s">
        <v>6</v>
      </c>
    </row>
    <row r="753680" spans="1:1" x14ac:dyDescent="0.25">
      <c r="A753680" t="s">
        <v>25</v>
      </c>
    </row>
    <row r="753681" spans="1:1" x14ac:dyDescent="0.25">
      <c r="A753681" t="s">
        <v>7</v>
      </c>
    </row>
    <row r="753682" spans="1:1" x14ac:dyDescent="0.25">
      <c r="A753682" t="s">
        <v>26</v>
      </c>
    </row>
    <row r="753683" spans="1:1" x14ac:dyDescent="0.25">
      <c r="A753683" t="s">
        <v>27</v>
      </c>
    </row>
    <row r="753684" spans="1:1" x14ac:dyDescent="0.25">
      <c r="A753684" t="s">
        <v>8</v>
      </c>
    </row>
    <row r="753685" spans="1:1" x14ac:dyDescent="0.25">
      <c r="A753685" t="s">
        <v>20</v>
      </c>
    </row>
    <row r="753686" spans="1:1" x14ac:dyDescent="0.25">
      <c r="A753686" t="s">
        <v>19</v>
      </c>
    </row>
    <row r="770049" spans="1:1" x14ac:dyDescent="0.25">
      <c r="A770049" t="s">
        <v>14</v>
      </c>
    </row>
    <row r="770050" spans="1:1" x14ac:dyDescent="0.25">
      <c r="A770050" t="s">
        <v>16</v>
      </c>
    </row>
    <row r="770051" spans="1:1" x14ac:dyDescent="0.25">
      <c r="A770051" t="s">
        <v>15</v>
      </c>
    </row>
    <row r="770052" spans="1:1" x14ac:dyDescent="0.25">
      <c r="A770052" t="s">
        <v>1</v>
      </c>
    </row>
    <row r="770053" spans="1:1" x14ac:dyDescent="0.25">
      <c r="A770053" t="s">
        <v>17</v>
      </c>
    </row>
    <row r="770054" spans="1:1" x14ac:dyDescent="0.25">
      <c r="A770054" t="s">
        <v>18</v>
      </c>
    </row>
    <row r="770055" spans="1:1" x14ac:dyDescent="0.25">
      <c r="A770055" t="s">
        <v>2</v>
      </c>
    </row>
    <row r="770056" spans="1:1" x14ac:dyDescent="0.25">
      <c r="A770056" t="s">
        <v>21</v>
      </c>
    </row>
    <row r="770057" spans="1:1" x14ac:dyDescent="0.25">
      <c r="A770057" t="s">
        <v>22</v>
      </c>
    </row>
    <row r="770058" spans="1:1" x14ac:dyDescent="0.25">
      <c r="A770058" t="s">
        <v>23</v>
      </c>
    </row>
    <row r="770059" spans="1:1" x14ac:dyDescent="0.25">
      <c r="A770059" t="s">
        <v>3</v>
      </c>
    </row>
    <row r="770060" spans="1:1" x14ac:dyDescent="0.25">
      <c r="A770060" t="s">
        <v>24</v>
      </c>
    </row>
    <row r="770061" spans="1:1" x14ac:dyDescent="0.25">
      <c r="A770061" t="s">
        <v>4</v>
      </c>
    </row>
    <row r="770062" spans="1:1" x14ac:dyDescent="0.25">
      <c r="A770062" t="s">
        <v>5</v>
      </c>
    </row>
    <row r="770063" spans="1:1" x14ac:dyDescent="0.25">
      <c r="A770063" t="s">
        <v>6</v>
      </c>
    </row>
    <row r="770064" spans="1:1" x14ac:dyDescent="0.25">
      <c r="A770064" t="s">
        <v>25</v>
      </c>
    </row>
    <row r="770065" spans="1:1" x14ac:dyDescent="0.25">
      <c r="A770065" t="s">
        <v>7</v>
      </c>
    </row>
    <row r="770066" spans="1:1" x14ac:dyDescent="0.25">
      <c r="A770066" t="s">
        <v>26</v>
      </c>
    </row>
    <row r="770067" spans="1:1" x14ac:dyDescent="0.25">
      <c r="A770067" t="s">
        <v>27</v>
      </c>
    </row>
    <row r="770068" spans="1:1" x14ac:dyDescent="0.25">
      <c r="A770068" t="s">
        <v>8</v>
      </c>
    </row>
    <row r="770069" spans="1:1" x14ac:dyDescent="0.25">
      <c r="A770069" t="s">
        <v>20</v>
      </c>
    </row>
    <row r="770070" spans="1:1" x14ac:dyDescent="0.25">
      <c r="A770070" t="s">
        <v>19</v>
      </c>
    </row>
    <row r="786433" spans="1:1" x14ac:dyDescent="0.25">
      <c r="A786433" t="s">
        <v>14</v>
      </c>
    </row>
    <row r="786434" spans="1:1" x14ac:dyDescent="0.25">
      <c r="A786434" t="s">
        <v>16</v>
      </c>
    </row>
    <row r="786435" spans="1:1" x14ac:dyDescent="0.25">
      <c r="A786435" t="s">
        <v>15</v>
      </c>
    </row>
    <row r="786436" spans="1:1" x14ac:dyDescent="0.25">
      <c r="A786436" t="s">
        <v>1</v>
      </c>
    </row>
    <row r="786437" spans="1:1" x14ac:dyDescent="0.25">
      <c r="A786437" t="s">
        <v>17</v>
      </c>
    </row>
    <row r="786438" spans="1:1" x14ac:dyDescent="0.25">
      <c r="A786438" t="s">
        <v>18</v>
      </c>
    </row>
    <row r="786439" spans="1:1" x14ac:dyDescent="0.25">
      <c r="A786439" t="s">
        <v>2</v>
      </c>
    </row>
    <row r="786440" spans="1:1" x14ac:dyDescent="0.25">
      <c r="A786440" t="s">
        <v>21</v>
      </c>
    </row>
    <row r="786441" spans="1:1" x14ac:dyDescent="0.25">
      <c r="A786441" t="s">
        <v>22</v>
      </c>
    </row>
    <row r="786442" spans="1:1" x14ac:dyDescent="0.25">
      <c r="A786442" t="s">
        <v>23</v>
      </c>
    </row>
    <row r="786443" spans="1:1" x14ac:dyDescent="0.25">
      <c r="A786443" t="s">
        <v>3</v>
      </c>
    </row>
    <row r="786444" spans="1:1" x14ac:dyDescent="0.25">
      <c r="A786444" t="s">
        <v>24</v>
      </c>
    </row>
    <row r="786445" spans="1:1" x14ac:dyDescent="0.25">
      <c r="A786445" t="s">
        <v>4</v>
      </c>
    </row>
    <row r="786446" spans="1:1" x14ac:dyDescent="0.25">
      <c r="A786446" t="s">
        <v>5</v>
      </c>
    </row>
    <row r="786447" spans="1:1" x14ac:dyDescent="0.25">
      <c r="A786447" t="s">
        <v>6</v>
      </c>
    </row>
    <row r="786448" spans="1:1" x14ac:dyDescent="0.25">
      <c r="A786448" t="s">
        <v>25</v>
      </c>
    </row>
    <row r="786449" spans="1:1" x14ac:dyDescent="0.25">
      <c r="A786449" t="s">
        <v>7</v>
      </c>
    </row>
    <row r="786450" spans="1:1" x14ac:dyDescent="0.25">
      <c r="A786450" t="s">
        <v>26</v>
      </c>
    </row>
    <row r="786451" spans="1:1" x14ac:dyDescent="0.25">
      <c r="A786451" t="s">
        <v>27</v>
      </c>
    </row>
    <row r="786452" spans="1:1" x14ac:dyDescent="0.25">
      <c r="A786452" t="s">
        <v>8</v>
      </c>
    </row>
    <row r="786453" spans="1:1" x14ac:dyDescent="0.25">
      <c r="A786453" t="s">
        <v>20</v>
      </c>
    </row>
    <row r="786454" spans="1:1" x14ac:dyDescent="0.25">
      <c r="A786454" t="s">
        <v>19</v>
      </c>
    </row>
    <row r="802817" spans="1:1" x14ac:dyDescent="0.25">
      <c r="A802817" t="s">
        <v>14</v>
      </c>
    </row>
    <row r="802818" spans="1:1" x14ac:dyDescent="0.25">
      <c r="A802818" t="s">
        <v>16</v>
      </c>
    </row>
    <row r="802819" spans="1:1" x14ac:dyDescent="0.25">
      <c r="A802819" t="s">
        <v>15</v>
      </c>
    </row>
    <row r="802820" spans="1:1" x14ac:dyDescent="0.25">
      <c r="A802820" t="s">
        <v>1</v>
      </c>
    </row>
    <row r="802821" spans="1:1" x14ac:dyDescent="0.25">
      <c r="A802821" t="s">
        <v>17</v>
      </c>
    </row>
    <row r="802822" spans="1:1" x14ac:dyDescent="0.25">
      <c r="A802822" t="s">
        <v>18</v>
      </c>
    </row>
    <row r="802823" spans="1:1" x14ac:dyDescent="0.25">
      <c r="A802823" t="s">
        <v>2</v>
      </c>
    </row>
    <row r="802824" spans="1:1" x14ac:dyDescent="0.25">
      <c r="A802824" t="s">
        <v>21</v>
      </c>
    </row>
    <row r="802825" spans="1:1" x14ac:dyDescent="0.25">
      <c r="A802825" t="s">
        <v>22</v>
      </c>
    </row>
    <row r="802826" spans="1:1" x14ac:dyDescent="0.25">
      <c r="A802826" t="s">
        <v>23</v>
      </c>
    </row>
    <row r="802827" spans="1:1" x14ac:dyDescent="0.25">
      <c r="A802827" t="s">
        <v>3</v>
      </c>
    </row>
    <row r="802828" spans="1:1" x14ac:dyDescent="0.25">
      <c r="A802828" t="s">
        <v>24</v>
      </c>
    </row>
    <row r="802829" spans="1:1" x14ac:dyDescent="0.25">
      <c r="A802829" t="s">
        <v>4</v>
      </c>
    </row>
    <row r="802830" spans="1:1" x14ac:dyDescent="0.25">
      <c r="A802830" t="s">
        <v>5</v>
      </c>
    </row>
    <row r="802831" spans="1:1" x14ac:dyDescent="0.25">
      <c r="A802831" t="s">
        <v>6</v>
      </c>
    </row>
    <row r="802832" spans="1:1" x14ac:dyDescent="0.25">
      <c r="A802832" t="s">
        <v>25</v>
      </c>
    </row>
    <row r="802833" spans="1:1" x14ac:dyDescent="0.25">
      <c r="A802833" t="s">
        <v>7</v>
      </c>
    </row>
    <row r="802834" spans="1:1" x14ac:dyDescent="0.25">
      <c r="A802834" t="s">
        <v>26</v>
      </c>
    </row>
    <row r="802835" spans="1:1" x14ac:dyDescent="0.25">
      <c r="A802835" t="s">
        <v>27</v>
      </c>
    </row>
    <row r="802836" spans="1:1" x14ac:dyDescent="0.25">
      <c r="A802836" t="s">
        <v>8</v>
      </c>
    </row>
    <row r="802837" spans="1:1" x14ac:dyDescent="0.25">
      <c r="A802837" t="s">
        <v>20</v>
      </c>
    </row>
    <row r="802838" spans="1:1" x14ac:dyDescent="0.25">
      <c r="A802838" t="s">
        <v>19</v>
      </c>
    </row>
    <row r="819201" spans="1:1" x14ac:dyDescent="0.25">
      <c r="A819201" t="s">
        <v>14</v>
      </c>
    </row>
    <row r="819202" spans="1:1" x14ac:dyDescent="0.25">
      <c r="A819202" t="s">
        <v>16</v>
      </c>
    </row>
    <row r="819203" spans="1:1" x14ac:dyDescent="0.25">
      <c r="A819203" t="s">
        <v>15</v>
      </c>
    </row>
    <row r="819204" spans="1:1" x14ac:dyDescent="0.25">
      <c r="A819204" t="s">
        <v>1</v>
      </c>
    </row>
    <row r="819205" spans="1:1" x14ac:dyDescent="0.25">
      <c r="A819205" t="s">
        <v>17</v>
      </c>
    </row>
    <row r="819206" spans="1:1" x14ac:dyDescent="0.25">
      <c r="A819206" t="s">
        <v>18</v>
      </c>
    </row>
    <row r="819207" spans="1:1" x14ac:dyDescent="0.25">
      <c r="A819207" t="s">
        <v>2</v>
      </c>
    </row>
    <row r="819208" spans="1:1" x14ac:dyDescent="0.25">
      <c r="A819208" t="s">
        <v>21</v>
      </c>
    </row>
    <row r="819209" spans="1:1" x14ac:dyDescent="0.25">
      <c r="A819209" t="s">
        <v>22</v>
      </c>
    </row>
    <row r="819210" spans="1:1" x14ac:dyDescent="0.25">
      <c r="A819210" t="s">
        <v>23</v>
      </c>
    </row>
    <row r="819211" spans="1:1" x14ac:dyDescent="0.25">
      <c r="A819211" t="s">
        <v>3</v>
      </c>
    </row>
    <row r="819212" spans="1:1" x14ac:dyDescent="0.25">
      <c r="A819212" t="s">
        <v>24</v>
      </c>
    </row>
    <row r="819213" spans="1:1" x14ac:dyDescent="0.25">
      <c r="A819213" t="s">
        <v>4</v>
      </c>
    </row>
    <row r="819214" spans="1:1" x14ac:dyDescent="0.25">
      <c r="A819214" t="s">
        <v>5</v>
      </c>
    </row>
    <row r="819215" spans="1:1" x14ac:dyDescent="0.25">
      <c r="A819215" t="s">
        <v>6</v>
      </c>
    </row>
    <row r="819216" spans="1:1" x14ac:dyDescent="0.25">
      <c r="A819216" t="s">
        <v>25</v>
      </c>
    </row>
    <row r="819217" spans="1:1" x14ac:dyDescent="0.25">
      <c r="A819217" t="s">
        <v>7</v>
      </c>
    </row>
    <row r="819218" spans="1:1" x14ac:dyDescent="0.25">
      <c r="A819218" t="s">
        <v>26</v>
      </c>
    </row>
    <row r="819219" spans="1:1" x14ac:dyDescent="0.25">
      <c r="A819219" t="s">
        <v>27</v>
      </c>
    </row>
    <row r="819220" spans="1:1" x14ac:dyDescent="0.25">
      <c r="A819220" t="s">
        <v>8</v>
      </c>
    </row>
    <row r="819221" spans="1:1" x14ac:dyDescent="0.25">
      <c r="A819221" t="s">
        <v>20</v>
      </c>
    </row>
    <row r="819222" spans="1:1" x14ac:dyDescent="0.25">
      <c r="A819222" t="s">
        <v>19</v>
      </c>
    </row>
    <row r="835585" spans="1:1" x14ac:dyDescent="0.25">
      <c r="A835585" t="s">
        <v>14</v>
      </c>
    </row>
    <row r="835586" spans="1:1" x14ac:dyDescent="0.25">
      <c r="A835586" t="s">
        <v>16</v>
      </c>
    </row>
    <row r="835587" spans="1:1" x14ac:dyDescent="0.25">
      <c r="A835587" t="s">
        <v>15</v>
      </c>
    </row>
    <row r="835588" spans="1:1" x14ac:dyDescent="0.25">
      <c r="A835588" t="s">
        <v>1</v>
      </c>
    </row>
    <row r="835589" spans="1:1" x14ac:dyDescent="0.25">
      <c r="A835589" t="s">
        <v>17</v>
      </c>
    </row>
    <row r="835590" spans="1:1" x14ac:dyDescent="0.25">
      <c r="A835590" t="s">
        <v>18</v>
      </c>
    </row>
    <row r="835591" spans="1:1" x14ac:dyDescent="0.25">
      <c r="A835591" t="s">
        <v>2</v>
      </c>
    </row>
    <row r="835592" spans="1:1" x14ac:dyDescent="0.25">
      <c r="A835592" t="s">
        <v>21</v>
      </c>
    </row>
    <row r="835593" spans="1:1" x14ac:dyDescent="0.25">
      <c r="A835593" t="s">
        <v>22</v>
      </c>
    </row>
    <row r="835594" spans="1:1" x14ac:dyDescent="0.25">
      <c r="A835594" t="s">
        <v>23</v>
      </c>
    </row>
    <row r="835595" spans="1:1" x14ac:dyDescent="0.25">
      <c r="A835595" t="s">
        <v>3</v>
      </c>
    </row>
    <row r="835596" spans="1:1" x14ac:dyDescent="0.25">
      <c r="A835596" t="s">
        <v>24</v>
      </c>
    </row>
    <row r="835597" spans="1:1" x14ac:dyDescent="0.25">
      <c r="A835597" t="s">
        <v>4</v>
      </c>
    </row>
    <row r="835598" spans="1:1" x14ac:dyDescent="0.25">
      <c r="A835598" t="s">
        <v>5</v>
      </c>
    </row>
    <row r="835599" spans="1:1" x14ac:dyDescent="0.25">
      <c r="A835599" t="s">
        <v>6</v>
      </c>
    </row>
    <row r="835600" spans="1:1" x14ac:dyDescent="0.25">
      <c r="A835600" t="s">
        <v>25</v>
      </c>
    </row>
    <row r="835601" spans="1:1" x14ac:dyDescent="0.25">
      <c r="A835601" t="s">
        <v>7</v>
      </c>
    </row>
    <row r="835602" spans="1:1" x14ac:dyDescent="0.25">
      <c r="A835602" t="s">
        <v>26</v>
      </c>
    </row>
    <row r="835603" spans="1:1" x14ac:dyDescent="0.25">
      <c r="A835603" t="s">
        <v>27</v>
      </c>
    </row>
    <row r="835604" spans="1:1" x14ac:dyDescent="0.25">
      <c r="A835604" t="s">
        <v>8</v>
      </c>
    </row>
    <row r="835605" spans="1:1" x14ac:dyDescent="0.25">
      <c r="A835605" t="s">
        <v>20</v>
      </c>
    </row>
    <row r="835606" spans="1:1" x14ac:dyDescent="0.25">
      <c r="A835606" t="s">
        <v>19</v>
      </c>
    </row>
    <row r="851969" spans="1:1" x14ac:dyDescent="0.25">
      <c r="A851969" t="s">
        <v>14</v>
      </c>
    </row>
    <row r="851970" spans="1:1" x14ac:dyDescent="0.25">
      <c r="A851970" t="s">
        <v>16</v>
      </c>
    </row>
    <row r="851971" spans="1:1" x14ac:dyDescent="0.25">
      <c r="A851971" t="s">
        <v>15</v>
      </c>
    </row>
    <row r="851972" spans="1:1" x14ac:dyDescent="0.25">
      <c r="A851972" t="s">
        <v>1</v>
      </c>
    </row>
    <row r="851973" spans="1:1" x14ac:dyDescent="0.25">
      <c r="A851973" t="s">
        <v>17</v>
      </c>
    </row>
    <row r="851974" spans="1:1" x14ac:dyDescent="0.25">
      <c r="A851974" t="s">
        <v>18</v>
      </c>
    </row>
    <row r="851975" spans="1:1" x14ac:dyDescent="0.25">
      <c r="A851975" t="s">
        <v>2</v>
      </c>
    </row>
    <row r="851976" spans="1:1" x14ac:dyDescent="0.25">
      <c r="A851976" t="s">
        <v>21</v>
      </c>
    </row>
    <row r="851977" spans="1:1" x14ac:dyDescent="0.25">
      <c r="A851977" t="s">
        <v>22</v>
      </c>
    </row>
    <row r="851978" spans="1:1" x14ac:dyDescent="0.25">
      <c r="A851978" t="s">
        <v>23</v>
      </c>
    </row>
    <row r="851979" spans="1:1" x14ac:dyDescent="0.25">
      <c r="A851979" t="s">
        <v>3</v>
      </c>
    </row>
    <row r="851980" spans="1:1" x14ac:dyDescent="0.25">
      <c r="A851980" t="s">
        <v>24</v>
      </c>
    </row>
    <row r="851981" spans="1:1" x14ac:dyDescent="0.25">
      <c r="A851981" t="s">
        <v>4</v>
      </c>
    </row>
    <row r="851982" spans="1:1" x14ac:dyDescent="0.25">
      <c r="A851982" t="s">
        <v>5</v>
      </c>
    </row>
    <row r="851983" spans="1:1" x14ac:dyDescent="0.25">
      <c r="A851983" t="s">
        <v>6</v>
      </c>
    </row>
    <row r="851984" spans="1:1" x14ac:dyDescent="0.25">
      <c r="A851984" t="s">
        <v>25</v>
      </c>
    </row>
    <row r="851985" spans="1:1" x14ac:dyDescent="0.25">
      <c r="A851985" t="s">
        <v>7</v>
      </c>
    </row>
    <row r="851986" spans="1:1" x14ac:dyDescent="0.25">
      <c r="A851986" t="s">
        <v>26</v>
      </c>
    </row>
    <row r="851987" spans="1:1" x14ac:dyDescent="0.25">
      <c r="A851987" t="s">
        <v>27</v>
      </c>
    </row>
    <row r="851988" spans="1:1" x14ac:dyDescent="0.25">
      <c r="A851988" t="s">
        <v>8</v>
      </c>
    </row>
    <row r="851989" spans="1:1" x14ac:dyDescent="0.25">
      <c r="A851989" t="s">
        <v>20</v>
      </c>
    </row>
    <row r="851990" spans="1:1" x14ac:dyDescent="0.25">
      <c r="A851990" t="s">
        <v>19</v>
      </c>
    </row>
    <row r="868353" spans="1:1" x14ac:dyDescent="0.25">
      <c r="A868353" t="s">
        <v>14</v>
      </c>
    </row>
    <row r="868354" spans="1:1" x14ac:dyDescent="0.25">
      <c r="A868354" t="s">
        <v>16</v>
      </c>
    </row>
    <row r="868355" spans="1:1" x14ac:dyDescent="0.25">
      <c r="A868355" t="s">
        <v>15</v>
      </c>
    </row>
    <row r="868356" spans="1:1" x14ac:dyDescent="0.25">
      <c r="A868356" t="s">
        <v>1</v>
      </c>
    </row>
    <row r="868357" spans="1:1" x14ac:dyDescent="0.25">
      <c r="A868357" t="s">
        <v>17</v>
      </c>
    </row>
    <row r="868358" spans="1:1" x14ac:dyDescent="0.25">
      <c r="A868358" t="s">
        <v>18</v>
      </c>
    </row>
    <row r="868359" spans="1:1" x14ac:dyDescent="0.25">
      <c r="A868359" t="s">
        <v>2</v>
      </c>
    </row>
    <row r="868360" spans="1:1" x14ac:dyDescent="0.25">
      <c r="A868360" t="s">
        <v>21</v>
      </c>
    </row>
    <row r="868361" spans="1:1" x14ac:dyDescent="0.25">
      <c r="A868361" t="s">
        <v>22</v>
      </c>
    </row>
    <row r="868362" spans="1:1" x14ac:dyDescent="0.25">
      <c r="A868362" t="s">
        <v>23</v>
      </c>
    </row>
    <row r="868363" spans="1:1" x14ac:dyDescent="0.25">
      <c r="A868363" t="s">
        <v>3</v>
      </c>
    </row>
    <row r="868364" spans="1:1" x14ac:dyDescent="0.25">
      <c r="A868364" t="s">
        <v>24</v>
      </c>
    </row>
    <row r="868365" spans="1:1" x14ac:dyDescent="0.25">
      <c r="A868365" t="s">
        <v>4</v>
      </c>
    </row>
    <row r="868366" spans="1:1" x14ac:dyDescent="0.25">
      <c r="A868366" t="s">
        <v>5</v>
      </c>
    </row>
    <row r="868367" spans="1:1" x14ac:dyDescent="0.25">
      <c r="A868367" t="s">
        <v>6</v>
      </c>
    </row>
    <row r="868368" spans="1:1" x14ac:dyDescent="0.25">
      <c r="A868368" t="s">
        <v>25</v>
      </c>
    </row>
    <row r="868369" spans="1:1" x14ac:dyDescent="0.25">
      <c r="A868369" t="s">
        <v>7</v>
      </c>
    </row>
    <row r="868370" spans="1:1" x14ac:dyDescent="0.25">
      <c r="A868370" t="s">
        <v>26</v>
      </c>
    </row>
    <row r="868371" spans="1:1" x14ac:dyDescent="0.25">
      <c r="A868371" t="s">
        <v>27</v>
      </c>
    </row>
    <row r="868372" spans="1:1" x14ac:dyDescent="0.25">
      <c r="A868372" t="s">
        <v>8</v>
      </c>
    </row>
    <row r="868373" spans="1:1" x14ac:dyDescent="0.25">
      <c r="A868373" t="s">
        <v>20</v>
      </c>
    </row>
    <row r="868374" spans="1:1" x14ac:dyDescent="0.25">
      <c r="A868374" t="s">
        <v>19</v>
      </c>
    </row>
    <row r="884737" spans="1:1" x14ac:dyDescent="0.25">
      <c r="A884737" t="s">
        <v>14</v>
      </c>
    </row>
    <row r="884738" spans="1:1" x14ac:dyDescent="0.25">
      <c r="A884738" t="s">
        <v>16</v>
      </c>
    </row>
    <row r="884739" spans="1:1" x14ac:dyDescent="0.25">
      <c r="A884739" t="s">
        <v>15</v>
      </c>
    </row>
    <row r="884740" spans="1:1" x14ac:dyDescent="0.25">
      <c r="A884740" t="s">
        <v>1</v>
      </c>
    </row>
    <row r="884741" spans="1:1" x14ac:dyDescent="0.25">
      <c r="A884741" t="s">
        <v>17</v>
      </c>
    </row>
    <row r="884742" spans="1:1" x14ac:dyDescent="0.25">
      <c r="A884742" t="s">
        <v>18</v>
      </c>
    </row>
    <row r="884743" spans="1:1" x14ac:dyDescent="0.25">
      <c r="A884743" t="s">
        <v>2</v>
      </c>
    </row>
    <row r="884744" spans="1:1" x14ac:dyDescent="0.25">
      <c r="A884744" t="s">
        <v>21</v>
      </c>
    </row>
    <row r="884745" spans="1:1" x14ac:dyDescent="0.25">
      <c r="A884745" t="s">
        <v>22</v>
      </c>
    </row>
    <row r="884746" spans="1:1" x14ac:dyDescent="0.25">
      <c r="A884746" t="s">
        <v>23</v>
      </c>
    </row>
    <row r="884747" spans="1:1" x14ac:dyDescent="0.25">
      <c r="A884747" t="s">
        <v>3</v>
      </c>
    </row>
    <row r="884748" spans="1:1" x14ac:dyDescent="0.25">
      <c r="A884748" t="s">
        <v>24</v>
      </c>
    </row>
    <row r="884749" spans="1:1" x14ac:dyDescent="0.25">
      <c r="A884749" t="s">
        <v>4</v>
      </c>
    </row>
    <row r="884750" spans="1:1" x14ac:dyDescent="0.25">
      <c r="A884750" t="s">
        <v>5</v>
      </c>
    </row>
    <row r="884751" spans="1:1" x14ac:dyDescent="0.25">
      <c r="A884751" t="s">
        <v>6</v>
      </c>
    </row>
    <row r="884752" spans="1:1" x14ac:dyDescent="0.25">
      <c r="A884752" t="s">
        <v>25</v>
      </c>
    </row>
    <row r="884753" spans="1:1" x14ac:dyDescent="0.25">
      <c r="A884753" t="s">
        <v>7</v>
      </c>
    </row>
    <row r="884754" spans="1:1" x14ac:dyDescent="0.25">
      <c r="A884754" t="s">
        <v>26</v>
      </c>
    </row>
    <row r="884755" spans="1:1" x14ac:dyDescent="0.25">
      <c r="A884755" t="s">
        <v>27</v>
      </c>
    </row>
    <row r="884756" spans="1:1" x14ac:dyDescent="0.25">
      <c r="A884756" t="s">
        <v>8</v>
      </c>
    </row>
    <row r="884757" spans="1:1" x14ac:dyDescent="0.25">
      <c r="A884757" t="s">
        <v>20</v>
      </c>
    </row>
    <row r="884758" spans="1:1" x14ac:dyDescent="0.25">
      <c r="A884758" t="s">
        <v>19</v>
      </c>
    </row>
    <row r="901121" spans="1:1" x14ac:dyDescent="0.25">
      <c r="A901121" t="s">
        <v>14</v>
      </c>
    </row>
    <row r="901122" spans="1:1" x14ac:dyDescent="0.25">
      <c r="A901122" t="s">
        <v>16</v>
      </c>
    </row>
    <row r="901123" spans="1:1" x14ac:dyDescent="0.25">
      <c r="A901123" t="s">
        <v>15</v>
      </c>
    </row>
    <row r="901124" spans="1:1" x14ac:dyDescent="0.25">
      <c r="A901124" t="s">
        <v>1</v>
      </c>
    </row>
    <row r="901125" spans="1:1" x14ac:dyDescent="0.25">
      <c r="A901125" t="s">
        <v>17</v>
      </c>
    </row>
    <row r="901126" spans="1:1" x14ac:dyDescent="0.25">
      <c r="A901126" t="s">
        <v>18</v>
      </c>
    </row>
    <row r="901127" spans="1:1" x14ac:dyDescent="0.25">
      <c r="A901127" t="s">
        <v>2</v>
      </c>
    </row>
    <row r="901128" spans="1:1" x14ac:dyDescent="0.25">
      <c r="A901128" t="s">
        <v>21</v>
      </c>
    </row>
    <row r="901129" spans="1:1" x14ac:dyDescent="0.25">
      <c r="A901129" t="s">
        <v>22</v>
      </c>
    </row>
    <row r="901130" spans="1:1" x14ac:dyDescent="0.25">
      <c r="A901130" t="s">
        <v>23</v>
      </c>
    </row>
    <row r="901131" spans="1:1" x14ac:dyDescent="0.25">
      <c r="A901131" t="s">
        <v>3</v>
      </c>
    </row>
    <row r="901132" spans="1:1" x14ac:dyDescent="0.25">
      <c r="A901132" t="s">
        <v>24</v>
      </c>
    </row>
    <row r="901133" spans="1:1" x14ac:dyDescent="0.25">
      <c r="A901133" t="s">
        <v>4</v>
      </c>
    </row>
    <row r="901134" spans="1:1" x14ac:dyDescent="0.25">
      <c r="A901134" t="s">
        <v>5</v>
      </c>
    </row>
    <row r="901135" spans="1:1" x14ac:dyDescent="0.25">
      <c r="A901135" t="s">
        <v>6</v>
      </c>
    </row>
    <row r="901136" spans="1:1" x14ac:dyDescent="0.25">
      <c r="A901136" t="s">
        <v>25</v>
      </c>
    </row>
    <row r="901137" spans="1:1" x14ac:dyDescent="0.25">
      <c r="A901137" t="s">
        <v>7</v>
      </c>
    </row>
    <row r="901138" spans="1:1" x14ac:dyDescent="0.25">
      <c r="A901138" t="s">
        <v>26</v>
      </c>
    </row>
    <row r="901139" spans="1:1" x14ac:dyDescent="0.25">
      <c r="A901139" t="s">
        <v>27</v>
      </c>
    </row>
    <row r="901140" spans="1:1" x14ac:dyDescent="0.25">
      <c r="A901140" t="s">
        <v>8</v>
      </c>
    </row>
    <row r="901141" spans="1:1" x14ac:dyDescent="0.25">
      <c r="A901141" t="s">
        <v>20</v>
      </c>
    </row>
    <row r="901142" spans="1:1" x14ac:dyDescent="0.25">
      <c r="A901142" t="s">
        <v>19</v>
      </c>
    </row>
    <row r="917505" spans="1:1" x14ac:dyDescent="0.25">
      <c r="A917505" t="s">
        <v>14</v>
      </c>
    </row>
    <row r="917506" spans="1:1" x14ac:dyDescent="0.25">
      <c r="A917506" t="s">
        <v>16</v>
      </c>
    </row>
    <row r="917507" spans="1:1" x14ac:dyDescent="0.25">
      <c r="A917507" t="s">
        <v>15</v>
      </c>
    </row>
    <row r="917508" spans="1:1" x14ac:dyDescent="0.25">
      <c r="A917508" t="s">
        <v>1</v>
      </c>
    </row>
    <row r="917509" spans="1:1" x14ac:dyDescent="0.25">
      <c r="A917509" t="s">
        <v>17</v>
      </c>
    </row>
    <row r="917510" spans="1:1" x14ac:dyDescent="0.25">
      <c r="A917510" t="s">
        <v>18</v>
      </c>
    </row>
    <row r="917511" spans="1:1" x14ac:dyDescent="0.25">
      <c r="A917511" t="s">
        <v>2</v>
      </c>
    </row>
    <row r="917512" spans="1:1" x14ac:dyDescent="0.25">
      <c r="A917512" t="s">
        <v>21</v>
      </c>
    </row>
    <row r="917513" spans="1:1" x14ac:dyDescent="0.25">
      <c r="A917513" t="s">
        <v>22</v>
      </c>
    </row>
    <row r="917514" spans="1:1" x14ac:dyDescent="0.25">
      <c r="A917514" t="s">
        <v>23</v>
      </c>
    </row>
    <row r="917515" spans="1:1" x14ac:dyDescent="0.25">
      <c r="A917515" t="s">
        <v>3</v>
      </c>
    </row>
    <row r="917516" spans="1:1" x14ac:dyDescent="0.25">
      <c r="A917516" t="s">
        <v>24</v>
      </c>
    </row>
    <row r="917517" spans="1:1" x14ac:dyDescent="0.25">
      <c r="A917517" t="s">
        <v>4</v>
      </c>
    </row>
    <row r="917518" spans="1:1" x14ac:dyDescent="0.25">
      <c r="A917518" t="s">
        <v>5</v>
      </c>
    </row>
    <row r="917519" spans="1:1" x14ac:dyDescent="0.25">
      <c r="A917519" t="s">
        <v>6</v>
      </c>
    </row>
    <row r="917520" spans="1:1" x14ac:dyDescent="0.25">
      <c r="A917520" t="s">
        <v>25</v>
      </c>
    </row>
    <row r="917521" spans="1:1" x14ac:dyDescent="0.25">
      <c r="A917521" t="s">
        <v>7</v>
      </c>
    </row>
    <row r="917522" spans="1:1" x14ac:dyDescent="0.25">
      <c r="A917522" t="s">
        <v>26</v>
      </c>
    </row>
    <row r="917523" spans="1:1" x14ac:dyDescent="0.25">
      <c r="A917523" t="s">
        <v>27</v>
      </c>
    </row>
    <row r="917524" spans="1:1" x14ac:dyDescent="0.25">
      <c r="A917524" t="s">
        <v>8</v>
      </c>
    </row>
    <row r="917525" spans="1:1" x14ac:dyDescent="0.25">
      <c r="A917525" t="s">
        <v>20</v>
      </c>
    </row>
    <row r="917526" spans="1:1" x14ac:dyDescent="0.25">
      <c r="A917526" t="s">
        <v>19</v>
      </c>
    </row>
    <row r="933889" spans="1:1" x14ac:dyDescent="0.25">
      <c r="A933889" t="s">
        <v>14</v>
      </c>
    </row>
    <row r="933890" spans="1:1" x14ac:dyDescent="0.25">
      <c r="A933890" t="s">
        <v>16</v>
      </c>
    </row>
    <row r="933891" spans="1:1" x14ac:dyDescent="0.25">
      <c r="A933891" t="s">
        <v>15</v>
      </c>
    </row>
    <row r="933892" spans="1:1" x14ac:dyDescent="0.25">
      <c r="A933892" t="s">
        <v>1</v>
      </c>
    </row>
    <row r="933893" spans="1:1" x14ac:dyDescent="0.25">
      <c r="A933893" t="s">
        <v>17</v>
      </c>
    </row>
    <row r="933894" spans="1:1" x14ac:dyDescent="0.25">
      <c r="A933894" t="s">
        <v>18</v>
      </c>
    </row>
    <row r="933895" spans="1:1" x14ac:dyDescent="0.25">
      <c r="A933895" t="s">
        <v>2</v>
      </c>
    </row>
    <row r="933896" spans="1:1" x14ac:dyDescent="0.25">
      <c r="A933896" t="s">
        <v>21</v>
      </c>
    </row>
    <row r="933897" spans="1:1" x14ac:dyDescent="0.25">
      <c r="A933897" t="s">
        <v>22</v>
      </c>
    </row>
    <row r="933898" spans="1:1" x14ac:dyDescent="0.25">
      <c r="A933898" t="s">
        <v>23</v>
      </c>
    </row>
    <row r="933899" spans="1:1" x14ac:dyDescent="0.25">
      <c r="A933899" t="s">
        <v>3</v>
      </c>
    </row>
    <row r="933900" spans="1:1" x14ac:dyDescent="0.25">
      <c r="A933900" t="s">
        <v>24</v>
      </c>
    </row>
    <row r="933901" spans="1:1" x14ac:dyDescent="0.25">
      <c r="A933901" t="s">
        <v>4</v>
      </c>
    </row>
    <row r="933902" spans="1:1" x14ac:dyDescent="0.25">
      <c r="A933902" t="s">
        <v>5</v>
      </c>
    </row>
    <row r="933903" spans="1:1" x14ac:dyDescent="0.25">
      <c r="A933903" t="s">
        <v>6</v>
      </c>
    </row>
    <row r="933904" spans="1:1" x14ac:dyDescent="0.25">
      <c r="A933904" t="s">
        <v>25</v>
      </c>
    </row>
    <row r="933905" spans="1:1" x14ac:dyDescent="0.25">
      <c r="A933905" t="s">
        <v>7</v>
      </c>
    </row>
    <row r="933906" spans="1:1" x14ac:dyDescent="0.25">
      <c r="A933906" t="s">
        <v>26</v>
      </c>
    </row>
    <row r="933907" spans="1:1" x14ac:dyDescent="0.25">
      <c r="A933907" t="s">
        <v>27</v>
      </c>
    </row>
    <row r="933908" spans="1:1" x14ac:dyDescent="0.25">
      <c r="A933908" t="s">
        <v>8</v>
      </c>
    </row>
    <row r="933909" spans="1:1" x14ac:dyDescent="0.25">
      <c r="A933909" t="s">
        <v>20</v>
      </c>
    </row>
    <row r="933910" spans="1:1" x14ac:dyDescent="0.25">
      <c r="A933910" t="s">
        <v>19</v>
      </c>
    </row>
    <row r="950273" spans="1:1" x14ac:dyDescent="0.25">
      <c r="A950273" t="s">
        <v>14</v>
      </c>
    </row>
    <row r="950274" spans="1:1" x14ac:dyDescent="0.25">
      <c r="A950274" t="s">
        <v>16</v>
      </c>
    </row>
    <row r="950275" spans="1:1" x14ac:dyDescent="0.25">
      <c r="A950275" t="s">
        <v>15</v>
      </c>
    </row>
    <row r="950276" spans="1:1" x14ac:dyDescent="0.25">
      <c r="A950276" t="s">
        <v>1</v>
      </c>
    </row>
    <row r="950277" spans="1:1" x14ac:dyDescent="0.25">
      <c r="A950277" t="s">
        <v>17</v>
      </c>
    </row>
    <row r="950278" spans="1:1" x14ac:dyDescent="0.25">
      <c r="A950278" t="s">
        <v>18</v>
      </c>
    </row>
    <row r="950279" spans="1:1" x14ac:dyDescent="0.25">
      <c r="A950279" t="s">
        <v>2</v>
      </c>
    </row>
    <row r="950280" spans="1:1" x14ac:dyDescent="0.25">
      <c r="A950280" t="s">
        <v>21</v>
      </c>
    </row>
    <row r="950281" spans="1:1" x14ac:dyDescent="0.25">
      <c r="A950281" t="s">
        <v>22</v>
      </c>
    </row>
    <row r="950282" spans="1:1" x14ac:dyDescent="0.25">
      <c r="A950282" t="s">
        <v>23</v>
      </c>
    </row>
    <row r="950283" spans="1:1" x14ac:dyDescent="0.25">
      <c r="A950283" t="s">
        <v>3</v>
      </c>
    </row>
    <row r="950284" spans="1:1" x14ac:dyDescent="0.25">
      <c r="A950284" t="s">
        <v>24</v>
      </c>
    </row>
    <row r="950285" spans="1:1" x14ac:dyDescent="0.25">
      <c r="A950285" t="s">
        <v>4</v>
      </c>
    </row>
    <row r="950286" spans="1:1" x14ac:dyDescent="0.25">
      <c r="A950286" t="s">
        <v>5</v>
      </c>
    </row>
    <row r="950287" spans="1:1" x14ac:dyDescent="0.25">
      <c r="A950287" t="s">
        <v>6</v>
      </c>
    </row>
    <row r="950288" spans="1:1" x14ac:dyDescent="0.25">
      <c r="A950288" t="s">
        <v>25</v>
      </c>
    </row>
    <row r="950289" spans="1:1" x14ac:dyDescent="0.25">
      <c r="A950289" t="s">
        <v>7</v>
      </c>
    </row>
    <row r="950290" spans="1:1" x14ac:dyDescent="0.25">
      <c r="A950290" t="s">
        <v>26</v>
      </c>
    </row>
    <row r="950291" spans="1:1" x14ac:dyDescent="0.25">
      <c r="A950291" t="s">
        <v>27</v>
      </c>
    </row>
    <row r="950292" spans="1:1" x14ac:dyDescent="0.25">
      <c r="A950292" t="s">
        <v>8</v>
      </c>
    </row>
    <row r="950293" spans="1:1" x14ac:dyDescent="0.25">
      <c r="A950293" t="s">
        <v>20</v>
      </c>
    </row>
    <row r="950294" spans="1:1" x14ac:dyDescent="0.25">
      <c r="A950294" t="s">
        <v>19</v>
      </c>
    </row>
    <row r="966657" spans="1:1" x14ac:dyDescent="0.25">
      <c r="A966657" t="s">
        <v>14</v>
      </c>
    </row>
    <row r="966658" spans="1:1" x14ac:dyDescent="0.25">
      <c r="A966658" t="s">
        <v>16</v>
      </c>
    </row>
    <row r="966659" spans="1:1" x14ac:dyDescent="0.25">
      <c r="A966659" t="s">
        <v>15</v>
      </c>
    </row>
    <row r="966660" spans="1:1" x14ac:dyDescent="0.25">
      <c r="A966660" t="s">
        <v>1</v>
      </c>
    </row>
    <row r="966661" spans="1:1" x14ac:dyDescent="0.25">
      <c r="A966661" t="s">
        <v>17</v>
      </c>
    </row>
    <row r="966662" spans="1:1" x14ac:dyDescent="0.25">
      <c r="A966662" t="s">
        <v>18</v>
      </c>
    </row>
    <row r="966663" spans="1:1" x14ac:dyDescent="0.25">
      <c r="A966663" t="s">
        <v>2</v>
      </c>
    </row>
    <row r="966664" spans="1:1" x14ac:dyDescent="0.25">
      <c r="A966664" t="s">
        <v>21</v>
      </c>
    </row>
    <row r="966665" spans="1:1" x14ac:dyDescent="0.25">
      <c r="A966665" t="s">
        <v>22</v>
      </c>
    </row>
    <row r="966666" spans="1:1" x14ac:dyDescent="0.25">
      <c r="A966666" t="s">
        <v>23</v>
      </c>
    </row>
    <row r="966667" spans="1:1" x14ac:dyDescent="0.25">
      <c r="A966667" t="s">
        <v>3</v>
      </c>
    </row>
    <row r="966668" spans="1:1" x14ac:dyDescent="0.25">
      <c r="A966668" t="s">
        <v>24</v>
      </c>
    </row>
    <row r="966669" spans="1:1" x14ac:dyDescent="0.25">
      <c r="A966669" t="s">
        <v>4</v>
      </c>
    </row>
    <row r="966670" spans="1:1" x14ac:dyDescent="0.25">
      <c r="A966670" t="s">
        <v>5</v>
      </c>
    </row>
    <row r="966671" spans="1:1" x14ac:dyDescent="0.25">
      <c r="A966671" t="s">
        <v>6</v>
      </c>
    </row>
    <row r="966672" spans="1:1" x14ac:dyDescent="0.25">
      <c r="A966672" t="s">
        <v>25</v>
      </c>
    </row>
    <row r="966673" spans="1:1" x14ac:dyDescent="0.25">
      <c r="A966673" t="s">
        <v>7</v>
      </c>
    </row>
    <row r="966674" spans="1:1" x14ac:dyDescent="0.25">
      <c r="A966674" t="s">
        <v>26</v>
      </c>
    </row>
    <row r="966675" spans="1:1" x14ac:dyDescent="0.25">
      <c r="A966675" t="s">
        <v>27</v>
      </c>
    </row>
    <row r="966676" spans="1:1" x14ac:dyDescent="0.25">
      <c r="A966676" t="s">
        <v>8</v>
      </c>
    </row>
    <row r="966677" spans="1:1" x14ac:dyDescent="0.25">
      <c r="A966677" t="s">
        <v>20</v>
      </c>
    </row>
    <row r="966678" spans="1:1" x14ac:dyDescent="0.25">
      <c r="A966678" t="s">
        <v>19</v>
      </c>
    </row>
    <row r="983041" spans="1:1" x14ac:dyDescent="0.25">
      <c r="A983041" t="s">
        <v>14</v>
      </c>
    </row>
    <row r="983042" spans="1:1" x14ac:dyDescent="0.25">
      <c r="A983042" t="s">
        <v>16</v>
      </c>
    </row>
    <row r="983043" spans="1:1" x14ac:dyDescent="0.25">
      <c r="A983043" t="s">
        <v>15</v>
      </c>
    </row>
    <row r="983044" spans="1:1" x14ac:dyDescent="0.25">
      <c r="A983044" t="s">
        <v>1</v>
      </c>
    </row>
    <row r="983045" spans="1:1" x14ac:dyDescent="0.25">
      <c r="A983045" t="s">
        <v>17</v>
      </c>
    </row>
    <row r="983046" spans="1:1" x14ac:dyDescent="0.25">
      <c r="A983046" t="s">
        <v>18</v>
      </c>
    </row>
    <row r="983047" spans="1:1" x14ac:dyDescent="0.25">
      <c r="A983047" t="s">
        <v>2</v>
      </c>
    </row>
    <row r="983048" spans="1:1" x14ac:dyDescent="0.25">
      <c r="A983048" t="s">
        <v>21</v>
      </c>
    </row>
    <row r="983049" spans="1:1" x14ac:dyDescent="0.25">
      <c r="A983049" t="s">
        <v>22</v>
      </c>
    </row>
    <row r="983050" spans="1:1" x14ac:dyDescent="0.25">
      <c r="A983050" t="s">
        <v>23</v>
      </c>
    </row>
    <row r="983051" spans="1:1" x14ac:dyDescent="0.25">
      <c r="A983051" t="s">
        <v>3</v>
      </c>
    </row>
    <row r="983052" spans="1:1" x14ac:dyDescent="0.25">
      <c r="A983052" t="s">
        <v>24</v>
      </c>
    </row>
    <row r="983053" spans="1:1" x14ac:dyDescent="0.25">
      <c r="A983053" t="s">
        <v>4</v>
      </c>
    </row>
    <row r="983054" spans="1:1" x14ac:dyDescent="0.25">
      <c r="A983054" t="s">
        <v>5</v>
      </c>
    </row>
    <row r="983055" spans="1:1" x14ac:dyDescent="0.25">
      <c r="A983055" t="s">
        <v>6</v>
      </c>
    </row>
    <row r="983056" spans="1:1" x14ac:dyDescent="0.25">
      <c r="A983056" t="s">
        <v>25</v>
      </c>
    </row>
    <row r="983057" spans="1:1" x14ac:dyDescent="0.25">
      <c r="A983057" t="s">
        <v>7</v>
      </c>
    </row>
    <row r="983058" spans="1:1" x14ac:dyDescent="0.25">
      <c r="A983058" t="s">
        <v>26</v>
      </c>
    </row>
    <row r="983059" spans="1:1" x14ac:dyDescent="0.25">
      <c r="A983059" t="s">
        <v>27</v>
      </c>
    </row>
    <row r="983060" spans="1:1" x14ac:dyDescent="0.25">
      <c r="A983060" t="s">
        <v>8</v>
      </c>
    </row>
    <row r="983061" spans="1:1" x14ac:dyDescent="0.25">
      <c r="A983061" t="s">
        <v>20</v>
      </c>
    </row>
    <row r="983062" spans="1:1" x14ac:dyDescent="0.25">
      <c r="A983062" t="s">
        <v>19</v>
      </c>
    </row>
    <row r="999425" spans="1:1" x14ac:dyDescent="0.25">
      <c r="A999425" t="s">
        <v>14</v>
      </c>
    </row>
    <row r="999426" spans="1:1" x14ac:dyDescent="0.25">
      <c r="A999426" t="s">
        <v>16</v>
      </c>
    </row>
    <row r="999427" spans="1:1" x14ac:dyDescent="0.25">
      <c r="A999427" t="s">
        <v>15</v>
      </c>
    </row>
    <row r="999428" spans="1:1" x14ac:dyDescent="0.25">
      <c r="A999428" t="s">
        <v>1</v>
      </c>
    </row>
    <row r="999429" spans="1:1" x14ac:dyDescent="0.25">
      <c r="A999429" t="s">
        <v>17</v>
      </c>
    </row>
    <row r="999430" spans="1:1" x14ac:dyDescent="0.25">
      <c r="A999430" t="s">
        <v>18</v>
      </c>
    </row>
    <row r="999431" spans="1:1" x14ac:dyDescent="0.25">
      <c r="A999431" t="s">
        <v>2</v>
      </c>
    </row>
    <row r="999432" spans="1:1" x14ac:dyDescent="0.25">
      <c r="A999432" t="s">
        <v>21</v>
      </c>
    </row>
    <row r="999433" spans="1:1" x14ac:dyDescent="0.25">
      <c r="A999433" t="s">
        <v>22</v>
      </c>
    </row>
    <row r="999434" spans="1:1" x14ac:dyDescent="0.25">
      <c r="A999434" t="s">
        <v>23</v>
      </c>
    </row>
    <row r="999435" spans="1:1" x14ac:dyDescent="0.25">
      <c r="A999435" t="s">
        <v>3</v>
      </c>
    </row>
    <row r="999436" spans="1:1" x14ac:dyDescent="0.25">
      <c r="A999436" t="s">
        <v>24</v>
      </c>
    </row>
    <row r="999437" spans="1:1" x14ac:dyDescent="0.25">
      <c r="A999437" t="s">
        <v>4</v>
      </c>
    </row>
    <row r="999438" spans="1:1" x14ac:dyDescent="0.25">
      <c r="A999438" t="s">
        <v>5</v>
      </c>
    </row>
    <row r="999439" spans="1:1" x14ac:dyDescent="0.25">
      <c r="A999439" t="s">
        <v>6</v>
      </c>
    </row>
    <row r="999440" spans="1:1" x14ac:dyDescent="0.25">
      <c r="A999440" t="s">
        <v>25</v>
      </c>
    </row>
    <row r="999441" spans="1:1" x14ac:dyDescent="0.25">
      <c r="A999441" t="s">
        <v>7</v>
      </c>
    </row>
    <row r="999442" spans="1:1" x14ac:dyDescent="0.25">
      <c r="A999442" t="s">
        <v>26</v>
      </c>
    </row>
    <row r="999443" spans="1:1" x14ac:dyDescent="0.25">
      <c r="A999443" t="s">
        <v>27</v>
      </c>
    </row>
    <row r="999444" spans="1:1" x14ac:dyDescent="0.25">
      <c r="A999444" t="s">
        <v>8</v>
      </c>
    </row>
    <row r="999445" spans="1:1" x14ac:dyDescent="0.25">
      <c r="A999445" t="s">
        <v>20</v>
      </c>
    </row>
    <row r="999446" spans="1:1" x14ac:dyDescent="0.25">
      <c r="A999446" t="s">
        <v>19</v>
      </c>
    </row>
    <row r="1015809" spans="1:1" x14ac:dyDescent="0.25">
      <c r="A1015809" t="s">
        <v>14</v>
      </c>
    </row>
    <row r="1015810" spans="1:1" x14ac:dyDescent="0.25">
      <c r="A1015810" t="s">
        <v>16</v>
      </c>
    </row>
    <row r="1015811" spans="1:1" x14ac:dyDescent="0.25">
      <c r="A1015811" t="s">
        <v>15</v>
      </c>
    </row>
    <row r="1015812" spans="1:1" x14ac:dyDescent="0.25">
      <c r="A1015812" t="s">
        <v>1</v>
      </c>
    </row>
    <row r="1015813" spans="1:1" x14ac:dyDescent="0.25">
      <c r="A1015813" t="s">
        <v>17</v>
      </c>
    </row>
    <row r="1015814" spans="1:1" x14ac:dyDescent="0.25">
      <c r="A1015814" t="s">
        <v>18</v>
      </c>
    </row>
    <row r="1015815" spans="1:1" x14ac:dyDescent="0.25">
      <c r="A1015815" t="s">
        <v>2</v>
      </c>
    </row>
    <row r="1015816" spans="1:1" x14ac:dyDescent="0.25">
      <c r="A1015816" t="s">
        <v>21</v>
      </c>
    </row>
    <row r="1015817" spans="1:1" x14ac:dyDescent="0.25">
      <c r="A1015817" t="s">
        <v>22</v>
      </c>
    </row>
    <row r="1015818" spans="1:1" x14ac:dyDescent="0.25">
      <c r="A1015818" t="s">
        <v>23</v>
      </c>
    </row>
    <row r="1015819" spans="1:1" x14ac:dyDescent="0.25">
      <c r="A1015819" t="s">
        <v>3</v>
      </c>
    </row>
    <row r="1015820" spans="1:1" x14ac:dyDescent="0.25">
      <c r="A1015820" t="s">
        <v>24</v>
      </c>
    </row>
    <row r="1015821" spans="1:1" x14ac:dyDescent="0.25">
      <c r="A1015821" t="s">
        <v>4</v>
      </c>
    </row>
    <row r="1015822" spans="1:1" x14ac:dyDescent="0.25">
      <c r="A1015822" t="s">
        <v>5</v>
      </c>
    </row>
    <row r="1015823" spans="1:1" x14ac:dyDescent="0.25">
      <c r="A1015823" t="s">
        <v>6</v>
      </c>
    </row>
    <row r="1015824" spans="1:1" x14ac:dyDescent="0.25">
      <c r="A1015824" t="s">
        <v>25</v>
      </c>
    </row>
    <row r="1015825" spans="1:1" x14ac:dyDescent="0.25">
      <c r="A1015825" t="s">
        <v>7</v>
      </c>
    </row>
    <row r="1015826" spans="1:1" x14ac:dyDescent="0.25">
      <c r="A1015826" t="s">
        <v>26</v>
      </c>
    </row>
    <row r="1015827" spans="1:1" x14ac:dyDescent="0.25">
      <c r="A1015827" t="s">
        <v>27</v>
      </c>
    </row>
    <row r="1015828" spans="1:1" x14ac:dyDescent="0.25">
      <c r="A1015828" t="s">
        <v>8</v>
      </c>
    </row>
    <row r="1015829" spans="1:1" x14ac:dyDescent="0.25">
      <c r="A1015829" t="s">
        <v>20</v>
      </c>
    </row>
    <row r="1015830" spans="1:1" x14ac:dyDescent="0.25">
      <c r="A1015830" t="s">
        <v>19</v>
      </c>
    </row>
    <row r="1032193" spans="1:1" x14ac:dyDescent="0.25">
      <c r="A1032193" t="s">
        <v>14</v>
      </c>
    </row>
    <row r="1032194" spans="1:1" x14ac:dyDescent="0.25">
      <c r="A1032194" t="s">
        <v>16</v>
      </c>
    </row>
    <row r="1032195" spans="1:1" x14ac:dyDescent="0.25">
      <c r="A1032195" t="s">
        <v>15</v>
      </c>
    </row>
    <row r="1032196" spans="1:1" x14ac:dyDescent="0.25">
      <c r="A1032196" t="s">
        <v>1</v>
      </c>
    </row>
    <row r="1032197" spans="1:1" x14ac:dyDescent="0.25">
      <c r="A1032197" t="s">
        <v>17</v>
      </c>
    </row>
    <row r="1032198" spans="1:1" x14ac:dyDescent="0.25">
      <c r="A1032198" t="s">
        <v>18</v>
      </c>
    </row>
    <row r="1032199" spans="1:1" x14ac:dyDescent="0.25">
      <c r="A1032199" t="s">
        <v>2</v>
      </c>
    </row>
    <row r="1032200" spans="1:1" x14ac:dyDescent="0.25">
      <c r="A1032200" t="s">
        <v>21</v>
      </c>
    </row>
    <row r="1032201" spans="1:1" x14ac:dyDescent="0.25">
      <c r="A1032201" t="s">
        <v>22</v>
      </c>
    </row>
    <row r="1032202" spans="1:1" x14ac:dyDescent="0.25">
      <c r="A1032202" t="s">
        <v>23</v>
      </c>
    </row>
    <row r="1032203" spans="1:1" x14ac:dyDescent="0.25">
      <c r="A1032203" t="s">
        <v>3</v>
      </c>
    </row>
    <row r="1032204" spans="1:1" x14ac:dyDescent="0.25">
      <c r="A1032204" t="s">
        <v>24</v>
      </c>
    </row>
    <row r="1032205" spans="1:1" x14ac:dyDescent="0.25">
      <c r="A1032205" t="s">
        <v>4</v>
      </c>
    </row>
    <row r="1032206" spans="1:1" x14ac:dyDescent="0.25">
      <c r="A1032206" t="s">
        <v>5</v>
      </c>
    </row>
    <row r="1032207" spans="1:1" x14ac:dyDescent="0.25">
      <c r="A1032207" t="s">
        <v>6</v>
      </c>
    </row>
    <row r="1032208" spans="1:1" x14ac:dyDescent="0.25">
      <c r="A1032208" t="s">
        <v>25</v>
      </c>
    </row>
    <row r="1032209" spans="1:1" x14ac:dyDescent="0.25">
      <c r="A1032209" t="s">
        <v>7</v>
      </c>
    </row>
    <row r="1032210" spans="1:1" x14ac:dyDescent="0.25">
      <c r="A1032210" t="s">
        <v>26</v>
      </c>
    </row>
    <row r="1032211" spans="1:1" x14ac:dyDescent="0.25">
      <c r="A1032211" t="s">
        <v>27</v>
      </c>
    </row>
    <row r="1032212" spans="1:1" x14ac:dyDescent="0.25">
      <c r="A1032212" t="s">
        <v>8</v>
      </c>
    </row>
    <row r="1032213" spans="1:1" x14ac:dyDescent="0.25">
      <c r="A1032213" t="s">
        <v>20</v>
      </c>
    </row>
    <row r="1032214" spans="1:1" x14ac:dyDescent="0.25">
      <c r="A1032214" t="s">
        <v>19</v>
      </c>
    </row>
  </sheetData>
  <autoFilter ref="A1:B23">
    <sortState ref="A2:B23">
      <sortCondition descending="1" ref="B1:B23"/>
    </sortState>
  </autoFilter>
  <sortState ref="A1:I1048576">
    <sortCondition descending="1"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5" workbookViewId="0">
      <selection activeCell="D4" sqref="D4"/>
    </sheetView>
  </sheetViews>
  <sheetFormatPr defaultRowHeight="15" x14ac:dyDescent="0.25"/>
  <cols>
    <col min="1" max="1" width="18.28515625" customWidth="1"/>
    <col min="2" max="2" width="16.28515625" customWidth="1"/>
    <col min="3" max="3" width="7.5703125" bestFit="1" customWidth="1"/>
    <col min="4" max="4" width="11.28515625" customWidth="1"/>
    <col min="5" max="5" width="7.42578125" style="21" bestFit="1" customWidth="1"/>
    <col min="6" max="6" width="9.5703125" bestFit="1" customWidth="1"/>
    <col min="7" max="7" width="23.140625" style="25" bestFit="1" customWidth="1"/>
    <col min="8" max="9" width="14.5703125" style="25" customWidth="1"/>
    <col min="10" max="10" width="60.7109375" bestFit="1" customWidth="1"/>
    <col min="11" max="11" width="31.42578125" customWidth="1"/>
    <col min="12" max="12" width="54.5703125" bestFit="1" customWidth="1"/>
    <col min="13" max="13" width="53.140625" bestFit="1" customWidth="1"/>
    <col min="14" max="14" width="42.140625" bestFit="1" customWidth="1"/>
    <col min="15" max="15" width="21.5703125" bestFit="1" customWidth="1"/>
    <col min="16" max="16" width="38.28515625" bestFit="1" customWidth="1"/>
    <col min="17" max="17" width="16.140625" customWidth="1"/>
    <col min="18" max="18" width="33.42578125" bestFit="1" customWidth="1"/>
    <col min="19" max="19" width="47.140625" bestFit="1" customWidth="1"/>
    <col min="20" max="20" width="50.7109375" bestFit="1" customWidth="1"/>
  </cols>
  <sheetData>
    <row r="1" spans="1:8" ht="25.5" x14ac:dyDescent="0.25">
      <c r="A1" s="9" t="s">
        <v>14</v>
      </c>
      <c r="B1" s="1" t="s">
        <v>0</v>
      </c>
      <c r="C1" s="1" t="s">
        <v>11</v>
      </c>
      <c r="D1" s="3" t="s">
        <v>10</v>
      </c>
      <c r="E1" s="22" t="s">
        <v>12</v>
      </c>
      <c r="F1" s="22" t="s">
        <v>13</v>
      </c>
    </row>
    <row r="2" spans="1:8" ht="25.5" x14ac:dyDescent="0.25">
      <c r="A2" s="10" t="s">
        <v>16</v>
      </c>
      <c r="B2" s="16">
        <f>'WP Dashboard'!B$14</f>
        <v>18535</v>
      </c>
      <c r="C2" s="16">
        <f>'WP Dashboard'!B$15</f>
        <v>1712</v>
      </c>
      <c r="D2" s="4">
        <f t="shared" ref="D2:D22" si="0">SUM(B2:C2)</f>
        <v>20247</v>
      </c>
      <c r="E2" s="21">
        <f t="shared" ref="E2:E22" si="1">B2/D2</f>
        <v>0.9154442633476565</v>
      </c>
      <c r="F2" s="21">
        <f t="shared" ref="F2:F22" si="2">C2/D2</f>
        <v>8.4555736652343561E-2</v>
      </c>
    </row>
    <row r="3" spans="1:8" x14ac:dyDescent="0.25">
      <c r="A3" s="10" t="s">
        <v>1</v>
      </c>
      <c r="B3" s="16">
        <f>'WP Dashboard'!D$14</f>
        <v>5714</v>
      </c>
      <c r="C3" s="16">
        <f>'WP Dashboard'!D$15</f>
        <v>109</v>
      </c>
      <c r="D3" s="4">
        <f t="shared" si="0"/>
        <v>5823</v>
      </c>
      <c r="E3" s="21">
        <f t="shared" si="1"/>
        <v>0.98128112656706168</v>
      </c>
      <c r="F3" s="21">
        <f t="shared" si="2"/>
        <v>1.8718873432938349E-2</v>
      </c>
    </row>
    <row r="4" spans="1:8" ht="38.25" x14ac:dyDescent="0.25">
      <c r="A4" s="10" t="s">
        <v>21</v>
      </c>
      <c r="B4" s="16">
        <f>'WP Dashboard'!H$14</f>
        <v>4407</v>
      </c>
      <c r="C4" s="16">
        <f>'WP Dashboard'!H$15</f>
        <v>37</v>
      </c>
      <c r="D4" s="4">
        <f t="shared" si="0"/>
        <v>4444</v>
      </c>
      <c r="E4" s="21">
        <f t="shared" si="1"/>
        <v>0.99167416741674164</v>
      </c>
      <c r="F4" s="21">
        <f t="shared" si="2"/>
        <v>8.3258325832583253E-3</v>
      </c>
    </row>
    <row r="5" spans="1:8" ht="38.25" x14ac:dyDescent="0.25">
      <c r="A5" s="10" t="s">
        <v>23</v>
      </c>
      <c r="B5" s="16">
        <f>'WP Dashboard'!J$14</f>
        <v>4163</v>
      </c>
      <c r="C5" s="16">
        <f>'WP Dashboard'!J$15</f>
        <v>114</v>
      </c>
      <c r="D5" s="4">
        <f t="shared" si="0"/>
        <v>4277</v>
      </c>
      <c r="E5" s="21">
        <f t="shared" si="1"/>
        <v>0.9733458031330372</v>
      </c>
      <c r="F5" s="21">
        <f t="shared" si="2"/>
        <v>2.6654196866962826E-2</v>
      </c>
    </row>
    <row r="6" spans="1:8" x14ac:dyDescent="0.25">
      <c r="A6" s="10" t="s">
        <v>2</v>
      </c>
      <c r="B6" s="16">
        <f>'WP Dashboard'!G$14</f>
        <v>8961</v>
      </c>
      <c r="C6" s="16">
        <f>'WP Dashboard'!G$15</f>
        <v>3</v>
      </c>
      <c r="D6" s="4">
        <f t="shared" si="0"/>
        <v>8964</v>
      </c>
      <c r="E6" s="21">
        <f t="shared" si="1"/>
        <v>0.99966532797858099</v>
      </c>
      <c r="F6" s="21">
        <f t="shared" si="2"/>
        <v>3.3467202141900936E-4</v>
      </c>
    </row>
    <row r="7" spans="1:8" ht="38.25" x14ac:dyDescent="0.25">
      <c r="A7" s="10" t="s">
        <v>6</v>
      </c>
      <c r="B7" s="16">
        <f>'WP Dashboard'!O$14</f>
        <v>633</v>
      </c>
      <c r="C7" s="16">
        <f>'WP Dashboard'!O$15</f>
        <v>64</v>
      </c>
      <c r="D7" s="4">
        <f t="shared" si="0"/>
        <v>697</v>
      </c>
      <c r="E7" s="21">
        <f t="shared" si="1"/>
        <v>0.90817790530846487</v>
      </c>
      <c r="F7" s="21">
        <f t="shared" si="2"/>
        <v>9.1822094691535155E-2</v>
      </c>
    </row>
    <row r="8" spans="1:8" ht="25.5" x14ac:dyDescent="0.25">
      <c r="A8" s="10" t="s">
        <v>8</v>
      </c>
      <c r="B8" s="16">
        <f>'WP Dashboard'!T$14</f>
        <v>324</v>
      </c>
      <c r="C8" s="16">
        <f>'WP Dashboard'!T$15</f>
        <v>91</v>
      </c>
      <c r="D8" s="4">
        <f t="shared" si="0"/>
        <v>415</v>
      </c>
      <c r="E8" s="21">
        <f t="shared" si="1"/>
        <v>0.78072289156626506</v>
      </c>
      <c r="F8" s="21">
        <f t="shared" si="2"/>
        <v>0.21927710843373494</v>
      </c>
    </row>
    <row r="9" spans="1:8" ht="38.25" x14ac:dyDescent="0.25">
      <c r="A9" s="10" t="s">
        <v>25</v>
      </c>
      <c r="B9" s="16">
        <f>'WP Dashboard'!P$14</f>
        <v>419</v>
      </c>
      <c r="C9" s="16">
        <f>'WP Dashboard'!P$15</f>
        <v>41</v>
      </c>
      <c r="D9" s="4">
        <f t="shared" si="0"/>
        <v>460</v>
      </c>
      <c r="E9" s="21">
        <f t="shared" si="1"/>
        <v>0.91086956521739126</v>
      </c>
      <c r="F9" s="21">
        <f t="shared" si="2"/>
        <v>8.9130434782608695E-2</v>
      </c>
      <c r="G9" s="24"/>
      <c r="H9" s="24"/>
    </row>
    <row r="10" spans="1:8" ht="25.5" x14ac:dyDescent="0.25">
      <c r="A10" s="10" t="s">
        <v>22</v>
      </c>
      <c r="B10" s="16">
        <f>'WP Dashboard'!I$14</f>
        <v>260</v>
      </c>
      <c r="C10" s="16">
        <f>'WP Dashboard'!I$15</f>
        <v>0</v>
      </c>
      <c r="D10" s="4">
        <f t="shared" si="0"/>
        <v>260</v>
      </c>
      <c r="E10" s="21">
        <f t="shared" si="1"/>
        <v>1</v>
      </c>
      <c r="F10" s="21">
        <f t="shared" si="2"/>
        <v>0</v>
      </c>
      <c r="G10" s="24"/>
      <c r="H10" s="24"/>
    </row>
    <row r="11" spans="1:8" ht="38.25" x14ac:dyDescent="0.25">
      <c r="A11" s="10" t="s">
        <v>18</v>
      </c>
      <c r="B11" s="16">
        <f>'WP Dashboard'!F$14</f>
        <v>294</v>
      </c>
      <c r="C11" s="16">
        <f>'WP Dashboard'!F$15</f>
        <v>79</v>
      </c>
      <c r="D11" s="4">
        <f t="shared" si="0"/>
        <v>373</v>
      </c>
      <c r="E11" s="21">
        <f t="shared" si="1"/>
        <v>0.7882037533512064</v>
      </c>
      <c r="F11" s="21">
        <f t="shared" si="2"/>
        <v>0.21179624664879357</v>
      </c>
      <c r="G11" s="24"/>
      <c r="H11" s="24"/>
    </row>
    <row r="12" spans="1:8" ht="38.25" x14ac:dyDescent="0.25">
      <c r="A12" s="10" t="s">
        <v>20</v>
      </c>
      <c r="B12" s="16">
        <f>'WP Dashboard'!U$14</f>
        <v>162</v>
      </c>
      <c r="C12" s="16">
        <f>'WP Dashboard'!U$15</f>
        <v>2</v>
      </c>
      <c r="D12" s="4">
        <f t="shared" si="0"/>
        <v>164</v>
      </c>
      <c r="E12" s="21">
        <f t="shared" si="1"/>
        <v>0.98780487804878048</v>
      </c>
      <c r="F12" s="21">
        <f t="shared" si="2"/>
        <v>1.2195121951219513E-2</v>
      </c>
      <c r="G12" s="24"/>
      <c r="H12" s="24"/>
    </row>
    <row r="13" spans="1:8" ht="38.25" x14ac:dyDescent="0.25">
      <c r="A13" s="10" t="s">
        <v>5</v>
      </c>
      <c r="B13" s="16">
        <f>'WP Dashboard'!N$14</f>
        <v>155</v>
      </c>
      <c r="C13" s="16">
        <f>'WP Dashboard'!N$15</f>
        <v>5</v>
      </c>
      <c r="D13" s="4">
        <f t="shared" si="0"/>
        <v>160</v>
      </c>
      <c r="E13" s="21">
        <f t="shared" si="1"/>
        <v>0.96875</v>
      </c>
      <c r="F13" s="21">
        <f t="shared" si="2"/>
        <v>3.125E-2</v>
      </c>
      <c r="G13" s="24"/>
      <c r="H13" s="24"/>
    </row>
    <row r="14" spans="1:8" x14ac:dyDescent="0.25">
      <c r="A14" s="10" t="s">
        <v>7</v>
      </c>
      <c r="B14" s="16">
        <f>'WP Dashboard'!Q$14</f>
        <v>121</v>
      </c>
      <c r="C14" s="16">
        <f>'WP Dashboard'!Q$15</f>
        <v>9</v>
      </c>
      <c r="D14" s="4">
        <f t="shared" si="0"/>
        <v>130</v>
      </c>
      <c r="E14" s="21">
        <f t="shared" si="1"/>
        <v>0.93076923076923079</v>
      </c>
      <c r="F14" s="21">
        <f t="shared" si="2"/>
        <v>6.9230769230769235E-2</v>
      </c>
      <c r="G14" s="24"/>
      <c r="H14" s="24"/>
    </row>
    <row r="15" spans="1:8" ht="25.5" x14ac:dyDescent="0.25">
      <c r="A15" s="10" t="s">
        <v>26</v>
      </c>
      <c r="B15" s="16">
        <f>'WP Dashboard'!R$14</f>
        <v>36</v>
      </c>
      <c r="C15" s="16">
        <f>'WP Dashboard'!R$15</f>
        <v>6</v>
      </c>
      <c r="D15" s="4">
        <f t="shared" si="0"/>
        <v>42</v>
      </c>
      <c r="E15" s="21">
        <f t="shared" si="1"/>
        <v>0.8571428571428571</v>
      </c>
      <c r="F15" s="21">
        <f t="shared" si="2"/>
        <v>0.14285714285714285</v>
      </c>
      <c r="G15" s="24"/>
      <c r="H15" s="24"/>
    </row>
    <row r="16" spans="1:8" x14ac:dyDescent="0.25">
      <c r="A16" s="10" t="s">
        <v>27</v>
      </c>
      <c r="B16" s="16">
        <f>'WP Dashboard'!S$14</f>
        <v>26</v>
      </c>
      <c r="C16" s="16">
        <f>'WP Dashboard'!S$15</f>
        <v>1</v>
      </c>
      <c r="D16" s="4">
        <f t="shared" si="0"/>
        <v>27</v>
      </c>
      <c r="E16" s="21">
        <f t="shared" si="1"/>
        <v>0.96296296296296291</v>
      </c>
      <c r="F16" s="21">
        <f t="shared" si="2"/>
        <v>3.7037037037037035E-2</v>
      </c>
      <c r="G16" s="24"/>
      <c r="H16" s="24"/>
    </row>
    <row r="17" spans="1:8" x14ac:dyDescent="0.25">
      <c r="A17" s="10" t="s">
        <v>15</v>
      </c>
      <c r="B17" s="16">
        <f>'WP Dashboard'!C$14</f>
        <v>25</v>
      </c>
      <c r="C17" s="16">
        <f>'WP Dashboard'!C$15</f>
        <v>0</v>
      </c>
      <c r="D17" s="4">
        <f t="shared" si="0"/>
        <v>25</v>
      </c>
      <c r="E17" s="21">
        <f t="shared" si="1"/>
        <v>1</v>
      </c>
      <c r="F17" s="21">
        <f t="shared" si="2"/>
        <v>0</v>
      </c>
      <c r="G17" s="24"/>
      <c r="H17" s="24"/>
    </row>
    <row r="18" spans="1:8" ht="25.5" x14ac:dyDescent="0.25">
      <c r="A18" s="10" t="s">
        <v>3</v>
      </c>
      <c r="B18" s="16">
        <f>'WP Dashboard'!K$14</f>
        <v>26</v>
      </c>
      <c r="C18" s="16">
        <f>'WP Dashboard'!K$15</f>
        <v>1</v>
      </c>
      <c r="D18" s="4">
        <f t="shared" si="0"/>
        <v>27</v>
      </c>
      <c r="E18" s="21">
        <f t="shared" si="1"/>
        <v>0.96296296296296291</v>
      </c>
      <c r="F18" s="21">
        <f t="shared" si="2"/>
        <v>3.7037037037037035E-2</v>
      </c>
      <c r="G18" s="24"/>
      <c r="H18" s="24"/>
    </row>
    <row r="19" spans="1:8" x14ac:dyDescent="0.25">
      <c r="A19" s="10" t="s">
        <v>4</v>
      </c>
      <c r="B19" s="16">
        <f>'WP Dashboard'!M$14</f>
        <v>14</v>
      </c>
      <c r="C19" s="16">
        <f>'WP Dashboard'!M$15</f>
        <v>0</v>
      </c>
      <c r="D19" s="4">
        <f t="shared" si="0"/>
        <v>14</v>
      </c>
      <c r="E19" s="21">
        <f t="shared" si="1"/>
        <v>1</v>
      </c>
      <c r="F19" s="21">
        <f t="shared" si="2"/>
        <v>0</v>
      </c>
      <c r="G19" s="24"/>
      <c r="H19" s="24"/>
    </row>
    <row r="20" spans="1:8" ht="38.25" x14ac:dyDescent="0.25">
      <c r="A20" s="10" t="s">
        <v>19</v>
      </c>
      <c r="B20" s="16">
        <f>'WP Dashboard'!V$14</f>
        <v>65</v>
      </c>
      <c r="C20" s="16">
        <f>'WP Dashboard'!V$15</f>
        <v>98</v>
      </c>
      <c r="D20" s="4">
        <f t="shared" si="0"/>
        <v>163</v>
      </c>
      <c r="E20" s="21">
        <f t="shared" si="1"/>
        <v>0.3987730061349693</v>
      </c>
      <c r="F20" s="21">
        <f t="shared" si="2"/>
        <v>0.60122699386503065</v>
      </c>
      <c r="G20" s="24"/>
      <c r="H20" s="24"/>
    </row>
    <row r="21" spans="1:8" ht="25.5" x14ac:dyDescent="0.25">
      <c r="A21" s="10" t="s">
        <v>17</v>
      </c>
      <c r="B21" s="16">
        <f>'WP Dashboard'!E$14</f>
        <v>2</v>
      </c>
      <c r="C21" s="16">
        <f>'WP Dashboard'!E$15</f>
        <v>0</v>
      </c>
      <c r="D21" s="4">
        <f t="shared" si="0"/>
        <v>2</v>
      </c>
      <c r="E21" s="21">
        <f t="shared" si="1"/>
        <v>1</v>
      </c>
      <c r="F21" s="21">
        <f t="shared" si="2"/>
        <v>0</v>
      </c>
      <c r="G21" s="24"/>
      <c r="H21" s="24"/>
    </row>
    <row r="22" spans="1:8" ht="25.5" x14ac:dyDescent="0.25">
      <c r="A22" s="10" t="s">
        <v>24</v>
      </c>
      <c r="B22" s="16">
        <f>'WP Dashboard'!L$14</f>
        <v>3</v>
      </c>
      <c r="C22" s="16">
        <f>'WP Dashboard'!L$15</f>
        <v>0</v>
      </c>
      <c r="D22" s="4">
        <f t="shared" si="0"/>
        <v>3</v>
      </c>
      <c r="E22" s="21">
        <f t="shared" si="1"/>
        <v>1</v>
      </c>
      <c r="F22" s="21">
        <f t="shared" si="2"/>
        <v>0</v>
      </c>
      <c r="G22" s="24"/>
      <c r="H22" s="24"/>
    </row>
    <row r="23" spans="1:8" x14ac:dyDescent="0.25">
      <c r="B23" s="16">
        <f>SUM(B2:B22)</f>
        <v>44345</v>
      </c>
      <c r="C23" s="16">
        <f>SUM(C2:C22)</f>
        <v>2372</v>
      </c>
    </row>
    <row r="24" spans="1:8" x14ac:dyDescent="0.25">
      <c r="B24" s="16">
        <f>'WP Dashboard'!G41</f>
        <v>0</v>
      </c>
    </row>
    <row r="25" spans="1:8" x14ac:dyDescent="0.25">
      <c r="B25" s="16">
        <f>'WP Dashboard'!G42</f>
        <v>0</v>
      </c>
    </row>
    <row r="26" spans="1:8" ht="30" x14ac:dyDescent="0.25">
      <c r="A26" s="23"/>
      <c r="B26" s="23" t="s">
        <v>29</v>
      </c>
      <c r="C26" s="23" t="s">
        <v>28</v>
      </c>
    </row>
    <row r="27" spans="1:8" ht="30" x14ac:dyDescent="0.25">
      <c r="A27" s="24" t="str">
        <f>A2</f>
        <v>Agriculture, Forestry &amp; fishing</v>
      </c>
      <c r="B27" s="26">
        <f>D2</f>
        <v>20247</v>
      </c>
      <c r="C27" s="24">
        <f>B27/$B$33</f>
        <v>0.43339683626945225</v>
      </c>
    </row>
    <row r="28" spans="1:8" x14ac:dyDescent="0.25">
      <c r="A28" s="24" t="str">
        <f>A3</f>
        <v> Manufacturing</v>
      </c>
      <c r="B28" s="26">
        <f>D3</f>
        <v>5823</v>
      </c>
      <c r="C28" s="24">
        <f t="shared" ref="C28:C32" si="3">B28/$B$33</f>
        <v>0.1246441338270865</v>
      </c>
    </row>
    <row r="29" spans="1:8" ht="45" x14ac:dyDescent="0.25">
      <c r="A29" s="24" t="str">
        <f>A4</f>
        <v xml:space="preserve"> Wholesale and retail trade; repair of motor vehicles </v>
      </c>
      <c r="B29" s="26">
        <f>D4</f>
        <v>4444</v>
      </c>
      <c r="C29" s="24">
        <f t="shared" si="3"/>
        <v>9.5125971273840357E-2</v>
      </c>
    </row>
    <row r="30" spans="1:8" ht="45" x14ac:dyDescent="0.25">
      <c r="A30" s="24" t="str">
        <f>A5</f>
        <v>  Accommodation &amp; food service activities</v>
      </c>
      <c r="B30" s="26">
        <f>D5</f>
        <v>4277</v>
      </c>
      <c r="C30" s="24">
        <f t="shared" si="3"/>
        <v>9.1551255431641582E-2</v>
      </c>
    </row>
    <row r="31" spans="1:8" x14ac:dyDescent="0.25">
      <c r="A31" s="24" t="str">
        <f>A6</f>
        <v>  Construction</v>
      </c>
      <c r="B31" s="26">
        <f>D6</f>
        <v>8964</v>
      </c>
      <c r="C31" s="24">
        <f t="shared" si="3"/>
        <v>0.19187875933814244</v>
      </c>
    </row>
    <row r="32" spans="1:8" x14ac:dyDescent="0.25">
      <c r="A32" s="24" t="s">
        <v>30</v>
      </c>
      <c r="B32" s="27">
        <f>SUM($D$7:$D$22)</f>
        <v>2962</v>
      </c>
      <c r="C32" s="24">
        <f t="shared" si="3"/>
        <v>6.3403043859836888E-2</v>
      </c>
    </row>
    <row r="33" spans="1:3" x14ac:dyDescent="0.25">
      <c r="A33" s="24"/>
      <c r="B33" s="27">
        <f>SUM(B27:B32)</f>
        <v>46717</v>
      </c>
      <c r="C33" s="25"/>
    </row>
  </sheetData>
  <sortState ref="A1:I28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WP Dashboard</vt:lpstr>
      <vt:lpstr>Weekly Tracker (2)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Rema'a Alawi</cp:lastModifiedBy>
  <cp:lastPrinted>2018-03-22T06:41:10Z</cp:lastPrinted>
  <dcterms:created xsi:type="dcterms:W3CDTF">2017-07-18T11:05:25Z</dcterms:created>
  <dcterms:modified xsi:type="dcterms:W3CDTF">2018-05-30T08:03:06Z</dcterms:modified>
</cp:coreProperties>
</file>