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RENA\OneDrive - UNHCR\Desktop\3. Preparation of PPAs\2020 PPA Templates\"/>
    </mc:Choice>
  </mc:AlternateContent>
  <xr:revisionPtr revIDLastSave="3" documentId="13_ncr:1_{4EB56723-EEFB-47DF-AC10-FCCE10A32DF0}" xr6:coauthVersionLast="41" xr6:coauthVersionMax="41" xr10:uidLastSave="{EEDE4A5E-D810-4733-977C-E0350F4B5828}"/>
  <bookViews>
    <workbookView xWindow="96" yWindow="24" windowWidth="22944" windowHeight="12336" activeTab="1" xr2:uid="{00000000-000D-0000-FFFF-FFFF00000000}"/>
  </bookViews>
  <sheets>
    <sheet name="MSRP CODES" sheetId="15" r:id="rId1"/>
    <sheet name="BUDGET TEMPLATE" sheetId="11" r:id="rId2"/>
    <sheet name="ANALYSIS (PIVOT)" sheetId="14" state="hidden" r:id="rId3"/>
  </sheet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2" i="11" l="1"/>
  <c r="W3" i="11"/>
  <c r="W4" i="11"/>
  <c r="W5" i="11"/>
  <c r="W6" i="11"/>
  <c r="W7" i="11"/>
  <c r="W8" i="11"/>
  <c r="W9" i="11"/>
  <c r="W10" i="11"/>
  <c r="W11" i="11"/>
  <c r="W12" i="11"/>
  <c r="W13" i="11"/>
  <c r="W14" i="11"/>
  <c r="W15" i="11"/>
  <c r="W16" i="11"/>
  <c r="W17" i="11"/>
  <c r="W18" i="11"/>
  <c r="W19" i="11"/>
  <c r="W20" i="11"/>
  <c r="W21" i="11"/>
  <c r="W22" i="11"/>
  <c r="W23" i="11"/>
  <c r="W24" i="11"/>
  <c r="W25" i="11"/>
  <c r="W26" i="11"/>
  <c r="W27" i="11"/>
  <c r="W28" i="11"/>
  <c r="W29" i="11"/>
  <c r="W30" i="11"/>
  <c r="W31" i="11"/>
  <c r="W32" i="11"/>
  <c r="W33" i="11"/>
  <c r="W34" i="11"/>
  <c r="W35" i="11"/>
  <c r="W36" i="11"/>
  <c r="W37" i="11"/>
  <c r="W38" i="11"/>
  <c r="W39" i="11"/>
  <c r="W40" i="11"/>
  <c r="W41" i="11"/>
  <c r="W42" i="11"/>
  <c r="W43" i="11"/>
  <c r="W44" i="11"/>
  <c r="W45" i="11"/>
  <c r="W46" i="11"/>
  <c r="W47" i="11"/>
  <c r="W48" i="11"/>
  <c r="W49" i="11"/>
  <c r="W50" i="11"/>
  <c r="W51" i="11"/>
  <c r="W52" i="11"/>
  <c r="W53" i="11"/>
  <c r="W54" i="11"/>
  <c r="W55" i="11"/>
  <c r="W56" i="11"/>
  <c r="W57" i="11"/>
  <c r="W58" i="11"/>
  <c r="W59" i="11"/>
  <c r="W60" i="11"/>
  <c r="W61" i="11"/>
  <c r="W62" i="11"/>
  <c r="W63" i="11"/>
  <c r="W64" i="11"/>
  <c r="W65" i="11"/>
  <c r="W66" i="11"/>
  <c r="W67" i="11"/>
  <c r="W68" i="11"/>
  <c r="W69" i="11"/>
  <c r="W70" i="11"/>
  <c r="W71" i="11"/>
  <c r="W72" i="11"/>
  <c r="W73" i="11"/>
  <c r="W74" i="11"/>
  <c r="W75" i="11"/>
  <c r="W76" i="11"/>
  <c r="W77" i="11"/>
  <c r="W78" i="11"/>
  <c r="W79" i="11"/>
  <c r="W80" i="11"/>
  <c r="W81" i="11"/>
  <c r="W82" i="11"/>
  <c r="W83" i="11"/>
  <c r="W84" i="11"/>
  <c r="W85" i="11"/>
  <c r="W86" i="11"/>
  <c r="W87" i="11"/>
  <c r="W88" i="11"/>
  <c r="W89" i="11"/>
  <c r="W90" i="11"/>
  <c r="W91" i="11"/>
  <c r="W92" i="11"/>
  <c r="W93" i="11"/>
  <c r="W94" i="11"/>
  <c r="W95" i="11"/>
  <c r="W96" i="11"/>
  <c r="W97" i="11"/>
  <c r="W98" i="11"/>
  <c r="W99" i="11"/>
  <c r="W100" i="11"/>
  <c r="W101" i="11"/>
  <c r="W102" i="11"/>
  <c r="W103" i="11"/>
  <c r="W104" i="11"/>
  <c r="W105" i="11"/>
  <c r="W106" i="11"/>
  <c r="W107" i="11"/>
  <c r="W108" i="11"/>
  <c r="W109" i="11"/>
  <c r="W110" i="11"/>
  <c r="W111" i="11"/>
  <c r="W112" i="11"/>
  <c r="W113" i="11"/>
  <c r="W114" i="11"/>
  <c r="W115" i="11"/>
  <c r="W116" i="11"/>
  <c r="W117" i="11"/>
  <c r="W118" i="11"/>
  <c r="W119" i="11"/>
  <c r="W120" i="11"/>
  <c r="W121" i="11"/>
  <c r="W122" i="11"/>
  <c r="W123" i="11"/>
  <c r="W124" i="11"/>
  <c r="W125" i="11"/>
  <c r="W126" i="11"/>
  <c r="W127" i="11"/>
  <c r="W128" i="11"/>
  <c r="W129" i="11"/>
  <c r="W130" i="11"/>
  <c r="W131" i="11"/>
  <c r="W132" i="11"/>
  <c r="W133" i="11"/>
  <c r="W134" i="11"/>
  <c r="W135" i="11"/>
  <c r="W136" i="11"/>
  <c r="W137" i="11"/>
  <c r="W138" i="11"/>
  <c r="W139" i="11"/>
  <c r="W140" i="11"/>
  <c r="W141" i="11"/>
  <c r="W142" i="11"/>
  <c r="W143" i="11"/>
  <c r="W144" i="11"/>
  <c r="W145" i="11"/>
  <c r="W146" i="11"/>
  <c r="W147" i="11"/>
  <c r="W148" i="11"/>
  <c r="W149" i="11"/>
  <c r="W150" i="11"/>
  <c r="W151" i="11"/>
  <c r="W152" i="11"/>
  <c r="W153" i="11"/>
  <c r="W154" i="11"/>
  <c r="W155" i="11"/>
  <c r="W156" i="11"/>
  <c r="W157" i="11"/>
  <c r="W158" i="11"/>
  <c r="W159" i="11"/>
  <c r="W160" i="11"/>
  <c r="W161" i="11"/>
  <c r="W162" i="11"/>
  <c r="W163" i="11"/>
  <c r="W164" i="11"/>
  <c r="W165" i="11"/>
  <c r="W166" i="11"/>
  <c r="W167" i="11"/>
  <c r="W168" i="11"/>
  <c r="W169" i="11"/>
  <c r="W170" i="11"/>
  <c r="W171" i="11"/>
  <c r="W172" i="11"/>
  <c r="W173" i="11"/>
  <c r="W174" i="11"/>
  <c r="W175" i="11"/>
  <c r="W176" i="11"/>
  <c r="W177" i="11"/>
  <c r="W178" i="11"/>
  <c r="W179" i="11"/>
  <c r="W180" i="11"/>
  <c r="W181" i="11"/>
  <c r="W182" i="11"/>
  <c r="W183" i="11"/>
  <c r="W184" i="11"/>
  <c r="W185" i="11"/>
  <c r="W186" i="11"/>
  <c r="W187" i="11"/>
  <c r="W188" i="11"/>
  <c r="W189" i="11"/>
  <c r="W190" i="11"/>
  <c r="W191" i="11"/>
  <c r="W192" i="11"/>
  <c r="W193" i="11"/>
  <c r="W194" i="11"/>
  <c r="W195" i="11"/>
  <c r="W196" i="11"/>
  <c r="W197" i="11"/>
  <c r="W198" i="11"/>
  <c r="W199" i="11"/>
  <c r="W200" i="11"/>
  <c r="W201" i="11"/>
  <c r="W202" i="11"/>
  <c r="W203" i="11"/>
  <c r="W204" i="11"/>
  <c r="W205" i="11"/>
  <c r="W206" i="11"/>
  <c r="W207" i="11"/>
  <c r="W208" i="11"/>
  <c r="W209" i="11"/>
  <c r="W210" i="11"/>
  <c r="W211" i="11"/>
  <c r="W212" i="11"/>
  <c r="W213" i="11"/>
  <c r="W214" i="11"/>
  <c r="W215" i="11"/>
  <c r="W216" i="11"/>
  <c r="W217" i="11"/>
  <c r="W218" i="11"/>
  <c r="W219" i="11"/>
  <c r="W220" i="11"/>
  <c r="W221" i="11"/>
  <c r="W222" i="11"/>
  <c r="W223" i="11"/>
  <c r="W224" i="11"/>
  <c r="W225" i="11"/>
  <c r="W226" i="11"/>
  <c r="W227" i="11"/>
  <c r="W228" i="11"/>
  <c r="W229" i="11"/>
  <c r="W230" i="11"/>
  <c r="W231" i="11"/>
  <c r="W232" i="11"/>
  <c r="W233" i="11"/>
  <c r="W234" i="11"/>
  <c r="W235" i="11"/>
  <c r="W236" i="11"/>
  <c r="W237" i="11"/>
  <c r="W238" i="11"/>
  <c r="W239" i="11"/>
  <c r="W240" i="11"/>
  <c r="W241" i="11"/>
  <c r="W242" i="11"/>
  <c r="W243" i="11"/>
  <c r="W244" i="11"/>
  <c r="W245" i="11"/>
  <c r="W246" i="11"/>
  <c r="W247" i="11"/>
  <c r="W248" i="11"/>
  <c r="W249" i="11"/>
  <c r="W250" i="11"/>
  <c r="W251" i="11"/>
  <c r="W252" i="11"/>
  <c r="W253" i="11"/>
  <c r="W254" i="11"/>
  <c r="W255" i="11"/>
  <c r="W256" i="11"/>
  <c r="W257" i="11"/>
  <c r="W258" i="11"/>
  <c r="W259" i="11"/>
  <c r="W260" i="11"/>
  <c r="W261" i="11"/>
  <c r="W262" i="11"/>
  <c r="W263" i="11"/>
  <c r="W264" i="11"/>
  <c r="W265" i="11"/>
  <c r="W266" i="11"/>
  <c r="W267" i="11"/>
  <c r="W268" i="11"/>
  <c r="W269" i="11"/>
  <c r="W270" i="11"/>
  <c r="W271" i="11"/>
  <c r="W272" i="11"/>
  <c r="W273" i="11"/>
  <c r="W274" i="11"/>
  <c r="W275" i="11"/>
  <c r="W276" i="11"/>
  <c r="W277" i="11"/>
  <c r="W278" i="11"/>
  <c r="W279" i="11"/>
  <c r="W280" i="11"/>
  <c r="W281" i="11"/>
  <c r="W282" i="11"/>
  <c r="W283" i="11"/>
  <c r="W284" i="11"/>
  <c r="W285" i="11"/>
  <c r="W286" i="11"/>
  <c r="W287" i="11"/>
  <c r="W288" i="11"/>
  <c r="W289" i="11"/>
  <c r="W290" i="11"/>
  <c r="W291" i="11"/>
  <c r="W292" i="11"/>
  <c r="W293" i="11"/>
  <c r="W294" i="11"/>
  <c r="W295" i="11"/>
  <c r="W296" i="11"/>
  <c r="W297" i="11"/>
  <c r="W298" i="11"/>
  <c r="W299" i="11"/>
  <c r="W300" i="11"/>
  <c r="W301" i="11"/>
  <c r="W302" i="11"/>
  <c r="W303" i="11"/>
  <c r="W304" i="11"/>
  <c r="W305" i="11"/>
  <c r="W306" i="11"/>
  <c r="W307" i="11"/>
  <c r="W308" i="11"/>
  <c r="W309" i="11"/>
  <c r="W310" i="11"/>
  <c r="W311" i="11"/>
  <c r="W312" i="11"/>
  <c r="W313" i="11"/>
  <c r="W314" i="11"/>
  <c r="W315" i="11"/>
  <c r="W316" i="11"/>
  <c r="W317" i="11"/>
  <c r="W318" i="11"/>
  <c r="W319" i="11"/>
  <c r="W320" i="11"/>
  <c r="W321" i="11"/>
  <c r="W322" i="11"/>
  <c r="W323" i="11"/>
  <c r="W324" i="11"/>
  <c r="W325" i="11"/>
  <c r="W326" i="11"/>
  <c r="W327" i="11"/>
  <c r="W328" i="11"/>
  <c r="W329" i="11"/>
  <c r="W330" i="11"/>
  <c r="W331" i="11"/>
  <c r="W332" i="11"/>
  <c r="W333" i="11"/>
  <c r="W334" i="11"/>
  <c r="W335" i="11"/>
  <c r="W336" i="11"/>
  <c r="W337" i="11"/>
  <c r="W338" i="11"/>
  <c r="W339" i="11"/>
  <c r="W340" i="11"/>
  <c r="W341" i="11"/>
  <c r="W342" i="11"/>
  <c r="W343" i="11"/>
  <c r="W344" i="11"/>
  <c r="W345" i="11"/>
  <c r="W346" i="11"/>
  <c r="W347" i="11"/>
  <c r="W348" i="11"/>
  <c r="W349" i="11"/>
  <c r="W350" i="11"/>
  <c r="W351" i="11"/>
  <c r="W352" i="11"/>
  <c r="W353" i="11"/>
  <c r="W354" i="11"/>
  <c r="W355" i="11"/>
  <c r="W356" i="11"/>
  <c r="W357" i="11"/>
  <c r="W358" i="11"/>
  <c r="W359" i="11"/>
  <c r="W360" i="11"/>
  <c r="W361" i="11"/>
  <c r="W362" i="11"/>
  <c r="W363" i="11"/>
  <c r="W364" i="11"/>
  <c r="W365" i="11"/>
  <c r="W366" i="11"/>
  <c r="W367" i="11"/>
  <c r="W368" i="11"/>
  <c r="W369" i="11"/>
  <c r="W370" i="11"/>
  <c r="W371" i="11"/>
  <c r="W372" i="11"/>
  <c r="W373" i="11"/>
  <c r="W374" i="11"/>
  <c r="W375" i="11"/>
  <c r="W376" i="11"/>
  <c r="W377" i="11"/>
  <c r="W378" i="11"/>
  <c r="W379" i="11"/>
  <c r="W380" i="11"/>
  <c r="W381" i="11"/>
  <c r="W382" i="11"/>
  <c r="W383" i="11"/>
  <c r="W384" i="11"/>
  <c r="W385" i="11"/>
  <c r="W386" i="11"/>
  <c r="W387" i="11"/>
  <c r="W388" i="11"/>
  <c r="W389" i="11"/>
  <c r="W390" i="11"/>
  <c r="W391" i="11"/>
  <c r="W392" i="11"/>
  <c r="W393" i="11"/>
  <c r="W394" i="11"/>
  <c r="W395" i="11"/>
  <c r="W396" i="11"/>
  <c r="W397" i="11"/>
  <c r="W398" i="11"/>
  <c r="W399" i="11"/>
  <c r="W400" i="11"/>
  <c r="W401" i="11"/>
  <c r="W402" i="11"/>
  <c r="W403" i="11"/>
  <c r="W404" i="11"/>
  <c r="W405" i="11"/>
  <c r="W406" i="11"/>
  <c r="W407" i="11"/>
  <c r="W408" i="11"/>
  <c r="W409" i="11"/>
  <c r="W410" i="11"/>
  <c r="W411" i="11"/>
  <c r="W412" i="11"/>
  <c r="W413" i="11"/>
  <c r="W414" i="11"/>
  <c r="W415" i="11"/>
  <c r="W416" i="11"/>
  <c r="W417" i="11"/>
  <c r="W418" i="11"/>
  <c r="W419" i="11"/>
  <c r="W420" i="11"/>
  <c r="W421" i="11"/>
  <c r="W422" i="11"/>
  <c r="W423" i="11"/>
  <c r="W424" i="11"/>
  <c r="W425" i="11"/>
  <c r="W426" i="11"/>
  <c r="W427" i="11"/>
  <c r="W428" i="11"/>
  <c r="W429" i="11"/>
  <c r="W430" i="11"/>
  <c r="W431" i="11"/>
  <c r="W432" i="11"/>
  <c r="W433" i="11"/>
  <c r="W434" i="11"/>
  <c r="W435" i="11"/>
  <c r="W436" i="11"/>
  <c r="W437" i="11"/>
  <c r="W438" i="11"/>
  <c r="W439" i="11"/>
  <c r="W440" i="11"/>
  <c r="W441" i="11"/>
  <c r="W442" i="11"/>
  <c r="W443" i="11"/>
  <c r="W444" i="11"/>
  <c r="W445" i="11"/>
  <c r="W446" i="11"/>
  <c r="W447" i="11"/>
  <c r="W448" i="11"/>
  <c r="W449" i="11"/>
  <c r="W450" i="11"/>
  <c r="W451" i="11"/>
  <c r="W452" i="11"/>
  <c r="W453" i="11"/>
  <c r="W454" i="11"/>
  <c r="W455" i="11"/>
  <c r="W456" i="11"/>
  <c r="W457" i="11"/>
  <c r="W458" i="11"/>
  <c r="W459" i="11"/>
  <c r="W460" i="11"/>
  <c r="W461" i="11"/>
  <c r="W462" i="11"/>
  <c r="W463" i="11"/>
  <c r="W464" i="11"/>
  <c r="W465" i="11"/>
  <c r="W466" i="11"/>
  <c r="W467" i="11"/>
  <c r="W468" i="11"/>
  <c r="W469" i="11"/>
  <c r="W470" i="11"/>
  <c r="W471" i="11"/>
  <c r="W472" i="11"/>
  <c r="W473" i="11"/>
  <c r="W474" i="11"/>
  <c r="W475" i="11"/>
  <c r="W476" i="11"/>
  <c r="W477" i="11"/>
  <c r="W478" i="11"/>
  <c r="W479" i="11"/>
  <c r="W480" i="11"/>
  <c r="W481" i="11"/>
  <c r="W482" i="11"/>
  <c r="W483" i="11"/>
  <c r="W484" i="11"/>
  <c r="W485" i="11"/>
  <c r="W486" i="11"/>
  <c r="W487" i="11"/>
  <c r="W488" i="11"/>
  <c r="W489" i="11"/>
  <c r="W490" i="11"/>
  <c r="W491" i="11"/>
  <c r="W492" i="11"/>
  <c r="W493" i="11"/>
  <c r="W494" i="11"/>
  <c r="W495" i="11"/>
  <c r="W496" i="11"/>
  <c r="W497" i="11"/>
  <c r="W498" i="11"/>
  <c r="W499" i="11"/>
  <c r="W500" i="11"/>
  <c r="W501" i="11"/>
  <c r="W502" i="11"/>
  <c r="W503" i="11"/>
  <c r="W504" i="11"/>
  <c r="W505" i="11"/>
  <c r="W506" i="11"/>
  <c r="W507" i="11"/>
  <c r="W508" i="11"/>
  <c r="W509" i="11"/>
  <c r="W510" i="11"/>
  <c r="W511" i="11"/>
  <c r="W512" i="11"/>
  <c r="W513" i="11"/>
  <c r="W514" i="11"/>
  <c r="W515" i="11"/>
  <c r="W516" i="11"/>
  <c r="W517" i="11"/>
  <c r="W518" i="11"/>
  <c r="W519" i="11"/>
  <c r="W520" i="11"/>
  <c r="W521" i="11"/>
  <c r="W522" i="11"/>
  <c r="W523" i="11"/>
  <c r="W524" i="11"/>
  <c r="W525" i="11"/>
  <c r="W526" i="11"/>
  <c r="W527" i="11"/>
  <c r="W528" i="11"/>
  <c r="W529" i="11"/>
  <c r="W530" i="11"/>
  <c r="W531" i="11"/>
  <c r="W532" i="11"/>
  <c r="W533" i="11"/>
  <c r="W534" i="11"/>
  <c r="W535" i="11"/>
  <c r="W536" i="11"/>
  <c r="W537" i="11"/>
  <c r="W538" i="11"/>
  <c r="W539" i="11"/>
  <c r="W540" i="11"/>
  <c r="W541" i="11"/>
  <c r="W542" i="11"/>
  <c r="W543" i="11"/>
  <c r="W544" i="11"/>
  <c r="W545" i="11"/>
  <c r="W546" i="11"/>
  <c r="W547" i="11"/>
  <c r="W548" i="11"/>
  <c r="W549" i="11"/>
  <c r="W550" i="11"/>
  <c r="W551" i="11"/>
  <c r="W552" i="11"/>
  <c r="W553" i="11"/>
  <c r="W554" i="11"/>
  <c r="W555" i="11"/>
  <c r="W556" i="11"/>
  <c r="W557" i="11"/>
  <c r="W558" i="11"/>
  <c r="W559" i="11"/>
  <c r="W560" i="11"/>
  <c r="W561" i="11"/>
  <c r="W562" i="11"/>
  <c r="W563" i="11"/>
  <c r="W564" i="11"/>
  <c r="W565" i="11"/>
  <c r="W566" i="11"/>
  <c r="W567" i="11"/>
  <c r="W568" i="11"/>
  <c r="W569" i="11"/>
  <c r="W570" i="11"/>
  <c r="W571" i="11"/>
  <c r="W572" i="11"/>
  <c r="W573" i="11"/>
  <c r="W574" i="11"/>
  <c r="W575" i="11"/>
  <c r="W576" i="11"/>
  <c r="W577" i="11"/>
  <c r="W578" i="11"/>
  <c r="W579" i="11"/>
  <c r="W580" i="11"/>
  <c r="W581" i="11"/>
  <c r="W582" i="11"/>
  <c r="W583" i="11"/>
  <c r="W584" i="11"/>
  <c r="W585" i="11"/>
  <c r="W586" i="11"/>
  <c r="W587" i="11"/>
  <c r="W588" i="11"/>
  <c r="W589" i="11"/>
  <c r="W590" i="11"/>
  <c r="W591" i="11"/>
  <c r="W592" i="11"/>
  <c r="W593" i="11"/>
  <c r="W594" i="11"/>
  <c r="W595" i="11"/>
  <c r="W596" i="11"/>
  <c r="W597" i="11"/>
  <c r="W598" i="11"/>
  <c r="W599" i="11"/>
  <c r="W600" i="11"/>
  <c r="W601" i="11"/>
  <c r="W602" i="11"/>
  <c r="W603" i="11"/>
  <c r="W604" i="11"/>
  <c r="W605" i="11"/>
  <c r="W606" i="11"/>
  <c r="W607" i="11"/>
  <c r="W608" i="11"/>
  <c r="W609" i="11"/>
  <c r="W610" i="11"/>
  <c r="W611" i="11"/>
  <c r="W612" i="11"/>
  <c r="W613" i="11"/>
  <c r="W614" i="11"/>
  <c r="W615" i="11"/>
  <c r="W616" i="11"/>
  <c r="W617" i="11"/>
  <c r="W618" i="11"/>
  <c r="W619" i="11"/>
  <c r="W620" i="11"/>
  <c r="W621" i="11"/>
  <c r="W622" i="11"/>
  <c r="W623" i="11"/>
  <c r="W624" i="11"/>
  <c r="W625" i="11"/>
  <c r="W626" i="11"/>
  <c r="W627" i="11"/>
  <c r="W628" i="11"/>
  <c r="W629" i="11"/>
  <c r="W630" i="11"/>
  <c r="W631" i="11"/>
  <c r="W632" i="11"/>
  <c r="W633" i="11"/>
  <c r="W634" i="11"/>
  <c r="W635" i="11"/>
  <c r="W636" i="11"/>
  <c r="W637" i="11"/>
  <c r="W638" i="11"/>
  <c r="W639" i="11"/>
  <c r="W640" i="11"/>
  <c r="W641" i="11"/>
  <c r="W642" i="11"/>
  <c r="W643" i="11"/>
  <c r="W644" i="11"/>
  <c r="W645" i="11"/>
  <c r="W646" i="11"/>
  <c r="W647" i="11"/>
  <c r="W648" i="11"/>
  <c r="W649" i="11"/>
  <c r="W650" i="11"/>
  <c r="W651" i="11"/>
  <c r="W652" i="11"/>
  <c r="W653" i="11"/>
  <c r="W654" i="11"/>
  <c r="W655" i="11"/>
  <c r="W656" i="11"/>
  <c r="W657" i="11"/>
  <c r="W658" i="11"/>
  <c r="W659" i="11"/>
  <c r="W660" i="11"/>
  <c r="W661" i="11"/>
  <c r="W662" i="11"/>
  <c r="W663" i="11"/>
  <c r="W664" i="11"/>
  <c r="W665" i="11"/>
  <c r="W666" i="11"/>
  <c r="W667" i="11"/>
  <c r="W668" i="11"/>
  <c r="W669" i="11"/>
  <c r="W670" i="11"/>
  <c r="W671" i="11"/>
  <c r="W672" i="11"/>
  <c r="W673" i="11"/>
  <c r="W674" i="11"/>
  <c r="W675" i="11"/>
  <c r="W676" i="11"/>
  <c r="W677" i="11"/>
  <c r="W678" i="11"/>
  <c r="W679" i="11"/>
  <c r="W680" i="11"/>
  <c r="W681" i="11"/>
  <c r="W682" i="11"/>
  <c r="W683" i="11"/>
  <c r="W684" i="11"/>
  <c r="W685" i="11"/>
  <c r="W686" i="11"/>
  <c r="W687" i="11"/>
  <c r="W688" i="11"/>
  <c r="W689" i="11"/>
  <c r="W690" i="11"/>
  <c r="W691" i="11"/>
  <c r="W692" i="11"/>
  <c r="W693" i="11"/>
  <c r="W694" i="11"/>
  <c r="W695" i="11"/>
  <c r="W696" i="11"/>
  <c r="W697" i="11"/>
  <c r="W698" i="11"/>
  <c r="W699" i="11"/>
  <c r="W700" i="11"/>
  <c r="W701" i="11"/>
  <c r="W702" i="11"/>
  <c r="W703" i="11"/>
  <c r="W704" i="11"/>
  <c r="W705" i="11"/>
  <c r="W706" i="11"/>
  <c r="W707" i="11"/>
  <c r="W708" i="11"/>
  <c r="W709" i="11"/>
  <c r="W710" i="11"/>
  <c r="W711" i="11"/>
  <c r="W712" i="11"/>
  <c r="W713" i="11"/>
  <c r="W714" i="11"/>
  <c r="W715" i="11"/>
  <c r="W716" i="11"/>
  <c r="W717" i="11"/>
  <c r="W718" i="11"/>
  <c r="W719" i="11"/>
  <c r="W720" i="11"/>
  <c r="W721" i="11"/>
  <c r="W722" i="11"/>
  <c r="W723" i="11"/>
  <c r="W724" i="11"/>
  <c r="W725" i="11"/>
  <c r="W726" i="11"/>
  <c r="W727" i="11"/>
  <c r="W728" i="11"/>
  <c r="W729" i="11"/>
  <c r="W730" i="11"/>
  <c r="W731" i="11"/>
  <c r="W732" i="11"/>
  <c r="W733" i="11"/>
  <c r="W734" i="11"/>
  <c r="W735" i="11"/>
  <c r="W736" i="11"/>
  <c r="W737" i="11"/>
  <c r="W738" i="11"/>
  <c r="W739" i="11"/>
  <c r="W740" i="11"/>
  <c r="W741" i="11"/>
  <c r="W742" i="11"/>
  <c r="W743" i="11"/>
  <c r="W744" i="11"/>
  <c r="W745" i="11"/>
  <c r="W746" i="11"/>
  <c r="W747" i="11"/>
  <c r="W748" i="11"/>
  <c r="W749" i="11"/>
  <c r="W750" i="11"/>
  <c r="W751" i="11"/>
  <c r="W752" i="11"/>
  <c r="W753" i="11"/>
  <c r="W754" i="11"/>
  <c r="W755" i="11"/>
  <c r="W756" i="11"/>
  <c r="W757" i="11"/>
  <c r="W758" i="11"/>
  <c r="W759" i="11"/>
  <c r="W760" i="11"/>
  <c r="W761" i="11"/>
  <c r="W762" i="11"/>
  <c r="W763" i="11"/>
  <c r="W764" i="11"/>
  <c r="W765" i="11"/>
  <c r="W766" i="11"/>
  <c r="W767" i="11"/>
  <c r="W768" i="11"/>
  <c r="W769" i="11"/>
  <c r="W770" i="11"/>
  <c r="W771" i="11"/>
  <c r="W772" i="11"/>
  <c r="W773" i="11"/>
  <c r="W774" i="11"/>
  <c r="W775" i="11"/>
  <c r="W776" i="11"/>
  <c r="W777" i="11"/>
  <c r="W778" i="11"/>
  <c r="W779" i="11"/>
  <c r="W780" i="11"/>
  <c r="W781" i="11"/>
  <c r="W782" i="11"/>
  <c r="W783" i="11"/>
  <c r="W784" i="11"/>
  <c r="W785" i="11"/>
  <c r="W786" i="11"/>
  <c r="W787" i="11"/>
  <c r="W788" i="11"/>
  <c r="W789" i="11"/>
  <c r="W790" i="11"/>
  <c r="W791" i="11"/>
  <c r="W792" i="11"/>
  <c r="W793" i="11"/>
  <c r="W794" i="11"/>
  <c r="W795" i="11"/>
  <c r="W796" i="11"/>
  <c r="W797" i="11"/>
  <c r="W798" i="11"/>
  <c r="W799" i="11"/>
  <c r="W800" i="11"/>
  <c r="W801" i="11"/>
  <c r="W802" i="11"/>
  <c r="W803" i="11"/>
  <c r="W804" i="11"/>
  <c r="W805" i="11"/>
  <c r="W806" i="11"/>
  <c r="W807" i="11"/>
  <c r="W808" i="11"/>
  <c r="W809" i="11"/>
  <c r="W810" i="11"/>
  <c r="W811" i="11"/>
  <c r="W812" i="11"/>
  <c r="W813" i="11"/>
  <c r="W814" i="11"/>
  <c r="W815" i="11"/>
  <c r="W816" i="11"/>
  <c r="W817" i="11"/>
  <c r="W818" i="11"/>
  <c r="W819" i="11"/>
  <c r="W820" i="11"/>
  <c r="W821" i="11"/>
  <c r="W822" i="11"/>
  <c r="W823" i="11"/>
  <c r="W824" i="11"/>
  <c r="W825" i="11"/>
  <c r="W826" i="11"/>
  <c r="W827" i="11"/>
  <c r="W828" i="11"/>
  <c r="W829" i="11"/>
  <c r="W830" i="11"/>
  <c r="W831" i="11"/>
  <c r="W832" i="11"/>
  <c r="W833" i="11"/>
  <c r="W834" i="11"/>
  <c r="W835" i="11"/>
  <c r="W836" i="11"/>
  <c r="W837" i="11"/>
  <c r="W838" i="11"/>
  <c r="W839" i="11"/>
  <c r="W840" i="11"/>
  <c r="W841" i="11"/>
  <c r="W842" i="11"/>
  <c r="W843" i="11"/>
  <c r="W844" i="11"/>
  <c r="W845" i="11"/>
  <c r="W846" i="11"/>
  <c r="W847" i="11"/>
  <c r="W848" i="11"/>
  <c r="W849" i="11"/>
  <c r="W850" i="11"/>
  <c r="W851" i="11"/>
  <c r="W852" i="11"/>
  <c r="W853" i="11"/>
  <c r="W854" i="11"/>
  <c r="W855" i="11"/>
  <c r="W856" i="11"/>
  <c r="W857" i="11"/>
  <c r="W858" i="11"/>
  <c r="W859" i="11"/>
  <c r="W860" i="11"/>
  <c r="W861" i="11"/>
  <c r="W862" i="11"/>
  <c r="W863" i="11"/>
  <c r="W864" i="11"/>
  <c r="W865" i="11"/>
  <c r="W866" i="11"/>
  <c r="W867" i="11"/>
  <c r="W868" i="11"/>
  <c r="W869" i="11"/>
  <c r="W870" i="11"/>
  <c r="W871" i="11"/>
  <c r="W872" i="11"/>
  <c r="W873" i="11"/>
  <c r="W874" i="11"/>
  <c r="W875" i="11"/>
  <c r="W876" i="11"/>
  <c r="W877" i="11"/>
  <c r="W878" i="11"/>
  <c r="W879" i="11"/>
  <c r="W880" i="11"/>
  <c r="W881" i="11"/>
  <c r="W882" i="11"/>
  <c r="W883" i="11"/>
  <c r="W884" i="11"/>
  <c r="W885" i="11"/>
  <c r="W886" i="11"/>
  <c r="W887" i="11"/>
  <c r="W888" i="11"/>
  <c r="W889" i="11"/>
  <c r="W890" i="11"/>
  <c r="W891" i="11"/>
  <c r="W892" i="11"/>
  <c r="W893" i="11"/>
  <c r="W894" i="11"/>
  <c r="W895" i="11"/>
  <c r="W896" i="11"/>
  <c r="W897" i="11"/>
  <c r="W898" i="11"/>
  <c r="W899" i="11"/>
  <c r="W900" i="11"/>
  <c r="W901" i="11"/>
  <c r="W902" i="11"/>
  <c r="W903" i="11"/>
  <c r="W904" i="11"/>
  <c r="W905" i="11"/>
  <c r="W906" i="11"/>
  <c r="W907" i="11"/>
  <c r="W908" i="11"/>
  <c r="W909" i="11"/>
  <c r="W910" i="11"/>
  <c r="W911" i="11"/>
  <c r="W912" i="11"/>
  <c r="W913" i="11"/>
  <c r="W914" i="11"/>
  <c r="W915" i="11"/>
  <c r="W916" i="11"/>
  <c r="W917" i="11"/>
  <c r="W918" i="11"/>
  <c r="W919" i="11"/>
  <c r="W920" i="11"/>
  <c r="W921" i="11"/>
  <c r="W922" i="11"/>
  <c r="W923" i="11"/>
  <c r="W924" i="11"/>
  <c r="W925" i="11"/>
  <c r="W926" i="11"/>
  <c r="W927" i="11"/>
  <c r="W928" i="11"/>
  <c r="W929" i="11"/>
  <c r="W930" i="11"/>
  <c r="W931" i="11"/>
  <c r="W932" i="11"/>
  <c r="W933" i="11"/>
  <c r="W934" i="11"/>
  <c r="W935" i="11"/>
  <c r="W936" i="11"/>
  <c r="W937" i="11"/>
  <c r="W938" i="11"/>
  <c r="W939" i="11"/>
  <c r="W940" i="11"/>
  <c r="W941" i="11"/>
  <c r="W942" i="11"/>
  <c r="W943" i="11"/>
  <c r="W944" i="11"/>
  <c r="W945" i="11"/>
  <c r="W946" i="11"/>
  <c r="W947" i="11"/>
  <c r="W948" i="11"/>
  <c r="W949" i="11"/>
  <c r="W950" i="11"/>
  <c r="W951" i="11"/>
  <c r="W952" i="11"/>
  <c r="W953" i="11"/>
  <c r="W954" i="11"/>
  <c r="W955" i="11"/>
  <c r="W956" i="11"/>
  <c r="W957" i="11"/>
  <c r="W958" i="11"/>
  <c r="W959" i="11"/>
  <c r="W960" i="11"/>
  <c r="W961" i="11"/>
  <c r="W962" i="11"/>
  <c r="W963" i="11"/>
  <c r="W964" i="11"/>
  <c r="W965" i="11"/>
  <c r="W966" i="11"/>
  <c r="W967" i="11"/>
  <c r="W968" i="11"/>
  <c r="W969" i="11"/>
  <c r="W970" i="11"/>
  <c r="W971" i="11"/>
  <c r="W972" i="11"/>
  <c r="W973" i="11"/>
  <c r="W974" i="11"/>
  <c r="W975" i="11"/>
  <c r="W976" i="11"/>
  <c r="W977" i="11"/>
  <c r="W978" i="11"/>
  <c r="W979" i="11"/>
  <c r="W980" i="11"/>
  <c r="W981" i="11"/>
  <c r="W982" i="11"/>
  <c r="W983" i="11"/>
  <c r="W984" i="11"/>
  <c r="W985" i="11"/>
  <c r="W986" i="11"/>
  <c r="W987" i="11"/>
  <c r="W988" i="11"/>
  <c r="W989" i="11"/>
  <c r="W990" i="11"/>
  <c r="W991" i="11"/>
  <c r="W992" i="11"/>
  <c r="W993" i="11"/>
  <c r="W994" i="11"/>
  <c r="W995" i="11"/>
  <c r="W996" i="11"/>
  <c r="W997" i="11"/>
  <c r="W998" i="11"/>
  <c r="W999" i="11"/>
  <c r="W1000" i="11"/>
  <c r="W1001" i="11"/>
  <c r="W1002" i="11"/>
  <c r="W1003" i="11"/>
  <c r="W1004" i="11"/>
  <c r="B381" i="11" l="1"/>
  <c r="B382" i="11"/>
  <c r="B383" i="11"/>
  <c r="B384" i="11"/>
  <c r="B385" i="11"/>
  <c r="B386" i="11"/>
  <c r="B387" i="11"/>
  <c r="B388" i="11"/>
  <c r="B389" i="11"/>
  <c r="B390" i="11"/>
  <c r="B391" i="11"/>
  <c r="B392" i="11"/>
  <c r="B393" i="11"/>
  <c r="B394" i="11"/>
  <c r="B395" i="11"/>
  <c r="B396" i="11"/>
  <c r="B397" i="11"/>
  <c r="B398" i="11"/>
  <c r="B399" i="11"/>
  <c r="B400" i="11"/>
  <c r="B401" i="11"/>
  <c r="B402" i="11"/>
  <c r="B403" i="11"/>
  <c r="B404" i="11"/>
  <c r="B405" i="11"/>
  <c r="B406" i="11"/>
  <c r="B407" i="11"/>
  <c r="B408" i="11"/>
  <c r="B409" i="11"/>
  <c r="B410" i="11"/>
  <c r="B411" i="11"/>
  <c r="B412" i="11"/>
  <c r="B413" i="11"/>
  <c r="B414" i="11"/>
  <c r="B415" i="11"/>
  <c r="B416" i="11"/>
  <c r="B417" i="11"/>
  <c r="B418" i="11"/>
  <c r="B419" i="11"/>
  <c r="B420" i="11"/>
  <c r="B421" i="11"/>
  <c r="B422" i="11"/>
  <c r="B423" i="11"/>
  <c r="B424" i="11"/>
  <c r="B425" i="11"/>
  <c r="B426" i="11"/>
  <c r="B427" i="11"/>
  <c r="B428" i="11"/>
  <c r="B429" i="11"/>
  <c r="B430" i="11"/>
  <c r="B431" i="11"/>
  <c r="B432" i="11"/>
  <c r="B433" i="11"/>
  <c r="B434" i="11"/>
  <c r="B435" i="11"/>
  <c r="B436" i="11"/>
  <c r="B437" i="11"/>
  <c r="B438" i="11"/>
  <c r="B439" i="11"/>
  <c r="B440" i="11"/>
  <c r="B441" i="11"/>
  <c r="B442" i="11"/>
  <c r="B443" i="11"/>
  <c r="B444" i="11"/>
  <c r="B445" i="11"/>
  <c r="B446" i="11"/>
  <c r="B447" i="11"/>
  <c r="B448" i="11"/>
  <c r="B449" i="11"/>
  <c r="B450" i="11"/>
  <c r="B451" i="11"/>
  <c r="B452" i="11"/>
  <c r="B453" i="11"/>
  <c r="B454" i="11"/>
  <c r="B455" i="11"/>
  <c r="B456" i="11"/>
  <c r="B457" i="11"/>
  <c r="B458" i="11"/>
  <c r="B459" i="11"/>
  <c r="B460" i="11"/>
  <c r="B461" i="11"/>
  <c r="B462" i="11"/>
  <c r="B463" i="11"/>
  <c r="B464" i="11"/>
  <c r="B465" i="11"/>
  <c r="B466" i="11"/>
  <c r="B467" i="11"/>
  <c r="B468" i="11"/>
  <c r="B469" i="11"/>
  <c r="B470" i="11"/>
  <c r="B471" i="11"/>
  <c r="B472" i="11"/>
  <c r="B473" i="11"/>
  <c r="B474" i="11"/>
  <c r="B475" i="11"/>
  <c r="B476" i="11"/>
  <c r="B477" i="11"/>
  <c r="B478" i="11"/>
  <c r="B479" i="11"/>
  <c r="B480" i="11"/>
  <c r="B481" i="11"/>
  <c r="B482" i="11"/>
  <c r="B483" i="11"/>
  <c r="B484" i="11"/>
  <c r="B485" i="11"/>
  <c r="B486" i="11"/>
  <c r="B487" i="11"/>
  <c r="B488" i="11"/>
  <c r="B489" i="11"/>
  <c r="B490" i="11"/>
  <c r="B491" i="11"/>
  <c r="B492" i="11"/>
  <c r="B493" i="11"/>
  <c r="B494" i="11"/>
  <c r="B495" i="11"/>
  <c r="B496" i="11"/>
  <c r="B497" i="11"/>
  <c r="B498" i="11"/>
  <c r="B499" i="11"/>
  <c r="B500" i="11"/>
  <c r="B501" i="11"/>
  <c r="B502" i="11"/>
  <c r="B503" i="11"/>
  <c r="B504" i="11"/>
  <c r="B505" i="11"/>
  <c r="B506" i="11"/>
  <c r="B507" i="11"/>
  <c r="B508" i="11"/>
  <c r="B509" i="11"/>
  <c r="B510" i="11"/>
  <c r="B511" i="11"/>
  <c r="B512" i="11"/>
  <c r="B513" i="11"/>
  <c r="B514" i="11"/>
  <c r="B515" i="11"/>
  <c r="B516" i="11"/>
  <c r="B517" i="11"/>
  <c r="B518" i="11"/>
  <c r="B519" i="11"/>
  <c r="B520" i="11"/>
  <c r="B521" i="11"/>
  <c r="B522" i="11"/>
  <c r="B523" i="11"/>
  <c r="B524" i="11"/>
  <c r="B525" i="11"/>
  <c r="B526" i="11"/>
  <c r="B527" i="11"/>
  <c r="B528" i="11"/>
  <c r="B529" i="11"/>
  <c r="B530" i="11"/>
  <c r="B531" i="11"/>
  <c r="B532" i="11"/>
  <c r="B533" i="11"/>
  <c r="B534" i="11"/>
  <c r="B535" i="11"/>
  <c r="B536" i="11"/>
  <c r="B537" i="11"/>
  <c r="B538" i="11"/>
  <c r="B539" i="11"/>
  <c r="B540" i="11"/>
  <c r="B541" i="11"/>
  <c r="B542" i="11"/>
  <c r="B543" i="11"/>
  <c r="B544" i="11"/>
  <c r="B545" i="11"/>
  <c r="B546" i="11"/>
  <c r="B547" i="11"/>
  <c r="B548" i="11"/>
  <c r="B549" i="11"/>
  <c r="B550" i="11"/>
  <c r="B551" i="11"/>
  <c r="B552" i="11"/>
  <c r="B553" i="11"/>
  <c r="B554" i="11"/>
  <c r="B555" i="11"/>
  <c r="B556" i="11"/>
  <c r="B557" i="11"/>
  <c r="B558" i="11"/>
  <c r="B559" i="11"/>
  <c r="B560" i="11"/>
  <c r="B561" i="11"/>
  <c r="B562" i="11"/>
  <c r="B563" i="11"/>
  <c r="B564" i="11"/>
  <c r="B565" i="11"/>
  <c r="B566" i="11"/>
  <c r="B567" i="11"/>
  <c r="B568" i="11"/>
  <c r="B569" i="11"/>
  <c r="B570" i="11"/>
  <c r="B571" i="11"/>
  <c r="B572" i="11"/>
  <c r="B573" i="11"/>
  <c r="B574" i="11"/>
  <c r="B575" i="11"/>
  <c r="B576" i="11"/>
  <c r="B577" i="11"/>
  <c r="B578" i="11"/>
  <c r="B579" i="11"/>
  <c r="B580" i="11"/>
  <c r="B581" i="11"/>
  <c r="B582" i="11"/>
  <c r="B583" i="11"/>
  <c r="B584" i="11"/>
  <c r="B585" i="11"/>
  <c r="B586" i="11"/>
  <c r="B587" i="11"/>
  <c r="B588" i="11"/>
  <c r="B589" i="11"/>
  <c r="B590" i="11"/>
  <c r="B591" i="11"/>
  <c r="B592" i="11"/>
  <c r="B593" i="11"/>
  <c r="B594" i="11"/>
  <c r="B595" i="11"/>
  <c r="B596" i="11"/>
  <c r="B597" i="11"/>
  <c r="B598" i="11"/>
  <c r="B599" i="11"/>
  <c r="B600" i="11"/>
  <c r="B601" i="11"/>
  <c r="B602" i="11"/>
  <c r="B603" i="11"/>
  <c r="B604" i="11"/>
  <c r="B605" i="11"/>
  <c r="B606" i="11"/>
  <c r="B607" i="11"/>
  <c r="B608" i="11"/>
  <c r="B609" i="11"/>
  <c r="B610" i="11"/>
  <c r="B611" i="11"/>
  <c r="B612" i="11"/>
  <c r="B613" i="11"/>
  <c r="B614" i="11"/>
  <c r="B615" i="11"/>
  <c r="B616" i="11"/>
  <c r="B617" i="11"/>
  <c r="B618" i="11"/>
  <c r="B619" i="11"/>
  <c r="B620" i="11"/>
  <c r="B621" i="11"/>
  <c r="B622" i="11"/>
  <c r="B623" i="11"/>
  <c r="B624" i="11"/>
  <c r="B625" i="11"/>
  <c r="B626" i="11"/>
  <c r="B627" i="11"/>
  <c r="B628" i="11"/>
  <c r="B629" i="11"/>
  <c r="B630" i="11"/>
  <c r="B631" i="11"/>
  <c r="B632" i="11"/>
  <c r="B633" i="11"/>
  <c r="B634" i="11"/>
  <c r="B635" i="11"/>
  <c r="B636" i="11"/>
  <c r="B637" i="11"/>
  <c r="B638" i="11"/>
  <c r="B639" i="11"/>
  <c r="B640" i="11"/>
  <c r="B641" i="11"/>
  <c r="B642" i="11"/>
  <c r="B643" i="11"/>
  <c r="B644" i="11"/>
  <c r="B645" i="11"/>
  <c r="B646" i="11"/>
  <c r="B647" i="11"/>
  <c r="B648" i="11"/>
  <c r="B649" i="11"/>
  <c r="B650" i="11"/>
  <c r="B651" i="11"/>
  <c r="B652" i="11"/>
  <c r="B653" i="11"/>
  <c r="B654" i="11"/>
  <c r="B655" i="11"/>
  <c r="B656" i="11"/>
  <c r="B657" i="11"/>
  <c r="B658" i="11"/>
  <c r="B659" i="11"/>
  <c r="B660" i="11"/>
  <c r="B661" i="11"/>
  <c r="B662" i="11"/>
  <c r="B663" i="11"/>
  <c r="B664" i="11"/>
  <c r="B665" i="11"/>
  <c r="B666" i="11"/>
  <c r="B667" i="11"/>
  <c r="B668" i="11"/>
  <c r="B669" i="11"/>
  <c r="B670" i="11"/>
  <c r="B671" i="11"/>
  <c r="B672" i="11"/>
  <c r="B673" i="11"/>
  <c r="B674" i="11"/>
  <c r="B675" i="11"/>
  <c r="B676" i="11"/>
  <c r="B677" i="11"/>
  <c r="B678" i="11"/>
  <c r="B679" i="11"/>
  <c r="B680" i="11"/>
  <c r="B681" i="11"/>
  <c r="B682" i="11"/>
  <c r="B683" i="11"/>
  <c r="B684" i="11"/>
  <c r="B685" i="11"/>
  <c r="B686" i="11"/>
  <c r="B687" i="11"/>
  <c r="B688" i="11"/>
  <c r="B689" i="11"/>
  <c r="B690" i="11"/>
  <c r="B691" i="11"/>
  <c r="B692" i="11"/>
  <c r="B693" i="11"/>
  <c r="B694" i="11"/>
  <c r="B695" i="11"/>
  <c r="B696" i="11"/>
  <c r="B697" i="11"/>
  <c r="B698" i="11"/>
  <c r="B699" i="11"/>
  <c r="B700" i="11"/>
  <c r="B701" i="11"/>
  <c r="B702" i="11"/>
  <c r="B703" i="11"/>
  <c r="B704" i="11"/>
  <c r="B705" i="11"/>
  <c r="B706" i="11"/>
  <c r="B707" i="11"/>
  <c r="B708" i="11"/>
  <c r="B709" i="11"/>
  <c r="B710" i="11"/>
  <c r="B711" i="11"/>
  <c r="B712" i="11"/>
  <c r="B713" i="11"/>
  <c r="B714" i="11"/>
  <c r="B715" i="11"/>
  <c r="B716" i="11"/>
  <c r="B717" i="11"/>
  <c r="B718" i="11"/>
  <c r="B719" i="11"/>
  <c r="B720" i="11"/>
  <c r="B721" i="11"/>
  <c r="B722" i="11"/>
  <c r="B723" i="11"/>
  <c r="B724" i="11"/>
  <c r="B725" i="11"/>
  <c r="B726" i="11"/>
  <c r="B727" i="11"/>
  <c r="B728" i="11"/>
  <c r="B729" i="11"/>
  <c r="B730" i="11"/>
  <c r="B731" i="11"/>
  <c r="B732" i="11"/>
  <c r="B733" i="11"/>
  <c r="B734" i="11"/>
  <c r="B735" i="11"/>
  <c r="B736" i="11"/>
  <c r="B737" i="11"/>
  <c r="B738" i="11"/>
  <c r="B739" i="11"/>
  <c r="B740" i="11"/>
  <c r="B741" i="11"/>
  <c r="B742" i="11"/>
  <c r="B743" i="11"/>
  <c r="B744" i="11"/>
  <c r="B745" i="11"/>
  <c r="B746" i="11"/>
  <c r="B747" i="11"/>
  <c r="B748" i="11"/>
  <c r="B749" i="11"/>
  <c r="B750" i="11"/>
  <c r="B751" i="11"/>
  <c r="B752" i="11"/>
  <c r="B753" i="11"/>
  <c r="B754" i="11"/>
  <c r="B755" i="11"/>
  <c r="B756" i="11"/>
  <c r="B757" i="11"/>
  <c r="B758" i="11"/>
  <c r="B759" i="11"/>
  <c r="B760" i="11"/>
  <c r="B761" i="11"/>
  <c r="B762" i="11"/>
  <c r="B763" i="11"/>
  <c r="B764" i="11"/>
  <c r="B765" i="11"/>
  <c r="B766" i="11"/>
  <c r="B767" i="11"/>
  <c r="B768" i="11"/>
  <c r="B769" i="11"/>
  <c r="B770" i="11"/>
  <c r="B771" i="11"/>
  <c r="B772" i="11"/>
  <c r="B773" i="11"/>
  <c r="B774" i="11"/>
  <c r="B775" i="11"/>
  <c r="B776" i="11"/>
  <c r="B777" i="11"/>
  <c r="B778" i="11"/>
  <c r="B779" i="11"/>
  <c r="B780" i="11"/>
  <c r="B781" i="11"/>
  <c r="B782" i="11"/>
  <c r="B783" i="11"/>
  <c r="B784" i="11"/>
  <c r="B785" i="11"/>
  <c r="B786" i="11"/>
  <c r="B787" i="11"/>
  <c r="B788" i="11"/>
  <c r="B789" i="11"/>
  <c r="B790" i="11"/>
  <c r="B791" i="11"/>
  <c r="B792" i="11"/>
  <c r="B793" i="11"/>
  <c r="B794" i="11"/>
  <c r="B795" i="11"/>
  <c r="B796" i="11"/>
  <c r="B797" i="11"/>
  <c r="B798" i="11"/>
  <c r="B799" i="11"/>
  <c r="B800" i="11"/>
  <c r="B801" i="11"/>
  <c r="B802" i="11"/>
  <c r="B803" i="11"/>
  <c r="B804" i="11"/>
  <c r="B805" i="11"/>
  <c r="B806" i="11"/>
  <c r="B807" i="11"/>
  <c r="B808" i="11"/>
  <c r="B809" i="11"/>
  <c r="B810" i="11"/>
  <c r="B811" i="11"/>
  <c r="B812" i="11"/>
  <c r="B813" i="11"/>
  <c r="B814" i="11"/>
  <c r="B815" i="11"/>
  <c r="B816" i="11"/>
  <c r="B817" i="11"/>
  <c r="B818" i="11"/>
  <c r="B819" i="11"/>
  <c r="B820" i="11"/>
  <c r="B821" i="11"/>
  <c r="B822" i="11"/>
  <c r="B823" i="11"/>
  <c r="B824" i="11"/>
  <c r="B825" i="11"/>
  <c r="B826" i="11"/>
  <c r="B827" i="11"/>
  <c r="B828" i="11"/>
  <c r="B829" i="11"/>
  <c r="B830" i="11"/>
  <c r="B831" i="11"/>
  <c r="B832" i="11"/>
  <c r="B833" i="11"/>
  <c r="B834" i="11"/>
  <c r="B835" i="11"/>
  <c r="B836" i="11"/>
  <c r="B837" i="11"/>
  <c r="B838" i="11"/>
  <c r="B839" i="11"/>
  <c r="B840" i="11"/>
  <c r="B841" i="11"/>
  <c r="B842" i="11"/>
  <c r="B843" i="11"/>
  <c r="B844" i="11"/>
  <c r="B845" i="11"/>
  <c r="B846" i="11"/>
  <c r="B847" i="11"/>
  <c r="B848" i="11"/>
  <c r="B849" i="11"/>
  <c r="B850" i="11"/>
  <c r="B851" i="11"/>
  <c r="B852" i="11"/>
  <c r="B853" i="11"/>
  <c r="B854" i="11"/>
  <c r="B855" i="11"/>
  <c r="B856" i="11"/>
  <c r="B857" i="11"/>
  <c r="B858" i="11"/>
  <c r="B859" i="11"/>
  <c r="B860" i="11"/>
  <c r="B861" i="11"/>
  <c r="B862" i="11"/>
  <c r="B863" i="11"/>
  <c r="B864" i="11"/>
  <c r="B865" i="11"/>
  <c r="B866" i="11"/>
  <c r="B867" i="11"/>
  <c r="B868" i="11"/>
  <c r="B869" i="11"/>
  <c r="B870" i="11"/>
  <c r="B871" i="11"/>
  <c r="B872" i="11"/>
  <c r="B873" i="11"/>
  <c r="B874" i="11"/>
  <c r="B875" i="11"/>
  <c r="B876" i="11"/>
  <c r="B877" i="11"/>
  <c r="B878" i="11"/>
  <c r="B879" i="11"/>
  <c r="B880" i="11"/>
  <c r="B881" i="11"/>
  <c r="B882" i="11"/>
  <c r="B883" i="11"/>
  <c r="B884" i="11"/>
  <c r="B885" i="11"/>
  <c r="B886" i="11"/>
  <c r="B887" i="11"/>
  <c r="B888" i="11"/>
  <c r="B889" i="11"/>
  <c r="B890" i="11"/>
  <c r="B891" i="11"/>
  <c r="B892" i="11"/>
  <c r="B893" i="11"/>
  <c r="B894" i="11"/>
  <c r="B895" i="11"/>
  <c r="B896" i="11"/>
  <c r="B897" i="11"/>
  <c r="B898" i="11"/>
  <c r="B899" i="11"/>
  <c r="B900" i="11"/>
  <c r="B901" i="11"/>
  <c r="B902" i="11"/>
  <c r="B903" i="11"/>
  <c r="B904" i="11"/>
  <c r="B905" i="11"/>
  <c r="B906" i="11"/>
  <c r="B907" i="11"/>
  <c r="B908" i="11"/>
  <c r="B909" i="11"/>
  <c r="B910" i="11"/>
  <c r="B911" i="11"/>
  <c r="B912" i="11"/>
  <c r="B913" i="11"/>
  <c r="B914" i="11"/>
  <c r="B915" i="11"/>
  <c r="B916" i="11"/>
  <c r="B917" i="11"/>
  <c r="B918" i="11"/>
  <c r="B919" i="11"/>
  <c r="B920" i="11"/>
  <c r="B921" i="11"/>
  <c r="B922" i="11"/>
  <c r="B923" i="11"/>
  <c r="B924" i="11"/>
  <c r="B925" i="11"/>
  <c r="B926" i="11"/>
  <c r="B927" i="11"/>
  <c r="B928" i="11"/>
  <c r="B929" i="11"/>
  <c r="B930" i="11"/>
  <c r="B931" i="11"/>
  <c r="B932" i="11"/>
  <c r="B933" i="11"/>
  <c r="B934" i="11"/>
  <c r="B935" i="11"/>
  <c r="B936" i="11"/>
  <c r="B937" i="11"/>
  <c r="B938" i="11"/>
  <c r="B939" i="11"/>
  <c r="B940" i="11"/>
  <c r="B941" i="11"/>
  <c r="B942" i="11"/>
  <c r="B943" i="11"/>
  <c r="B944" i="11"/>
  <c r="B945" i="11"/>
  <c r="B946" i="11"/>
  <c r="B947" i="11"/>
  <c r="B948" i="11"/>
  <c r="B949" i="11"/>
  <c r="B950" i="11"/>
  <c r="B951" i="11"/>
  <c r="B952" i="11"/>
  <c r="B953" i="11"/>
  <c r="B954" i="11"/>
  <c r="B955" i="11"/>
  <c r="B956" i="11"/>
  <c r="B957" i="11"/>
  <c r="B958" i="11"/>
  <c r="B959" i="11"/>
  <c r="B960" i="11"/>
  <c r="B961" i="11"/>
  <c r="B962" i="11"/>
  <c r="B963" i="11"/>
  <c r="B964" i="11"/>
  <c r="B965" i="11"/>
  <c r="B966" i="11"/>
  <c r="B967" i="11"/>
  <c r="B968" i="11"/>
  <c r="B969" i="11"/>
  <c r="B970" i="11"/>
  <c r="B971" i="11"/>
  <c r="B972" i="11"/>
  <c r="B973" i="11"/>
  <c r="B974" i="11"/>
  <c r="B975" i="11"/>
  <c r="B976" i="11"/>
  <c r="B977" i="11"/>
  <c r="B978" i="11"/>
  <c r="B979" i="11"/>
  <c r="B980" i="11"/>
  <c r="B981" i="11"/>
  <c r="B982" i="11"/>
  <c r="B983" i="11"/>
  <c r="B984" i="11"/>
  <c r="B985" i="11"/>
  <c r="B986" i="11"/>
  <c r="B987" i="11"/>
  <c r="B988" i="11"/>
  <c r="B989" i="11"/>
  <c r="B990" i="11"/>
  <c r="B991" i="11"/>
  <c r="B992" i="11"/>
  <c r="B993" i="11"/>
  <c r="B994" i="11"/>
  <c r="B995" i="11"/>
  <c r="B996" i="11"/>
  <c r="B997" i="11"/>
  <c r="B998" i="11"/>
  <c r="B999" i="11"/>
  <c r="B1000" i="11"/>
  <c r="B1001" i="11"/>
  <c r="B1002" i="11"/>
  <c r="B1003" i="11"/>
  <c r="B1004" i="11"/>
  <c r="D381" i="11"/>
  <c r="D382" i="11"/>
  <c r="D383" i="11"/>
  <c r="D384" i="11"/>
  <c r="D385" i="11"/>
  <c r="D386" i="11"/>
  <c r="D387" i="11"/>
  <c r="D388" i="11"/>
  <c r="D389" i="11"/>
  <c r="D390" i="11"/>
  <c r="D391" i="11"/>
  <c r="D392" i="11"/>
  <c r="D393" i="11"/>
  <c r="D394" i="11"/>
  <c r="D395" i="11"/>
  <c r="D396" i="11"/>
  <c r="D397" i="11"/>
  <c r="D398" i="11"/>
  <c r="D399" i="11"/>
  <c r="D400" i="11"/>
  <c r="D401" i="11"/>
  <c r="D402" i="11"/>
  <c r="D403" i="11"/>
  <c r="D404" i="11"/>
  <c r="D405" i="11"/>
  <c r="D406" i="11"/>
  <c r="D407" i="11"/>
  <c r="D408" i="11"/>
  <c r="D409" i="11"/>
  <c r="D410" i="11"/>
  <c r="D411" i="11"/>
  <c r="D412" i="11"/>
  <c r="D413" i="11"/>
  <c r="D414" i="11"/>
  <c r="D415" i="11"/>
  <c r="D416" i="11"/>
  <c r="D417" i="11"/>
  <c r="D418" i="11"/>
  <c r="D419" i="11"/>
  <c r="D420" i="11"/>
  <c r="D421" i="11"/>
  <c r="D422" i="11"/>
  <c r="D423" i="11"/>
  <c r="D424" i="11"/>
  <c r="D425" i="11"/>
  <c r="D426" i="11"/>
  <c r="D427" i="11"/>
  <c r="D428" i="11"/>
  <c r="D429" i="11"/>
  <c r="D430" i="11"/>
  <c r="D431" i="11"/>
  <c r="D432" i="11"/>
  <c r="D433" i="11"/>
  <c r="D434" i="11"/>
  <c r="D435" i="11"/>
  <c r="D436" i="11"/>
  <c r="D437" i="11"/>
  <c r="D438" i="11"/>
  <c r="D439" i="11"/>
  <c r="D440" i="11"/>
  <c r="D441" i="11"/>
  <c r="D442" i="11"/>
  <c r="D443" i="11"/>
  <c r="D444" i="11"/>
  <c r="D445" i="11"/>
  <c r="D446" i="11"/>
  <c r="D447" i="11"/>
  <c r="D448" i="11"/>
  <c r="D449" i="11"/>
  <c r="D450" i="11"/>
  <c r="D451" i="11"/>
  <c r="D452" i="11"/>
  <c r="D453" i="11"/>
  <c r="D454" i="11"/>
  <c r="D455" i="11"/>
  <c r="D456" i="11"/>
  <c r="D457" i="11"/>
  <c r="D458" i="11"/>
  <c r="D459" i="11"/>
  <c r="D460" i="11"/>
  <c r="D461" i="11"/>
  <c r="D462" i="11"/>
  <c r="D463" i="11"/>
  <c r="D464" i="11"/>
  <c r="D465" i="11"/>
  <c r="D466" i="11"/>
  <c r="D467" i="11"/>
  <c r="D468" i="11"/>
  <c r="D469" i="11"/>
  <c r="D470" i="11"/>
  <c r="D471" i="11"/>
  <c r="D472" i="11"/>
  <c r="D473" i="11"/>
  <c r="D474" i="11"/>
  <c r="D475" i="11"/>
  <c r="D476" i="11"/>
  <c r="D477" i="11"/>
  <c r="D478" i="11"/>
  <c r="D479" i="11"/>
  <c r="D480" i="11"/>
  <c r="D481" i="11"/>
  <c r="D482" i="11"/>
  <c r="D483" i="11"/>
  <c r="D484" i="11"/>
  <c r="D485" i="11"/>
  <c r="D486" i="11"/>
  <c r="D487" i="11"/>
  <c r="D488" i="11"/>
  <c r="D489" i="11"/>
  <c r="D490" i="11"/>
  <c r="D491" i="11"/>
  <c r="D492" i="11"/>
  <c r="D493" i="11"/>
  <c r="D494" i="11"/>
  <c r="D495" i="11"/>
  <c r="D496" i="11"/>
  <c r="D497" i="11"/>
  <c r="D498" i="11"/>
  <c r="D499" i="11"/>
  <c r="D500" i="11"/>
  <c r="D501" i="11"/>
  <c r="D502" i="11"/>
  <c r="D503" i="11"/>
  <c r="D504" i="11"/>
  <c r="D505" i="11"/>
  <c r="D506" i="11"/>
  <c r="D507" i="11"/>
  <c r="D508" i="11"/>
  <c r="D509" i="11"/>
  <c r="D510" i="11"/>
  <c r="D511" i="11"/>
  <c r="D512" i="11"/>
  <c r="D513" i="11"/>
  <c r="D514" i="11"/>
  <c r="D515" i="11"/>
  <c r="D516" i="11"/>
  <c r="D517" i="11"/>
  <c r="D518" i="11"/>
  <c r="D519" i="11"/>
  <c r="D520" i="11"/>
  <c r="D521" i="11"/>
  <c r="D522" i="11"/>
  <c r="D523" i="11"/>
  <c r="D524" i="11"/>
  <c r="D525" i="11"/>
  <c r="D526" i="11"/>
  <c r="D527" i="11"/>
  <c r="D528" i="11"/>
  <c r="D529" i="11"/>
  <c r="D530" i="11"/>
  <c r="D531" i="11"/>
  <c r="D532" i="11"/>
  <c r="D533" i="11"/>
  <c r="D534" i="11"/>
  <c r="D535" i="11"/>
  <c r="D536" i="11"/>
  <c r="D537" i="11"/>
  <c r="D538" i="11"/>
  <c r="D539" i="11"/>
  <c r="D540" i="11"/>
  <c r="D541" i="11"/>
  <c r="D542" i="11"/>
  <c r="D543" i="11"/>
  <c r="D544" i="11"/>
  <c r="D545" i="11"/>
  <c r="D546" i="11"/>
  <c r="D547" i="11"/>
  <c r="D548" i="11"/>
  <c r="D549" i="11"/>
  <c r="D550" i="11"/>
  <c r="D551" i="11"/>
  <c r="D552" i="11"/>
  <c r="D553" i="11"/>
  <c r="D554" i="11"/>
  <c r="D555" i="11"/>
  <c r="D556" i="11"/>
  <c r="D557" i="11"/>
  <c r="D558" i="11"/>
  <c r="D559" i="11"/>
  <c r="D560" i="11"/>
  <c r="D561" i="11"/>
  <c r="D562" i="11"/>
  <c r="D563" i="11"/>
  <c r="D564" i="11"/>
  <c r="D565" i="11"/>
  <c r="D566" i="11"/>
  <c r="D567" i="11"/>
  <c r="D568" i="11"/>
  <c r="D569" i="11"/>
  <c r="D570" i="11"/>
  <c r="D571" i="11"/>
  <c r="D572" i="11"/>
  <c r="D573" i="11"/>
  <c r="D574" i="11"/>
  <c r="D575" i="11"/>
  <c r="D576" i="11"/>
  <c r="D577" i="11"/>
  <c r="D578" i="11"/>
  <c r="D579" i="11"/>
  <c r="D580" i="11"/>
  <c r="D581" i="11"/>
  <c r="D582" i="11"/>
  <c r="D583" i="11"/>
  <c r="D584" i="11"/>
  <c r="D585" i="11"/>
  <c r="D586" i="11"/>
  <c r="D587" i="11"/>
  <c r="D588" i="11"/>
  <c r="D589" i="11"/>
  <c r="D590" i="11"/>
  <c r="D591" i="11"/>
  <c r="D592" i="11"/>
  <c r="D593" i="11"/>
  <c r="D594" i="11"/>
  <c r="D595" i="11"/>
  <c r="D596" i="11"/>
  <c r="D597" i="11"/>
  <c r="D598" i="11"/>
  <c r="D599" i="11"/>
  <c r="D600" i="11"/>
  <c r="D601" i="11"/>
  <c r="D602" i="11"/>
  <c r="D603" i="11"/>
  <c r="D604" i="11"/>
  <c r="D605" i="11"/>
  <c r="D606" i="11"/>
  <c r="D607" i="11"/>
  <c r="D608" i="11"/>
  <c r="D609" i="11"/>
  <c r="D610" i="11"/>
  <c r="D611" i="11"/>
  <c r="D612" i="11"/>
  <c r="D613" i="11"/>
  <c r="D614" i="11"/>
  <c r="D615" i="11"/>
  <c r="D616" i="11"/>
  <c r="D617" i="11"/>
  <c r="D618" i="11"/>
  <c r="D619" i="11"/>
  <c r="D620" i="11"/>
  <c r="D621" i="11"/>
  <c r="D622" i="11"/>
  <c r="D623" i="11"/>
  <c r="D624" i="11"/>
  <c r="D625" i="11"/>
  <c r="D626" i="11"/>
  <c r="D627" i="11"/>
  <c r="D628" i="11"/>
  <c r="D629" i="11"/>
  <c r="D630" i="11"/>
  <c r="D631" i="11"/>
  <c r="D632" i="11"/>
  <c r="D633" i="11"/>
  <c r="D634" i="11"/>
  <c r="D635" i="11"/>
  <c r="D636" i="11"/>
  <c r="D637" i="11"/>
  <c r="D638" i="11"/>
  <c r="D639" i="11"/>
  <c r="D640" i="11"/>
  <c r="D641" i="11"/>
  <c r="D642" i="11"/>
  <c r="D643" i="11"/>
  <c r="D644" i="11"/>
  <c r="D645" i="11"/>
  <c r="D646" i="11"/>
  <c r="D647" i="11"/>
  <c r="D648" i="11"/>
  <c r="D649" i="11"/>
  <c r="D650" i="11"/>
  <c r="D651" i="11"/>
  <c r="D652" i="11"/>
  <c r="D653" i="11"/>
  <c r="D654" i="11"/>
  <c r="D655" i="11"/>
  <c r="D656" i="11"/>
  <c r="D657" i="11"/>
  <c r="D658" i="11"/>
  <c r="D659" i="11"/>
  <c r="D660" i="11"/>
  <c r="D661" i="11"/>
  <c r="D662" i="11"/>
  <c r="D663" i="11"/>
  <c r="D664" i="11"/>
  <c r="D665" i="11"/>
  <c r="D666" i="11"/>
  <c r="D667" i="11"/>
  <c r="D668" i="11"/>
  <c r="D669" i="11"/>
  <c r="D670" i="11"/>
  <c r="D671" i="11"/>
  <c r="D672" i="11"/>
  <c r="D673" i="11"/>
  <c r="D674" i="11"/>
  <c r="D675" i="11"/>
  <c r="D676" i="11"/>
  <c r="D677" i="11"/>
  <c r="D678" i="11"/>
  <c r="D679" i="11"/>
  <c r="D680" i="11"/>
  <c r="D681" i="11"/>
  <c r="D682" i="11"/>
  <c r="D683" i="11"/>
  <c r="D684" i="11"/>
  <c r="D685" i="11"/>
  <c r="D686" i="11"/>
  <c r="D687" i="11"/>
  <c r="D688" i="11"/>
  <c r="D689" i="11"/>
  <c r="D690" i="11"/>
  <c r="D691" i="11"/>
  <c r="D692" i="11"/>
  <c r="D693" i="11"/>
  <c r="D694" i="11"/>
  <c r="D695" i="11"/>
  <c r="D696" i="11"/>
  <c r="D697" i="11"/>
  <c r="D698" i="11"/>
  <c r="D699" i="11"/>
  <c r="D700" i="11"/>
  <c r="D701" i="11"/>
  <c r="D702" i="11"/>
  <c r="D703" i="11"/>
  <c r="D704" i="11"/>
  <c r="D705" i="11"/>
  <c r="D706" i="11"/>
  <c r="D707" i="11"/>
  <c r="D708" i="11"/>
  <c r="D709" i="11"/>
  <c r="D710" i="11"/>
  <c r="D711" i="11"/>
  <c r="D712" i="11"/>
  <c r="D713" i="11"/>
  <c r="D714" i="11"/>
  <c r="D715" i="11"/>
  <c r="D716" i="11"/>
  <c r="D717" i="11"/>
  <c r="D718" i="11"/>
  <c r="D719" i="11"/>
  <c r="D720" i="11"/>
  <c r="D721" i="11"/>
  <c r="D722" i="11"/>
  <c r="D723" i="11"/>
  <c r="D724" i="11"/>
  <c r="D725" i="11"/>
  <c r="D726" i="11"/>
  <c r="D727" i="11"/>
  <c r="D728" i="11"/>
  <c r="D729" i="11"/>
  <c r="D730" i="11"/>
  <c r="D731" i="11"/>
  <c r="D732" i="11"/>
  <c r="D733" i="11"/>
  <c r="D734" i="11"/>
  <c r="D735" i="11"/>
  <c r="D736" i="11"/>
  <c r="D737" i="11"/>
  <c r="D738" i="11"/>
  <c r="D739" i="11"/>
  <c r="D740" i="11"/>
  <c r="D741" i="11"/>
  <c r="D742" i="11"/>
  <c r="D743" i="11"/>
  <c r="D744" i="11"/>
  <c r="D745" i="11"/>
  <c r="D746" i="11"/>
  <c r="D747" i="11"/>
  <c r="D748" i="11"/>
  <c r="D749" i="11"/>
  <c r="D750" i="11"/>
  <c r="D751" i="11"/>
  <c r="D752" i="11"/>
  <c r="D753" i="11"/>
  <c r="D754" i="11"/>
  <c r="D755" i="11"/>
  <c r="D756" i="11"/>
  <c r="D757" i="11"/>
  <c r="D758" i="11"/>
  <c r="D759" i="11"/>
  <c r="D760" i="11"/>
  <c r="D761" i="11"/>
  <c r="D762" i="11"/>
  <c r="D763" i="11"/>
  <c r="D764" i="11"/>
  <c r="D765" i="11"/>
  <c r="D766" i="11"/>
  <c r="D767" i="11"/>
  <c r="D768" i="11"/>
  <c r="D769" i="11"/>
  <c r="D770" i="11"/>
  <c r="D771" i="11"/>
  <c r="D772" i="11"/>
  <c r="D773" i="11"/>
  <c r="D774" i="11"/>
  <c r="D775" i="11"/>
  <c r="D776" i="11"/>
  <c r="D777" i="11"/>
  <c r="D778" i="11"/>
  <c r="D779" i="11"/>
  <c r="D780" i="11"/>
  <c r="D781" i="11"/>
  <c r="D782" i="11"/>
  <c r="D783" i="11"/>
  <c r="D784" i="11"/>
  <c r="D785" i="11"/>
  <c r="D786" i="11"/>
  <c r="D787" i="11"/>
  <c r="D788" i="11"/>
  <c r="D789" i="11"/>
  <c r="D790" i="11"/>
  <c r="D791" i="11"/>
  <c r="D792" i="11"/>
  <c r="D793" i="11"/>
  <c r="D794" i="11"/>
  <c r="D795" i="11"/>
  <c r="D796" i="11"/>
  <c r="D797" i="11"/>
  <c r="D798" i="11"/>
  <c r="D799" i="11"/>
  <c r="D800" i="11"/>
  <c r="D801" i="11"/>
  <c r="D802" i="11"/>
  <c r="D803" i="11"/>
  <c r="D804" i="11"/>
  <c r="D805" i="11"/>
  <c r="D806" i="11"/>
  <c r="D807" i="11"/>
  <c r="D808" i="11"/>
  <c r="D809" i="11"/>
  <c r="D810" i="11"/>
  <c r="D811" i="11"/>
  <c r="D812" i="11"/>
  <c r="D813" i="11"/>
  <c r="D814" i="11"/>
  <c r="D815" i="11"/>
  <c r="D816" i="11"/>
  <c r="D817" i="11"/>
  <c r="D818" i="11"/>
  <c r="D819" i="11"/>
  <c r="D820" i="11"/>
  <c r="D821" i="11"/>
  <c r="D822" i="11"/>
  <c r="D823" i="11"/>
  <c r="D824" i="11"/>
  <c r="D825" i="11"/>
  <c r="D826" i="11"/>
  <c r="D827" i="11"/>
  <c r="D828" i="11"/>
  <c r="D829" i="11"/>
  <c r="D830" i="11"/>
  <c r="D831" i="11"/>
  <c r="D832" i="11"/>
  <c r="D833" i="11"/>
  <c r="D834" i="11"/>
  <c r="D835" i="11"/>
  <c r="D836" i="11"/>
  <c r="D837" i="11"/>
  <c r="D838" i="11"/>
  <c r="D839" i="11"/>
  <c r="D840" i="11"/>
  <c r="D841" i="11"/>
  <c r="D842" i="11"/>
  <c r="D843" i="11"/>
  <c r="D844" i="11"/>
  <c r="D845" i="11"/>
  <c r="D846" i="11"/>
  <c r="D847" i="11"/>
  <c r="D848" i="11"/>
  <c r="D849" i="11"/>
  <c r="D850" i="11"/>
  <c r="D851" i="11"/>
  <c r="D852" i="11"/>
  <c r="D853" i="11"/>
  <c r="D854" i="11"/>
  <c r="D855" i="11"/>
  <c r="D856" i="11"/>
  <c r="D857" i="11"/>
  <c r="D858" i="11"/>
  <c r="D859" i="11"/>
  <c r="D860" i="11"/>
  <c r="D861" i="11"/>
  <c r="D862" i="11"/>
  <c r="D863" i="11"/>
  <c r="D864" i="11"/>
  <c r="D865" i="11"/>
  <c r="D866" i="11"/>
  <c r="D867" i="11"/>
  <c r="D868" i="11"/>
  <c r="D869" i="11"/>
  <c r="D870" i="11"/>
  <c r="D871" i="11"/>
  <c r="D872" i="11"/>
  <c r="D873" i="11"/>
  <c r="D874" i="11"/>
  <c r="D875" i="11"/>
  <c r="D876" i="11"/>
  <c r="D877" i="11"/>
  <c r="D878" i="11"/>
  <c r="D879" i="11"/>
  <c r="D880" i="11"/>
  <c r="D881" i="11"/>
  <c r="D882" i="11"/>
  <c r="D883" i="11"/>
  <c r="D884" i="11"/>
  <c r="D885" i="11"/>
  <c r="D886" i="11"/>
  <c r="D887" i="11"/>
  <c r="D888" i="11"/>
  <c r="D889" i="11"/>
  <c r="D890" i="11"/>
  <c r="D891" i="11"/>
  <c r="D892" i="11"/>
  <c r="D893" i="11"/>
  <c r="D894" i="11"/>
  <c r="D895" i="11"/>
  <c r="D896" i="11"/>
  <c r="D897" i="11"/>
  <c r="D898" i="11"/>
  <c r="D899" i="11"/>
  <c r="D900" i="11"/>
  <c r="D901" i="11"/>
  <c r="D902" i="11"/>
  <c r="D903" i="11"/>
  <c r="D904" i="11"/>
  <c r="D905" i="11"/>
  <c r="D906" i="11"/>
  <c r="D907" i="11"/>
  <c r="D908" i="11"/>
  <c r="D909" i="11"/>
  <c r="D910" i="11"/>
  <c r="D911" i="11"/>
  <c r="D912" i="11"/>
  <c r="D913" i="11"/>
  <c r="D914" i="11"/>
  <c r="D915" i="11"/>
  <c r="D916" i="11"/>
  <c r="D917" i="11"/>
  <c r="D918" i="11"/>
  <c r="D919" i="11"/>
  <c r="D920" i="11"/>
  <c r="D921" i="11"/>
  <c r="D922" i="11"/>
  <c r="D923" i="11"/>
  <c r="D924" i="11"/>
  <c r="D925" i="11"/>
  <c r="D926" i="11"/>
  <c r="D927" i="11"/>
  <c r="D928" i="11"/>
  <c r="D929" i="11"/>
  <c r="D930" i="11"/>
  <c r="D931" i="11"/>
  <c r="D932" i="11"/>
  <c r="D933" i="11"/>
  <c r="D934" i="11"/>
  <c r="D935" i="11"/>
  <c r="D936" i="11"/>
  <c r="D937" i="11"/>
  <c r="D938" i="11"/>
  <c r="D939" i="11"/>
  <c r="D940" i="11"/>
  <c r="D941" i="11"/>
  <c r="D942" i="11"/>
  <c r="D943" i="11"/>
  <c r="D944" i="11"/>
  <c r="D945" i="11"/>
  <c r="D946" i="11"/>
  <c r="D947" i="11"/>
  <c r="D948" i="11"/>
  <c r="D949" i="11"/>
  <c r="D950" i="11"/>
  <c r="D951" i="11"/>
  <c r="D952" i="11"/>
  <c r="D953" i="11"/>
  <c r="D954" i="11"/>
  <c r="D955" i="11"/>
  <c r="D956" i="11"/>
  <c r="D957" i="11"/>
  <c r="D958" i="11"/>
  <c r="D959" i="11"/>
  <c r="D960" i="11"/>
  <c r="D961" i="11"/>
  <c r="D962" i="11"/>
  <c r="D963" i="11"/>
  <c r="D964" i="11"/>
  <c r="D965" i="11"/>
  <c r="D966" i="11"/>
  <c r="D967" i="11"/>
  <c r="D968" i="11"/>
  <c r="D969" i="11"/>
  <c r="D970" i="11"/>
  <c r="D971" i="11"/>
  <c r="D972" i="11"/>
  <c r="D973" i="11"/>
  <c r="D974" i="11"/>
  <c r="D975" i="11"/>
  <c r="D976" i="11"/>
  <c r="D977" i="11"/>
  <c r="D978" i="11"/>
  <c r="D979" i="11"/>
  <c r="D980" i="11"/>
  <c r="D981" i="11"/>
  <c r="D982" i="11"/>
  <c r="D983" i="11"/>
  <c r="D984" i="11"/>
  <c r="D985" i="11"/>
  <c r="D986" i="11"/>
  <c r="D987" i="11"/>
  <c r="D988" i="11"/>
  <c r="D989" i="11"/>
  <c r="D990" i="11"/>
  <c r="D991" i="11"/>
  <c r="D992" i="11"/>
  <c r="D993" i="11"/>
  <c r="D994" i="11"/>
  <c r="D995" i="11"/>
  <c r="D996" i="11"/>
  <c r="D997" i="11"/>
  <c r="D998" i="11"/>
  <c r="D999" i="11"/>
  <c r="D1000" i="11"/>
  <c r="D1001" i="11"/>
  <c r="D1002" i="11"/>
  <c r="D1003" i="11"/>
  <c r="D1004" i="11"/>
  <c r="F381" i="11"/>
  <c r="F382" i="11"/>
  <c r="F383" i="11"/>
  <c r="F384" i="11"/>
  <c r="F385" i="11"/>
  <c r="F386" i="11"/>
  <c r="F387" i="11"/>
  <c r="F388" i="11"/>
  <c r="F389" i="11"/>
  <c r="F390" i="11"/>
  <c r="F391" i="11"/>
  <c r="F392" i="11"/>
  <c r="F393" i="11"/>
  <c r="F394" i="11"/>
  <c r="F395" i="11"/>
  <c r="F396" i="11"/>
  <c r="F397" i="11"/>
  <c r="F398" i="11"/>
  <c r="F399" i="11"/>
  <c r="F400" i="11"/>
  <c r="F401" i="11"/>
  <c r="F402" i="11"/>
  <c r="F403" i="11"/>
  <c r="F404" i="11"/>
  <c r="F405" i="11"/>
  <c r="F406" i="11"/>
  <c r="F407" i="11"/>
  <c r="F408" i="11"/>
  <c r="F409" i="11"/>
  <c r="F410" i="11"/>
  <c r="F411" i="11"/>
  <c r="F412" i="11"/>
  <c r="F413" i="11"/>
  <c r="F414" i="11"/>
  <c r="F415" i="11"/>
  <c r="F416" i="11"/>
  <c r="F417" i="11"/>
  <c r="F418" i="11"/>
  <c r="F419" i="11"/>
  <c r="F420" i="11"/>
  <c r="F421" i="11"/>
  <c r="F422" i="11"/>
  <c r="F423" i="11"/>
  <c r="F424" i="11"/>
  <c r="F425" i="11"/>
  <c r="F426" i="11"/>
  <c r="F427" i="11"/>
  <c r="F428" i="11"/>
  <c r="F429" i="11"/>
  <c r="F430" i="11"/>
  <c r="F431" i="11"/>
  <c r="F432" i="11"/>
  <c r="F433" i="11"/>
  <c r="F434" i="11"/>
  <c r="F435" i="11"/>
  <c r="F436" i="11"/>
  <c r="F437" i="11"/>
  <c r="F438" i="11"/>
  <c r="F439" i="11"/>
  <c r="F440" i="11"/>
  <c r="F441" i="11"/>
  <c r="F442" i="11"/>
  <c r="F443" i="11"/>
  <c r="F444" i="11"/>
  <c r="F445" i="11"/>
  <c r="F446" i="11"/>
  <c r="F447" i="11"/>
  <c r="F448" i="11"/>
  <c r="F449" i="11"/>
  <c r="F450" i="11"/>
  <c r="F451" i="11"/>
  <c r="F452" i="11"/>
  <c r="F453" i="11"/>
  <c r="F454" i="11"/>
  <c r="F455" i="11"/>
  <c r="F456" i="11"/>
  <c r="F457" i="11"/>
  <c r="F458" i="11"/>
  <c r="F459" i="11"/>
  <c r="F460" i="11"/>
  <c r="F461" i="11"/>
  <c r="F462" i="11"/>
  <c r="F463" i="11"/>
  <c r="F464" i="11"/>
  <c r="F465" i="11"/>
  <c r="F466" i="11"/>
  <c r="F467" i="11"/>
  <c r="F468" i="11"/>
  <c r="F469" i="11"/>
  <c r="F470" i="11"/>
  <c r="F471" i="11"/>
  <c r="F472" i="11"/>
  <c r="F473" i="11"/>
  <c r="F474" i="11"/>
  <c r="F475" i="11"/>
  <c r="F476" i="11"/>
  <c r="F477" i="11"/>
  <c r="F478" i="11"/>
  <c r="F479" i="11"/>
  <c r="F480" i="11"/>
  <c r="F481" i="11"/>
  <c r="F482" i="11"/>
  <c r="F483" i="11"/>
  <c r="F484" i="11"/>
  <c r="F485" i="11"/>
  <c r="F486" i="11"/>
  <c r="F487" i="11"/>
  <c r="F488" i="11"/>
  <c r="F489" i="11"/>
  <c r="F490" i="11"/>
  <c r="F491" i="11"/>
  <c r="F492" i="11"/>
  <c r="F493" i="11"/>
  <c r="F494" i="11"/>
  <c r="F495" i="11"/>
  <c r="F496" i="11"/>
  <c r="F497" i="11"/>
  <c r="F498" i="11"/>
  <c r="F499" i="11"/>
  <c r="F500" i="11"/>
  <c r="F501" i="11"/>
  <c r="F502" i="11"/>
  <c r="F503" i="11"/>
  <c r="F504" i="11"/>
  <c r="F505" i="11"/>
  <c r="F506" i="11"/>
  <c r="F507" i="11"/>
  <c r="F508" i="11"/>
  <c r="F509" i="11"/>
  <c r="F510" i="11"/>
  <c r="F511" i="11"/>
  <c r="F512" i="11"/>
  <c r="F513" i="11"/>
  <c r="F514" i="11"/>
  <c r="F515" i="11"/>
  <c r="F516" i="11"/>
  <c r="F517" i="11"/>
  <c r="F518" i="11"/>
  <c r="F519" i="11"/>
  <c r="F520" i="11"/>
  <c r="F521" i="11"/>
  <c r="F522" i="11"/>
  <c r="F523" i="11"/>
  <c r="F524" i="11"/>
  <c r="F525" i="11"/>
  <c r="F526" i="11"/>
  <c r="F527" i="11"/>
  <c r="F528" i="11"/>
  <c r="F529" i="11"/>
  <c r="F530" i="11"/>
  <c r="F531" i="11"/>
  <c r="F532" i="11"/>
  <c r="F533" i="11"/>
  <c r="F534" i="11"/>
  <c r="F535" i="11"/>
  <c r="F536" i="11"/>
  <c r="F537" i="11"/>
  <c r="F538" i="11"/>
  <c r="F539" i="11"/>
  <c r="F540" i="11"/>
  <c r="F541" i="11"/>
  <c r="F542" i="11"/>
  <c r="F543" i="11"/>
  <c r="F544" i="11"/>
  <c r="F545" i="11"/>
  <c r="F546" i="11"/>
  <c r="F547" i="11"/>
  <c r="F548" i="11"/>
  <c r="F549" i="11"/>
  <c r="F550" i="11"/>
  <c r="F551" i="11"/>
  <c r="F552" i="11"/>
  <c r="F553" i="11"/>
  <c r="F554" i="11"/>
  <c r="F555" i="11"/>
  <c r="F556" i="11"/>
  <c r="F557" i="11"/>
  <c r="F558" i="11"/>
  <c r="F559" i="11"/>
  <c r="F560" i="11"/>
  <c r="F561" i="11"/>
  <c r="F562" i="11"/>
  <c r="F563" i="11"/>
  <c r="F564" i="11"/>
  <c r="F565" i="11"/>
  <c r="F566" i="11"/>
  <c r="F567" i="11"/>
  <c r="F568" i="11"/>
  <c r="F569" i="11"/>
  <c r="F570" i="11"/>
  <c r="F571" i="11"/>
  <c r="F572" i="11"/>
  <c r="F573" i="11"/>
  <c r="F574" i="11"/>
  <c r="F575" i="11"/>
  <c r="F576" i="11"/>
  <c r="F577" i="11"/>
  <c r="F578" i="11"/>
  <c r="F579" i="11"/>
  <c r="F580" i="11"/>
  <c r="F581" i="11"/>
  <c r="F582" i="11"/>
  <c r="F583" i="11"/>
  <c r="F584" i="11"/>
  <c r="F585" i="11"/>
  <c r="F586" i="11"/>
  <c r="F587" i="11"/>
  <c r="F588" i="11"/>
  <c r="F589" i="11"/>
  <c r="F590" i="11"/>
  <c r="F591" i="11"/>
  <c r="F592" i="11"/>
  <c r="F593" i="11"/>
  <c r="F594" i="11"/>
  <c r="F595" i="11"/>
  <c r="F596" i="11"/>
  <c r="F597" i="11"/>
  <c r="F598" i="11"/>
  <c r="F599" i="11"/>
  <c r="F600" i="11"/>
  <c r="F601" i="11"/>
  <c r="F602" i="11"/>
  <c r="F603" i="11"/>
  <c r="F604" i="11"/>
  <c r="F605" i="11"/>
  <c r="F606" i="11"/>
  <c r="F607" i="11"/>
  <c r="F608" i="11"/>
  <c r="F609" i="11"/>
  <c r="F610" i="11"/>
  <c r="F611" i="11"/>
  <c r="F612" i="11"/>
  <c r="F613" i="11"/>
  <c r="F614" i="11"/>
  <c r="F615" i="11"/>
  <c r="F616" i="11"/>
  <c r="F617" i="11"/>
  <c r="F618" i="11"/>
  <c r="F619" i="11"/>
  <c r="F620" i="11"/>
  <c r="F621" i="11"/>
  <c r="F622" i="11"/>
  <c r="F623" i="11"/>
  <c r="F624" i="11"/>
  <c r="F625" i="11"/>
  <c r="F626" i="11"/>
  <c r="F627" i="11"/>
  <c r="F628" i="11"/>
  <c r="F629" i="11"/>
  <c r="F630" i="11"/>
  <c r="F631" i="11"/>
  <c r="F632" i="11"/>
  <c r="F633" i="11"/>
  <c r="F634" i="11"/>
  <c r="F635" i="11"/>
  <c r="F636" i="11"/>
  <c r="F637" i="11"/>
  <c r="F638" i="11"/>
  <c r="F639" i="11"/>
  <c r="F640" i="11"/>
  <c r="F641" i="11"/>
  <c r="F642" i="11"/>
  <c r="F643" i="11"/>
  <c r="F644" i="11"/>
  <c r="F645" i="11"/>
  <c r="F646" i="11"/>
  <c r="F647" i="11"/>
  <c r="F648" i="11"/>
  <c r="F649" i="11"/>
  <c r="F650" i="11"/>
  <c r="F651" i="11"/>
  <c r="F652" i="11"/>
  <c r="F653" i="11"/>
  <c r="F654" i="11"/>
  <c r="F655" i="11"/>
  <c r="F656" i="11"/>
  <c r="F657" i="11"/>
  <c r="F658" i="11"/>
  <c r="F659" i="11"/>
  <c r="F660" i="11"/>
  <c r="F661" i="11"/>
  <c r="F662" i="11"/>
  <c r="F663" i="11"/>
  <c r="F664" i="11"/>
  <c r="F665" i="11"/>
  <c r="F666" i="11"/>
  <c r="F667" i="11"/>
  <c r="F668" i="11"/>
  <c r="F669" i="11"/>
  <c r="F670" i="11"/>
  <c r="F671" i="11"/>
  <c r="F672" i="11"/>
  <c r="F673" i="11"/>
  <c r="F674" i="11"/>
  <c r="F675" i="11"/>
  <c r="F676" i="11"/>
  <c r="F677" i="11"/>
  <c r="F678" i="11"/>
  <c r="F679" i="11"/>
  <c r="F680" i="11"/>
  <c r="F681" i="11"/>
  <c r="F682" i="11"/>
  <c r="F683" i="11"/>
  <c r="F684" i="11"/>
  <c r="F685" i="11"/>
  <c r="F686" i="11"/>
  <c r="F687" i="11"/>
  <c r="F688" i="11"/>
  <c r="F689" i="11"/>
  <c r="F690" i="11"/>
  <c r="F691" i="11"/>
  <c r="F692" i="11"/>
  <c r="F693" i="11"/>
  <c r="F694" i="11"/>
  <c r="F695" i="11"/>
  <c r="F696" i="11"/>
  <c r="F697" i="11"/>
  <c r="F698" i="11"/>
  <c r="F699" i="11"/>
  <c r="F700" i="11"/>
  <c r="F701" i="11"/>
  <c r="F702" i="11"/>
  <c r="F703" i="11"/>
  <c r="F704" i="11"/>
  <c r="F705" i="11"/>
  <c r="F706" i="11"/>
  <c r="F707" i="11"/>
  <c r="F708" i="11"/>
  <c r="F709" i="11"/>
  <c r="F710" i="11"/>
  <c r="F711" i="11"/>
  <c r="F712" i="11"/>
  <c r="F713" i="11"/>
  <c r="F714" i="11"/>
  <c r="F715" i="11"/>
  <c r="F716" i="11"/>
  <c r="F717" i="11"/>
  <c r="F718" i="11"/>
  <c r="F719" i="11"/>
  <c r="F720" i="11"/>
  <c r="F721" i="11"/>
  <c r="F722" i="11"/>
  <c r="F723" i="11"/>
  <c r="F724" i="11"/>
  <c r="F725" i="11"/>
  <c r="F726" i="11"/>
  <c r="F727" i="11"/>
  <c r="F728" i="11"/>
  <c r="F729" i="11"/>
  <c r="F730" i="11"/>
  <c r="F731" i="11"/>
  <c r="F732" i="11"/>
  <c r="F733" i="11"/>
  <c r="F734" i="11"/>
  <c r="F735" i="11"/>
  <c r="F736" i="11"/>
  <c r="F737" i="11"/>
  <c r="F738" i="11"/>
  <c r="F739" i="11"/>
  <c r="F740" i="11"/>
  <c r="F741" i="11"/>
  <c r="F742" i="11"/>
  <c r="F743" i="11"/>
  <c r="F744" i="11"/>
  <c r="F745" i="11"/>
  <c r="F746" i="11"/>
  <c r="F747" i="11"/>
  <c r="F748" i="11"/>
  <c r="F749" i="11"/>
  <c r="F750" i="11"/>
  <c r="F751" i="11"/>
  <c r="F752" i="11"/>
  <c r="F753" i="11"/>
  <c r="F754" i="11"/>
  <c r="F755" i="11"/>
  <c r="F756" i="11"/>
  <c r="F757" i="11"/>
  <c r="F758" i="11"/>
  <c r="F759" i="11"/>
  <c r="F760" i="11"/>
  <c r="F761" i="11"/>
  <c r="F762" i="11"/>
  <c r="F763" i="11"/>
  <c r="F764" i="11"/>
  <c r="F765" i="11"/>
  <c r="F766" i="11"/>
  <c r="F767" i="11"/>
  <c r="F768" i="11"/>
  <c r="F769" i="11"/>
  <c r="F770" i="11"/>
  <c r="F771" i="11"/>
  <c r="F772" i="11"/>
  <c r="F773" i="11"/>
  <c r="F774" i="11"/>
  <c r="F775" i="11"/>
  <c r="F776" i="11"/>
  <c r="F777" i="11"/>
  <c r="F778" i="11"/>
  <c r="F779" i="11"/>
  <c r="F780" i="11"/>
  <c r="F781" i="11"/>
  <c r="F782" i="11"/>
  <c r="F783" i="11"/>
  <c r="F784" i="11"/>
  <c r="F785" i="11"/>
  <c r="F786" i="11"/>
  <c r="F787" i="11"/>
  <c r="F788" i="11"/>
  <c r="F789" i="11"/>
  <c r="F790" i="11"/>
  <c r="F791" i="11"/>
  <c r="F792" i="11"/>
  <c r="F793" i="11"/>
  <c r="F794" i="11"/>
  <c r="F795" i="11"/>
  <c r="F796" i="11"/>
  <c r="F797" i="11"/>
  <c r="F798" i="11"/>
  <c r="F799" i="11"/>
  <c r="F800" i="11"/>
  <c r="F801" i="11"/>
  <c r="F802" i="11"/>
  <c r="F803" i="11"/>
  <c r="F804" i="11"/>
  <c r="F805" i="11"/>
  <c r="F806" i="11"/>
  <c r="F807" i="11"/>
  <c r="F808" i="11"/>
  <c r="F809" i="11"/>
  <c r="F810" i="11"/>
  <c r="F811" i="11"/>
  <c r="F812" i="11"/>
  <c r="F813" i="11"/>
  <c r="F814" i="11"/>
  <c r="F815" i="11"/>
  <c r="F816" i="11"/>
  <c r="F817" i="11"/>
  <c r="F818" i="11"/>
  <c r="F819" i="11"/>
  <c r="F820" i="11"/>
  <c r="F821" i="11"/>
  <c r="F822" i="11"/>
  <c r="F823" i="11"/>
  <c r="F824" i="11"/>
  <c r="F825" i="11"/>
  <c r="F826" i="11"/>
  <c r="F827" i="11"/>
  <c r="F828" i="11"/>
  <c r="F829" i="11"/>
  <c r="F830" i="11"/>
  <c r="F831" i="11"/>
  <c r="F832" i="11"/>
  <c r="F833" i="11"/>
  <c r="F834" i="11"/>
  <c r="F835" i="11"/>
  <c r="F836" i="11"/>
  <c r="F837" i="11"/>
  <c r="F838" i="11"/>
  <c r="F839" i="11"/>
  <c r="F840" i="11"/>
  <c r="F841" i="11"/>
  <c r="F842" i="11"/>
  <c r="F843" i="11"/>
  <c r="F844" i="11"/>
  <c r="F845" i="11"/>
  <c r="F846" i="11"/>
  <c r="F847" i="11"/>
  <c r="F848" i="11"/>
  <c r="F849" i="11"/>
  <c r="F850" i="11"/>
  <c r="F851" i="11"/>
  <c r="F852" i="11"/>
  <c r="F853" i="11"/>
  <c r="F854" i="11"/>
  <c r="F855" i="11"/>
  <c r="F856" i="11"/>
  <c r="F857" i="11"/>
  <c r="F858" i="11"/>
  <c r="F859" i="11"/>
  <c r="F860" i="11"/>
  <c r="F861" i="11"/>
  <c r="F862" i="11"/>
  <c r="F863" i="11"/>
  <c r="F864" i="11"/>
  <c r="F865" i="11"/>
  <c r="F866" i="11"/>
  <c r="F867" i="11"/>
  <c r="F868" i="11"/>
  <c r="F869" i="11"/>
  <c r="F870" i="11"/>
  <c r="F871" i="11"/>
  <c r="F872" i="11"/>
  <c r="F873" i="11"/>
  <c r="F874" i="11"/>
  <c r="F875" i="11"/>
  <c r="F876" i="11"/>
  <c r="F877" i="11"/>
  <c r="F878" i="11"/>
  <c r="F879" i="11"/>
  <c r="F880" i="11"/>
  <c r="F881" i="11"/>
  <c r="F882" i="11"/>
  <c r="F883" i="11"/>
  <c r="F884" i="11"/>
  <c r="F885" i="11"/>
  <c r="F886" i="11"/>
  <c r="F887" i="11"/>
  <c r="F888" i="11"/>
  <c r="F889" i="11"/>
  <c r="F890" i="11"/>
  <c r="F891" i="11"/>
  <c r="F892" i="11"/>
  <c r="F893" i="11"/>
  <c r="F894" i="11"/>
  <c r="F895" i="11"/>
  <c r="F896" i="11"/>
  <c r="F897" i="11"/>
  <c r="F898" i="11"/>
  <c r="F899" i="11"/>
  <c r="F900" i="11"/>
  <c r="F901" i="11"/>
  <c r="F902" i="11"/>
  <c r="F903" i="11"/>
  <c r="F904" i="11"/>
  <c r="F905" i="11"/>
  <c r="F906" i="11"/>
  <c r="F907" i="11"/>
  <c r="F908" i="11"/>
  <c r="F909" i="11"/>
  <c r="F910" i="11"/>
  <c r="F911" i="11"/>
  <c r="F912" i="11"/>
  <c r="F913" i="11"/>
  <c r="F914" i="11"/>
  <c r="F915" i="11"/>
  <c r="F916" i="11"/>
  <c r="F917" i="11"/>
  <c r="F918" i="11"/>
  <c r="F919" i="11"/>
  <c r="F920" i="11"/>
  <c r="F921" i="11"/>
  <c r="F922" i="11"/>
  <c r="F923" i="11"/>
  <c r="F924" i="11"/>
  <c r="F925" i="11"/>
  <c r="F926" i="11"/>
  <c r="F927" i="11"/>
  <c r="F928" i="11"/>
  <c r="F929" i="11"/>
  <c r="F930" i="11"/>
  <c r="F931" i="11"/>
  <c r="F932" i="11"/>
  <c r="F933" i="11"/>
  <c r="F934" i="11"/>
  <c r="F935" i="11"/>
  <c r="F936" i="11"/>
  <c r="F937" i="11"/>
  <c r="F938" i="11"/>
  <c r="F939" i="11"/>
  <c r="F940" i="11"/>
  <c r="F941" i="11"/>
  <c r="F942" i="11"/>
  <c r="F943" i="11"/>
  <c r="F944" i="11"/>
  <c r="F945" i="11"/>
  <c r="F946" i="11"/>
  <c r="F947" i="11"/>
  <c r="F948" i="11"/>
  <c r="F949" i="11"/>
  <c r="F950" i="11"/>
  <c r="F951" i="11"/>
  <c r="F952" i="11"/>
  <c r="F953" i="11"/>
  <c r="F954" i="11"/>
  <c r="F955" i="11"/>
  <c r="F956" i="11"/>
  <c r="F957" i="11"/>
  <c r="F958" i="11"/>
  <c r="F959" i="11"/>
  <c r="F960" i="11"/>
  <c r="F961" i="11"/>
  <c r="F962" i="11"/>
  <c r="F963" i="11"/>
  <c r="F964" i="11"/>
  <c r="F965" i="11"/>
  <c r="F966" i="11"/>
  <c r="F967" i="11"/>
  <c r="F968" i="11"/>
  <c r="F969" i="11"/>
  <c r="F970" i="11"/>
  <c r="F971" i="11"/>
  <c r="F972" i="11"/>
  <c r="F973" i="11"/>
  <c r="F974" i="11"/>
  <c r="F975" i="11"/>
  <c r="F976" i="11"/>
  <c r="F977" i="11"/>
  <c r="F978" i="11"/>
  <c r="F979" i="11"/>
  <c r="F980" i="11"/>
  <c r="F981" i="11"/>
  <c r="F982" i="11"/>
  <c r="F983" i="11"/>
  <c r="F984" i="11"/>
  <c r="F985" i="11"/>
  <c r="F986" i="11"/>
  <c r="F987" i="11"/>
  <c r="F988" i="11"/>
  <c r="F989" i="11"/>
  <c r="F990" i="11"/>
  <c r="F991" i="11"/>
  <c r="F992" i="11"/>
  <c r="F993" i="11"/>
  <c r="F994" i="11"/>
  <c r="F995" i="11"/>
  <c r="F996" i="11"/>
  <c r="F997" i="11"/>
  <c r="F998" i="11"/>
  <c r="F999" i="11"/>
  <c r="F1000" i="11"/>
  <c r="F1001" i="11"/>
  <c r="F1002" i="11"/>
  <c r="F1003" i="11"/>
  <c r="F1004" i="11"/>
  <c r="I381" i="11"/>
  <c r="I382" i="11"/>
  <c r="I383" i="11"/>
  <c r="I384" i="11"/>
  <c r="I385" i="11"/>
  <c r="I386" i="11"/>
  <c r="I387" i="11"/>
  <c r="I388" i="11"/>
  <c r="I389" i="11"/>
  <c r="I390" i="11"/>
  <c r="I391" i="11"/>
  <c r="I392" i="11"/>
  <c r="I393" i="11"/>
  <c r="I394" i="11"/>
  <c r="I395" i="11"/>
  <c r="I396" i="11"/>
  <c r="I397" i="11"/>
  <c r="I398" i="11"/>
  <c r="I399" i="11"/>
  <c r="I400" i="11"/>
  <c r="I401" i="11"/>
  <c r="I402" i="11"/>
  <c r="I403" i="11"/>
  <c r="I404" i="11"/>
  <c r="I405" i="11"/>
  <c r="I406" i="11"/>
  <c r="I407" i="11"/>
  <c r="I408" i="11"/>
  <c r="I409" i="11"/>
  <c r="I410" i="11"/>
  <c r="I411" i="11"/>
  <c r="I412" i="11"/>
  <c r="I413" i="11"/>
  <c r="I414" i="11"/>
  <c r="I415" i="11"/>
  <c r="I416" i="11"/>
  <c r="I417" i="11"/>
  <c r="I418" i="11"/>
  <c r="I419" i="11"/>
  <c r="I420" i="11"/>
  <c r="I421" i="11"/>
  <c r="I422" i="11"/>
  <c r="I423" i="11"/>
  <c r="I424" i="11"/>
  <c r="I425" i="11"/>
  <c r="I426" i="11"/>
  <c r="I427" i="11"/>
  <c r="I428" i="11"/>
  <c r="I429" i="11"/>
  <c r="I430" i="11"/>
  <c r="I431" i="11"/>
  <c r="I432" i="11"/>
  <c r="I433" i="11"/>
  <c r="I434" i="11"/>
  <c r="I435" i="11"/>
  <c r="I436" i="11"/>
  <c r="I437" i="11"/>
  <c r="I438" i="11"/>
  <c r="I439" i="11"/>
  <c r="I440" i="11"/>
  <c r="I441" i="11"/>
  <c r="I442" i="11"/>
  <c r="I443" i="11"/>
  <c r="I444" i="11"/>
  <c r="I445" i="11"/>
  <c r="I446" i="11"/>
  <c r="I447" i="11"/>
  <c r="I448" i="11"/>
  <c r="I449" i="11"/>
  <c r="I450" i="11"/>
  <c r="I451" i="11"/>
  <c r="I452" i="11"/>
  <c r="I453" i="11"/>
  <c r="I454" i="11"/>
  <c r="I455" i="11"/>
  <c r="I456" i="11"/>
  <c r="I457" i="11"/>
  <c r="I458" i="11"/>
  <c r="I459" i="11"/>
  <c r="I460" i="11"/>
  <c r="I461" i="11"/>
  <c r="I462" i="11"/>
  <c r="I463" i="11"/>
  <c r="I464" i="11"/>
  <c r="I465" i="11"/>
  <c r="I466" i="11"/>
  <c r="I467" i="11"/>
  <c r="I468" i="11"/>
  <c r="I469" i="11"/>
  <c r="I470" i="11"/>
  <c r="I471" i="11"/>
  <c r="I472" i="11"/>
  <c r="I473" i="11"/>
  <c r="I474" i="11"/>
  <c r="I475" i="11"/>
  <c r="I476" i="11"/>
  <c r="I477" i="11"/>
  <c r="I478" i="11"/>
  <c r="I479" i="11"/>
  <c r="I480" i="11"/>
  <c r="I481" i="11"/>
  <c r="I482" i="11"/>
  <c r="I483" i="11"/>
  <c r="I484" i="11"/>
  <c r="I485" i="11"/>
  <c r="I486" i="11"/>
  <c r="I487" i="11"/>
  <c r="I488" i="11"/>
  <c r="I489" i="11"/>
  <c r="I490" i="11"/>
  <c r="I491" i="11"/>
  <c r="I492" i="11"/>
  <c r="I493" i="11"/>
  <c r="I494" i="11"/>
  <c r="I495" i="11"/>
  <c r="I496" i="11"/>
  <c r="I497" i="11"/>
  <c r="I498" i="11"/>
  <c r="I499" i="11"/>
  <c r="I500" i="11"/>
  <c r="I501" i="11"/>
  <c r="I502" i="11"/>
  <c r="I503" i="11"/>
  <c r="I504" i="11"/>
  <c r="I505" i="11"/>
  <c r="I506" i="11"/>
  <c r="I507" i="11"/>
  <c r="I508" i="11"/>
  <c r="I509" i="11"/>
  <c r="I510" i="11"/>
  <c r="I511" i="11"/>
  <c r="I512" i="11"/>
  <c r="I513" i="11"/>
  <c r="I514" i="11"/>
  <c r="I515" i="11"/>
  <c r="I516" i="11"/>
  <c r="I517" i="11"/>
  <c r="I518" i="11"/>
  <c r="I519" i="11"/>
  <c r="I520" i="11"/>
  <c r="I521" i="11"/>
  <c r="I522" i="11"/>
  <c r="I523" i="11"/>
  <c r="I524" i="11"/>
  <c r="I525" i="11"/>
  <c r="I526" i="11"/>
  <c r="I527" i="11"/>
  <c r="I528" i="11"/>
  <c r="I529" i="11"/>
  <c r="I530" i="11"/>
  <c r="I531" i="11"/>
  <c r="I532" i="11"/>
  <c r="I533" i="11"/>
  <c r="I534" i="11"/>
  <c r="I535" i="11"/>
  <c r="I536" i="11"/>
  <c r="I537" i="11"/>
  <c r="I538" i="11"/>
  <c r="I539" i="11"/>
  <c r="I540" i="11"/>
  <c r="I541" i="11"/>
  <c r="I542" i="11"/>
  <c r="I543" i="11"/>
  <c r="I544" i="11"/>
  <c r="I545" i="11"/>
  <c r="I546" i="11"/>
  <c r="I547" i="11"/>
  <c r="I548" i="11"/>
  <c r="I549" i="11"/>
  <c r="I550" i="11"/>
  <c r="I551" i="11"/>
  <c r="I552" i="11"/>
  <c r="I553" i="11"/>
  <c r="I554" i="11"/>
  <c r="I555" i="11"/>
  <c r="I556" i="11"/>
  <c r="I557" i="11"/>
  <c r="I558" i="11"/>
  <c r="I559" i="11"/>
  <c r="I560" i="11"/>
  <c r="I561" i="11"/>
  <c r="I562" i="11"/>
  <c r="I563" i="11"/>
  <c r="I564" i="11"/>
  <c r="I565" i="11"/>
  <c r="I566" i="11"/>
  <c r="I567" i="11"/>
  <c r="I568" i="11"/>
  <c r="I569" i="11"/>
  <c r="I570" i="11"/>
  <c r="I571" i="11"/>
  <c r="I572" i="11"/>
  <c r="I573" i="11"/>
  <c r="I574" i="11"/>
  <c r="I575" i="11"/>
  <c r="I576" i="11"/>
  <c r="I577" i="11"/>
  <c r="I578" i="11"/>
  <c r="I579" i="11"/>
  <c r="I580" i="11"/>
  <c r="I581" i="11"/>
  <c r="I582" i="11"/>
  <c r="I583" i="11"/>
  <c r="I584" i="11"/>
  <c r="I585" i="11"/>
  <c r="I586" i="11"/>
  <c r="I587" i="11"/>
  <c r="I588" i="11"/>
  <c r="I589" i="11"/>
  <c r="I590" i="11"/>
  <c r="I591" i="11"/>
  <c r="I592" i="11"/>
  <c r="I593" i="11"/>
  <c r="I594" i="11"/>
  <c r="I595" i="11"/>
  <c r="I596" i="11"/>
  <c r="I597" i="11"/>
  <c r="I598" i="11"/>
  <c r="I599" i="11"/>
  <c r="I600" i="11"/>
  <c r="I601" i="11"/>
  <c r="I602" i="11"/>
  <c r="I603" i="11"/>
  <c r="I604" i="11"/>
  <c r="I605" i="11"/>
  <c r="I606" i="11"/>
  <c r="I607" i="11"/>
  <c r="I608" i="11"/>
  <c r="I609" i="11"/>
  <c r="I610" i="11"/>
  <c r="I611" i="11"/>
  <c r="I612" i="11"/>
  <c r="I613" i="11"/>
  <c r="I614" i="11"/>
  <c r="I615" i="11"/>
  <c r="I616" i="11"/>
  <c r="I617" i="11"/>
  <c r="I618" i="11"/>
  <c r="I619" i="11"/>
  <c r="I620" i="11"/>
  <c r="I621" i="11"/>
  <c r="I622" i="11"/>
  <c r="I623" i="11"/>
  <c r="I624" i="11"/>
  <c r="I625" i="11"/>
  <c r="I626" i="11"/>
  <c r="I627" i="11"/>
  <c r="I628" i="11"/>
  <c r="I629" i="11"/>
  <c r="I630" i="11"/>
  <c r="I631" i="11"/>
  <c r="I632" i="11"/>
  <c r="I633" i="11"/>
  <c r="I634" i="11"/>
  <c r="I635" i="11"/>
  <c r="I636" i="11"/>
  <c r="I637" i="11"/>
  <c r="I638" i="11"/>
  <c r="I639" i="11"/>
  <c r="I640" i="11"/>
  <c r="I641" i="11"/>
  <c r="I642" i="11"/>
  <c r="I643" i="11"/>
  <c r="I644" i="11"/>
  <c r="I645" i="11"/>
  <c r="I646" i="11"/>
  <c r="I647" i="11"/>
  <c r="I648" i="11"/>
  <c r="I649" i="11"/>
  <c r="I650" i="11"/>
  <c r="I651" i="11"/>
  <c r="I652" i="11"/>
  <c r="I653" i="11"/>
  <c r="I654" i="11"/>
  <c r="I655" i="11"/>
  <c r="I656" i="11"/>
  <c r="I657" i="11"/>
  <c r="I658" i="11"/>
  <c r="I659" i="11"/>
  <c r="I660" i="11"/>
  <c r="I661" i="11"/>
  <c r="I662" i="11"/>
  <c r="I663" i="11"/>
  <c r="I664" i="11"/>
  <c r="I665" i="11"/>
  <c r="I666" i="11"/>
  <c r="I667" i="11"/>
  <c r="I668" i="11"/>
  <c r="I669" i="11"/>
  <c r="I670" i="11"/>
  <c r="I671" i="11"/>
  <c r="I672" i="11"/>
  <c r="I673" i="11"/>
  <c r="I674" i="11"/>
  <c r="I675" i="11"/>
  <c r="I676" i="11"/>
  <c r="I677" i="11"/>
  <c r="I678" i="11"/>
  <c r="I679" i="11"/>
  <c r="I680" i="11"/>
  <c r="I681" i="11"/>
  <c r="I682" i="11"/>
  <c r="I683" i="11"/>
  <c r="I684" i="11"/>
  <c r="I685" i="11"/>
  <c r="I686" i="11"/>
  <c r="I687" i="11"/>
  <c r="I688" i="11"/>
  <c r="I689" i="11"/>
  <c r="I690" i="11"/>
  <c r="I691" i="11"/>
  <c r="I692" i="11"/>
  <c r="I693" i="11"/>
  <c r="I694" i="11"/>
  <c r="I695" i="11"/>
  <c r="I696" i="11"/>
  <c r="I697" i="11"/>
  <c r="I698" i="11"/>
  <c r="I699" i="11"/>
  <c r="I700" i="11"/>
  <c r="I701" i="11"/>
  <c r="I702" i="11"/>
  <c r="I703" i="11"/>
  <c r="I704" i="11"/>
  <c r="I705" i="11"/>
  <c r="I706" i="11"/>
  <c r="I707" i="11"/>
  <c r="I708" i="11"/>
  <c r="I709" i="11"/>
  <c r="I710" i="11"/>
  <c r="I711" i="11"/>
  <c r="I712" i="11"/>
  <c r="I713" i="11"/>
  <c r="I714" i="11"/>
  <c r="I715" i="11"/>
  <c r="I716" i="11"/>
  <c r="I717" i="11"/>
  <c r="I718" i="11"/>
  <c r="I719" i="11"/>
  <c r="I720" i="11"/>
  <c r="I721" i="11"/>
  <c r="I722" i="11"/>
  <c r="I723" i="11"/>
  <c r="I724" i="11"/>
  <c r="I725" i="11"/>
  <c r="I726" i="11"/>
  <c r="I727" i="11"/>
  <c r="I728" i="11"/>
  <c r="I729" i="11"/>
  <c r="I730" i="11"/>
  <c r="I731" i="11"/>
  <c r="I732" i="11"/>
  <c r="I733" i="11"/>
  <c r="I734" i="11"/>
  <c r="I735" i="11"/>
  <c r="I736" i="11"/>
  <c r="I737" i="11"/>
  <c r="I738" i="11"/>
  <c r="I739" i="11"/>
  <c r="I740" i="11"/>
  <c r="I741" i="11"/>
  <c r="I742" i="11"/>
  <c r="I743" i="11"/>
  <c r="I744" i="11"/>
  <c r="I745" i="11"/>
  <c r="I746" i="11"/>
  <c r="I747" i="11"/>
  <c r="I748" i="11"/>
  <c r="I749" i="11"/>
  <c r="I750" i="11"/>
  <c r="I751" i="11"/>
  <c r="I752" i="11"/>
  <c r="I753" i="11"/>
  <c r="I754" i="11"/>
  <c r="I755" i="11"/>
  <c r="I756" i="11"/>
  <c r="I757" i="11"/>
  <c r="I758" i="11"/>
  <c r="I759" i="11"/>
  <c r="I760" i="11"/>
  <c r="I761" i="11"/>
  <c r="I762" i="11"/>
  <c r="I763" i="11"/>
  <c r="I764" i="11"/>
  <c r="I765" i="11"/>
  <c r="I766" i="11"/>
  <c r="I767" i="11"/>
  <c r="I768" i="11"/>
  <c r="I769" i="11"/>
  <c r="I770" i="11"/>
  <c r="I771" i="11"/>
  <c r="I772" i="11"/>
  <c r="I773" i="11"/>
  <c r="I774" i="11"/>
  <c r="I775" i="11"/>
  <c r="I776" i="11"/>
  <c r="I777" i="11"/>
  <c r="I778" i="11"/>
  <c r="I779" i="11"/>
  <c r="I780" i="11"/>
  <c r="I781" i="11"/>
  <c r="I782" i="11"/>
  <c r="I783" i="11"/>
  <c r="I784" i="11"/>
  <c r="I785" i="11"/>
  <c r="I786" i="11"/>
  <c r="I787" i="11"/>
  <c r="I788" i="11"/>
  <c r="I789" i="11"/>
  <c r="I790" i="11"/>
  <c r="I791" i="11"/>
  <c r="I792" i="11"/>
  <c r="I793" i="11"/>
  <c r="I794" i="11"/>
  <c r="I795" i="11"/>
  <c r="I796" i="11"/>
  <c r="I797" i="11"/>
  <c r="I798" i="11"/>
  <c r="I799" i="11"/>
  <c r="I800" i="11"/>
  <c r="I801" i="11"/>
  <c r="I802" i="11"/>
  <c r="I803" i="11"/>
  <c r="I804" i="11"/>
  <c r="I805" i="11"/>
  <c r="I806" i="11"/>
  <c r="I807" i="11"/>
  <c r="I808" i="11"/>
  <c r="I809" i="11"/>
  <c r="I810" i="11"/>
  <c r="I811" i="11"/>
  <c r="I812" i="11"/>
  <c r="I813" i="11"/>
  <c r="I814" i="11"/>
  <c r="I815" i="11"/>
  <c r="I816" i="11"/>
  <c r="I817" i="11"/>
  <c r="I818" i="11"/>
  <c r="I819" i="11"/>
  <c r="I820" i="11"/>
  <c r="I821" i="11"/>
  <c r="I822" i="11"/>
  <c r="I823" i="11"/>
  <c r="I824" i="11"/>
  <c r="I825" i="11"/>
  <c r="I826" i="11"/>
  <c r="I827" i="11"/>
  <c r="I828" i="11"/>
  <c r="I829" i="11"/>
  <c r="I830" i="11"/>
  <c r="I831" i="11"/>
  <c r="I832" i="11"/>
  <c r="I833" i="11"/>
  <c r="I834" i="11"/>
  <c r="I835" i="11"/>
  <c r="I836" i="11"/>
  <c r="I837" i="11"/>
  <c r="I838" i="11"/>
  <c r="I839" i="11"/>
  <c r="I840" i="11"/>
  <c r="I841" i="11"/>
  <c r="I842" i="11"/>
  <c r="I843" i="11"/>
  <c r="I844" i="11"/>
  <c r="I845" i="11"/>
  <c r="I846" i="11"/>
  <c r="I847" i="11"/>
  <c r="I848" i="11"/>
  <c r="I849" i="11"/>
  <c r="I850" i="11"/>
  <c r="I851" i="11"/>
  <c r="I852" i="11"/>
  <c r="I853" i="11"/>
  <c r="I854" i="11"/>
  <c r="I855" i="11"/>
  <c r="I856" i="11"/>
  <c r="I857" i="11"/>
  <c r="I858" i="11"/>
  <c r="I859" i="11"/>
  <c r="I860" i="11"/>
  <c r="I861" i="11"/>
  <c r="I862" i="11"/>
  <c r="I863" i="11"/>
  <c r="I864" i="11"/>
  <c r="I865" i="11"/>
  <c r="I866" i="11"/>
  <c r="I867" i="11"/>
  <c r="I868" i="11"/>
  <c r="I869" i="11"/>
  <c r="I870" i="11"/>
  <c r="I871" i="11"/>
  <c r="I872" i="11"/>
  <c r="I873" i="11"/>
  <c r="I874" i="11"/>
  <c r="I875" i="11"/>
  <c r="I876" i="11"/>
  <c r="I877" i="11"/>
  <c r="I878" i="11"/>
  <c r="I879" i="11"/>
  <c r="I880" i="11"/>
  <c r="I881" i="11"/>
  <c r="I882" i="11"/>
  <c r="I883" i="11"/>
  <c r="I884" i="11"/>
  <c r="I885" i="11"/>
  <c r="I886" i="11"/>
  <c r="I887" i="11"/>
  <c r="I888" i="11"/>
  <c r="I889" i="11"/>
  <c r="I890" i="11"/>
  <c r="I891" i="11"/>
  <c r="I892" i="11"/>
  <c r="I893" i="11"/>
  <c r="I894" i="11"/>
  <c r="I895" i="11"/>
  <c r="I896" i="11"/>
  <c r="I897" i="11"/>
  <c r="I898" i="11"/>
  <c r="I899" i="11"/>
  <c r="I900" i="11"/>
  <c r="I901" i="11"/>
  <c r="I902" i="11"/>
  <c r="I903" i="11"/>
  <c r="I904" i="11"/>
  <c r="I905" i="11"/>
  <c r="I906" i="11"/>
  <c r="I907" i="11"/>
  <c r="I908" i="11"/>
  <c r="I909" i="11"/>
  <c r="I910" i="11"/>
  <c r="I911" i="11"/>
  <c r="I912" i="11"/>
  <c r="I913" i="11"/>
  <c r="I914" i="11"/>
  <c r="I915" i="11"/>
  <c r="I916" i="11"/>
  <c r="I917" i="11"/>
  <c r="I918" i="11"/>
  <c r="I919" i="11"/>
  <c r="I920" i="11"/>
  <c r="I921" i="11"/>
  <c r="I922" i="11"/>
  <c r="I923" i="11"/>
  <c r="I924" i="11"/>
  <c r="I925" i="11"/>
  <c r="I926" i="11"/>
  <c r="I927" i="11"/>
  <c r="I928" i="11"/>
  <c r="I929" i="11"/>
  <c r="I930" i="11"/>
  <c r="I931" i="11"/>
  <c r="I932" i="11"/>
  <c r="I933" i="11"/>
  <c r="I934" i="11"/>
  <c r="I935" i="11"/>
  <c r="I936" i="11"/>
  <c r="I937" i="11"/>
  <c r="I938" i="11"/>
  <c r="I939" i="11"/>
  <c r="I940" i="11"/>
  <c r="I941" i="11"/>
  <c r="I942" i="11"/>
  <c r="I943" i="11"/>
  <c r="I944" i="11"/>
  <c r="I945" i="11"/>
  <c r="I946" i="11"/>
  <c r="I947" i="11"/>
  <c r="I948" i="11"/>
  <c r="I949" i="11"/>
  <c r="I950" i="11"/>
  <c r="I951" i="11"/>
  <c r="I952" i="11"/>
  <c r="I953" i="11"/>
  <c r="I954" i="11"/>
  <c r="I955" i="11"/>
  <c r="I956" i="11"/>
  <c r="I957" i="11"/>
  <c r="I958" i="11"/>
  <c r="I959" i="11"/>
  <c r="I960" i="11"/>
  <c r="I961" i="11"/>
  <c r="I962" i="11"/>
  <c r="I963" i="11"/>
  <c r="I964" i="11"/>
  <c r="I965" i="11"/>
  <c r="I966" i="11"/>
  <c r="I967" i="11"/>
  <c r="I968" i="11"/>
  <c r="I969" i="11"/>
  <c r="I970" i="11"/>
  <c r="I971" i="11"/>
  <c r="I972" i="11"/>
  <c r="I973" i="11"/>
  <c r="I974" i="11"/>
  <c r="I975" i="11"/>
  <c r="I976" i="11"/>
  <c r="I977" i="11"/>
  <c r="I978" i="11"/>
  <c r="I979" i="11"/>
  <c r="I980" i="11"/>
  <c r="I981" i="11"/>
  <c r="I982" i="11"/>
  <c r="I983" i="11"/>
  <c r="I984" i="11"/>
  <c r="I985" i="11"/>
  <c r="I986" i="11"/>
  <c r="I987" i="11"/>
  <c r="I988" i="11"/>
  <c r="I989" i="11"/>
  <c r="I990" i="11"/>
  <c r="I991" i="11"/>
  <c r="I992" i="11"/>
  <c r="I993" i="11"/>
  <c r="I994" i="11"/>
  <c r="I995" i="11"/>
  <c r="I996" i="11"/>
  <c r="I997" i="11"/>
  <c r="I998" i="11"/>
  <c r="I999" i="11"/>
  <c r="I1000" i="11"/>
  <c r="I1001" i="11"/>
  <c r="I1002" i="11"/>
  <c r="I1003" i="11"/>
  <c r="I1004" i="11"/>
  <c r="J381" i="11"/>
  <c r="J382" i="11"/>
  <c r="J383" i="11"/>
  <c r="J384" i="11"/>
  <c r="J385" i="11"/>
  <c r="J386" i="11"/>
  <c r="J387" i="11"/>
  <c r="J388" i="11"/>
  <c r="J389" i="11"/>
  <c r="J390" i="11"/>
  <c r="J391" i="11"/>
  <c r="J392" i="11"/>
  <c r="J393" i="11"/>
  <c r="J394" i="11"/>
  <c r="J395" i="11"/>
  <c r="J396" i="11"/>
  <c r="J397" i="11"/>
  <c r="J398" i="11"/>
  <c r="J399" i="11"/>
  <c r="J400" i="11"/>
  <c r="J401" i="11"/>
  <c r="J402" i="11"/>
  <c r="J403" i="11"/>
  <c r="J404" i="11"/>
  <c r="J405" i="11"/>
  <c r="J406" i="11"/>
  <c r="J407" i="11"/>
  <c r="J408" i="11"/>
  <c r="J409" i="11"/>
  <c r="J410" i="11"/>
  <c r="J411" i="11"/>
  <c r="J412" i="11"/>
  <c r="J413" i="11"/>
  <c r="J414" i="11"/>
  <c r="J415" i="11"/>
  <c r="J416" i="11"/>
  <c r="J417" i="11"/>
  <c r="J418" i="11"/>
  <c r="J419" i="11"/>
  <c r="J420" i="11"/>
  <c r="J421" i="11"/>
  <c r="J422" i="11"/>
  <c r="J423" i="11"/>
  <c r="J424" i="11"/>
  <c r="J425" i="11"/>
  <c r="J426" i="11"/>
  <c r="J427" i="11"/>
  <c r="J428" i="11"/>
  <c r="J429" i="11"/>
  <c r="J430" i="11"/>
  <c r="J431" i="11"/>
  <c r="J432" i="11"/>
  <c r="J433" i="11"/>
  <c r="J434" i="11"/>
  <c r="J435" i="11"/>
  <c r="J436" i="11"/>
  <c r="J437" i="11"/>
  <c r="J438" i="11"/>
  <c r="J439" i="11"/>
  <c r="J440" i="11"/>
  <c r="J441" i="11"/>
  <c r="J442" i="11"/>
  <c r="J443" i="11"/>
  <c r="J444" i="11"/>
  <c r="J445" i="11"/>
  <c r="J446" i="11"/>
  <c r="J447" i="11"/>
  <c r="J448" i="11"/>
  <c r="J449" i="11"/>
  <c r="J450" i="11"/>
  <c r="J451" i="11"/>
  <c r="J452" i="11"/>
  <c r="J453" i="11"/>
  <c r="J454" i="11"/>
  <c r="J455" i="11"/>
  <c r="J456" i="11"/>
  <c r="J457" i="11"/>
  <c r="J458" i="11"/>
  <c r="J459" i="11"/>
  <c r="J460" i="11"/>
  <c r="J461" i="11"/>
  <c r="J462" i="11"/>
  <c r="J463" i="11"/>
  <c r="J464" i="11"/>
  <c r="J465" i="11"/>
  <c r="J466" i="11"/>
  <c r="J467" i="11"/>
  <c r="J468" i="11"/>
  <c r="J469" i="11"/>
  <c r="J470" i="11"/>
  <c r="J471" i="11"/>
  <c r="J472" i="11"/>
  <c r="J473" i="11"/>
  <c r="J474" i="11"/>
  <c r="J475" i="11"/>
  <c r="J476" i="11"/>
  <c r="J477" i="11"/>
  <c r="J478" i="11"/>
  <c r="J479" i="11"/>
  <c r="J480" i="11"/>
  <c r="J481" i="11"/>
  <c r="J482" i="11"/>
  <c r="J483" i="11"/>
  <c r="J484" i="11"/>
  <c r="J485" i="11"/>
  <c r="J486" i="11"/>
  <c r="J487" i="11"/>
  <c r="J488" i="11"/>
  <c r="J489" i="11"/>
  <c r="J490" i="11"/>
  <c r="J491" i="11"/>
  <c r="J492" i="11"/>
  <c r="J493" i="11"/>
  <c r="J494" i="11"/>
  <c r="J495" i="11"/>
  <c r="J496" i="11"/>
  <c r="J497" i="11"/>
  <c r="J498" i="11"/>
  <c r="J499" i="11"/>
  <c r="J500" i="11"/>
  <c r="J501" i="11"/>
  <c r="J502" i="11"/>
  <c r="J503" i="11"/>
  <c r="J504" i="11"/>
  <c r="J505" i="11"/>
  <c r="J506" i="11"/>
  <c r="J507" i="11"/>
  <c r="J508" i="11"/>
  <c r="J509" i="11"/>
  <c r="J510" i="11"/>
  <c r="J511" i="11"/>
  <c r="J512" i="11"/>
  <c r="J513" i="11"/>
  <c r="J514" i="11"/>
  <c r="J515" i="11"/>
  <c r="J516" i="11"/>
  <c r="J517" i="11"/>
  <c r="J518" i="11"/>
  <c r="J519" i="11"/>
  <c r="J520" i="11"/>
  <c r="J521" i="11"/>
  <c r="J522" i="11"/>
  <c r="J523" i="11"/>
  <c r="J524" i="11"/>
  <c r="J525" i="11"/>
  <c r="J526" i="11"/>
  <c r="J527" i="11"/>
  <c r="J528" i="11"/>
  <c r="J529" i="11"/>
  <c r="J530" i="11"/>
  <c r="J531" i="11"/>
  <c r="J532" i="11"/>
  <c r="J533" i="11"/>
  <c r="J534" i="11"/>
  <c r="J535" i="11"/>
  <c r="J536" i="11"/>
  <c r="J537" i="11"/>
  <c r="J538" i="11"/>
  <c r="J539" i="11"/>
  <c r="J540" i="11"/>
  <c r="J541" i="11"/>
  <c r="J542" i="11"/>
  <c r="J543" i="11"/>
  <c r="J544" i="11"/>
  <c r="J545" i="11"/>
  <c r="J546" i="11"/>
  <c r="J547" i="11"/>
  <c r="J548" i="11"/>
  <c r="J549" i="11"/>
  <c r="J550" i="11"/>
  <c r="J551" i="11"/>
  <c r="J552" i="11"/>
  <c r="J553" i="11"/>
  <c r="J554" i="11"/>
  <c r="J555" i="11"/>
  <c r="J556" i="11"/>
  <c r="J557" i="11"/>
  <c r="J558" i="11"/>
  <c r="J559" i="11"/>
  <c r="J560" i="11"/>
  <c r="J561" i="11"/>
  <c r="J562" i="11"/>
  <c r="J563" i="11"/>
  <c r="J564" i="11"/>
  <c r="J565" i="11"/>
  <c r="J566" i="11"/>
  <c r="J567" i="11"/>
  <c r="J568" i="11"/>
  <c r="J569" i="11"/>
  <c r="J570" i="11"/>
  <c r="J571" i="11"/>
  <c r="J572" i="11"/>
  <c r="J573" i="11"/>
  <c r="J574" i="11"/>
  <c r="J575" i="11"/>
  <c r="J576" i="11"/>
  <c r="J577" i="11"/>
  <c r="J578" i="11"/>
  <c r="J579" i="11"/>
  <c r="J580" i="11"/>
  <c r="J581" i="11"/>
  <c r="J582" i="11"/>
  <c r="J583" i="11"/>
  <c r="J584" i="11"/>
  <c r="J585" i="11"/>
  <c r="J586" i="11"/>
  <c r="J587" i="11"/>
  <c r="J588" i="11"/>
  <c r="J589" i="11"/>
  <c r="J590" i="11"/>
  <c r="J591" i="11"/>
  <c r="J592" i="11"/>
  <c r="J593" i="11"/>
  <c r="J594" i="11"/>
  <c r="J595" i="11"/>
  <c r="J596" i="11"/>
  <c r="J597" i="11"/>
  <c r="J598" i="11"/>
  <c r="J599" i="11"/>
  <c r="J600" i="11"/>
  <c r="J601" i="11"/>
  <c r="J602" i="11"/>
  <c r="J603" i="11"/>
  <c r="J604" i="11"/>
  <c r="J605" i="11"/>
  <c r="J606" i="11"/>
  <c r="J607" i="11"/>
  <c r="J608" i="11"/>
  <c r="J609" i="11"/>
  <c r="J610" i="11"/>
  <c r="J611" i="11"/>
  <c r="J612" i="11"/>
  <c r="J613" i="11"/>
  <c r="J614" i="11"/>
  <c r="J615" i="11"/>
  <c r="J616" i="11"/>
  <c r="J617" i="11"/>
  <c r="J618" i="11"/>
  <c r="J619" i="11"/>
  <c r="J620" i="11"/>
  <c r="J621" i="11"/>
  <c r="J622" i="11"/>
  <c r="J623" i="11"/>
  <c r="J624" i="11"/>
  <c r="J625" i="11"/>
  <c r="J626" i="11"/>
  <c r="J627" i="11"/>
  <c r="J628" i="11"/>
  <c r="J629" i="11"/>
  <c r="J630" i="11"/>
  <c r="J631" i="11"/>
  <c r="J632" i="11"/>
  <c r="J633" i="11"/>
  <c r="J634" i="11"/>
  <c r="J635" i="11"/>
  <c r="J636" i="11"/>
  <c r="J637" i="11"/>
  <c r="J638" i="11"/>
  <c r="J639" i="11"/>
  <c r="J640" i="11"/>
  <c r="J641" i="11"/>
  <c r="J642" i="11"/>
  <c r="J643" i="11"/>
  <c r="J644" i="11"/>
  <c r="J645" i="11"/>
  <c r="J646" i="11"/>
  <c r="J647" i="11"/>
  <c r="J648" i="11"/>
  <c r="J649" i="11"/>
  <c r="J650" i="11"/>
  <c r="J651" i="11"/>
  <c r="J652" i="11"/>
  <c r="J653" i="11"/>
  <c r="J654" i="11"/>
  <c r="J655" i="11"/>
  <c r="J656" i="11"/>
  <c r="J657" i="11"/>
  <c r="J658" i="11"/>
  <c r="J659" i="11"/>
  <c r="J660" i="11"/>
  <c r="J661" i="11"/>
  <c r="J662" i="11"/>
  <c r="J663" i="11"/>
  <c r="J664" i="11"/>
  <c r="J665" i="11"/>
  <c r="J666" i="11"/>
  <c r="J667" i="11"/>
  <c r="J668" i="11"/>
  <c r="J669" i="11"/>
  <c r="J670" i="11"/>
  <c r="J671" i="11"/>
  <c r="J672" i="11"/>
  <c r="J673" i="11"/>
  <c r="J674" i="11"/>
  <c r="J675" i="11"/>
  <c r="J676" i="11"/>
  <c r="J677" i="11"/>
  <c r="J678" i="11"/>
  <c r="J679" i="11"/>
  <c r="J680" i="11"/>
  <c r="J681" i="11"/>
  <c r="J682" i="11"/>
  <c r="J683" i="11"/>
  <c r="J684" i="11"/>
  <c r="J685" i="11"/>
  <c r="J686" i="11"/>
  <c r="J687" i="11"/>
  <c r="J688" i="11"/>
  <c r="J689" i="11"/>
  <c r="J690" i="11"/>
  <c r="J691" i="11"/>
  <c r="J692" i="11"/>
  <c r="J693" i="11"/>
  <c r="J694" i="11"/>
  <c r="J695" i="11"/>
  <c r="J696" i="11"/>
  <c r="J697" i="11"/>
  <c r="J698" i="11"/>
  <c r="J699" i="11"/>
  <c r="J700" i="11"/>
  <c r="J701" i="11"/>
  <c r="J702" i="11"/>
  <c r="J703" i="11"/>
  <c r="J704" i="11"/>
  <c r="J705" i="11"/>
  <c r="J706" i="11"/>
  <c r="J707" i="11"/>
  <c r="J708" i="11"/>
  <c r="J709" i="11"/>
  <c r="J710" i="11"/>
  <c r="J711" i="11"/>
  <c r="J712" i="11"/>
  <c r="J713" i="11"/>
  <c r="J714" i="11"/>
  <c r="J715" i="11"/>
  <c r="J716" i="11"/>
  <c r="J717" i="11"/>
  <c r="J718" i="11"/>
  <c r="J719" i="11"/>
  <c r="J720" i="11"/>
  <c r="J721" i="11"/>
  <c r="J722" i="11"/>
  <c r="J723" i="11"/>
  <c r="J724" i="11"/>
  <c r="J725" i="11"/>
  <c r="J726" i="11"/>
  <c r="J727" i="11"/>
  <c r="J728" i="11"/>
  <c r="J729" i="11"/>
  <c r="J730" i="11"/>
  <c r="J731" i="11"/>
  <c r="J732" i="11"/>
  <c r="J733" i="11"/>
  <c r="J734" i="11"/>
  <c r="J735" i="11"/>
  <c r="J736" i="11"/>
  <c r="J737" i="11"/>
  <c r="J738" i="11"/>
  <c r="J739" i="11"/>
  <c r="J740" i="11"/>
  <c r="J741" i="11"/>
  <c r="J742" i="11"/>
  <c r="J743" i="11"/>
  <c r="J744" i="11"/>
  <c r="J745" i="11"/>
  <c r="J746" i="11"/>
  <c r="J747" i="11"/>
  <c r="J748" i="11"/>
  <c r="J749" i="11"/>
  <c r="J750" i="11"/>
  <c r="J751" i="11"/>
  <c r="J752" i="11"/>
  <c r="J753" i="11"/>
  <c r="J754" i="11"/>
  <c r="J755" i="11"/>
  <c r="J756" i="11"/>
  <c r="J757" i="11"/>
  <c r="J758" i="11"/>
  <c r="J759" i="11"/>
  <c r="J760" i="11"/>
  <c r="J761" i="11"/>
  <c r="J762" i="11"/>
  <c r="J763" i="11"/>
  <c r="J764" i="11"/>
  <c r="J765" i="11"/>
  <c r="J766" i="11"/>
  <c r="J767" i="11"/>
  <c r="J768" i="11"/>
  <c r="J769" i="11"/>
  <c r="J770" i="11"/>
  <c r="J771" i="11"/>
  <c r="J772" i="11"/>
  <c r="J773" i="11"/>
  <c r="J774" i="11"/>
  <c r="J775" i="11"/>
  <c r="J776" i="11"/>
  <c r="J777" i="11"/>
  <c r="J778" i="11"/>
  <c r="J779" i="11"/>
  <c r="J780" i="11"/>
  <c r="J781" i="11"/>
  <c r="J782" i="11"/>
  <c r="J783" i="11"/>
  <c r="J784" i="11"/>
  <c r="J785" i="11"/>
  <c r="J786" i="11"/>
  <c r="J787" i="11"/>
  <c r="J788" i="11"/>
  <c r="J789" i="11"/>
  <c r="J790" i="11"/>
  <c r="J791" i="11"/>
  <c r="J792" i="11"/>
  <c r="J793" i="11"/>
  <c r="J794" i="11"/>
  <c r="J795" i="11"/>
  <c r="J796" i="11"/>
  <c r="J797" i="11"/>
  <c r="J798" i="11"/>
  <c r="J799" i="11"/>
  <c r="J800" i="11"/>
  <c r="J801" i="11"/>
  <c r="J802" i="11"/>
  <c r="J803" i="11"/>
  <c r="J804" i="11"/>
  <c r="J805" i="11"/>
  <c r="J806" i="11"/>
  <c r="J807" i="11"/>
  <c r="J808" i="11"/>
  <c r="J809" i="11"/>
  <c r="J810" i="11"/>
  <c r="J811" i="11"/>
  <c r="J812" i="11"/>
  <c r="J813" i="11"/>
  <c r="J814" i="11"/>
  <c r="J815" i="11"/>
  <c r="J816" i="11"/>
  <c r="J817" i="11"/>
  <c r="J818" i="11"/>
  <c r="J819" i="11"/>
  <c r="J820" i="11"/>
  <c r="J821" i="11"/>
  <c r="J822" i="11"/>
  <c r="J823" i="11"/>
  <c r="J824" i="11"/>
  <c r="J825" i="11"/>
  <c r="J826" i="11"/>
  <c r="J827" i="11"/>
  <c r="J828" i="11"/>
  <c r="J829" i="11"/>
  <c r="J830" i="11"/>
  <c r="J831" i="11"/>
  <c r="J832" i="11"/>
  <c r="J833" i="11"/>
  <c r="J834" i="11"/>
  <c r="J835" i="11"/>
  <c r="J836" i="11"/>
  <c r="J837" i="11"/>
  <c r="J838" i="11"/>
  <c r="J839" i="11"/>
  <c r="J840" i="11"/>
  <c r="J841" i="11"/>
  <c r="J842" i="11"/>
  <c r="J843" i="11"/>
  <c r="J844" i="11"/>
  <c r="J845" i="11"/>
  <c r="J846" i="11"/>
  <c r="J847" i="11"/>
  <c r="J848" i="11"/>
  <c r="J849" i="11"/>
  <c r="J850" i="11"/>
  <c r="J851" i="11"/>
  <c r="J852" i="11"/>
  <c r="J853" i="11"/>
  <c r="J854" i="11"/>
  <c r="J855" i="11"/>
  <c r="J856" i="11"/>
  <c r="J857" i="11"/>
  <c r="J858" i="11"/>
  <c r="J859" i="11"/>
  <c r="J860" i="11"/>
  <c r="J861" i="11"/>
  <c r="J862" i="11"/>
  <c r="J863" i="11"/>
  <c r="J864" i="11"/>
  <c r="J865" i="11"/>
  <c r="J866" i="11"/>
  <c r="J867" i="11"/>
  <c r="J868" i="11"/>
  <c r="J869" i="11"/>
  <c r="J870" i="11"/>
  <c r="J871" i="11"/>
  <c r="J872" i="11"/>
  <c r="J873" i="11"/>
  <c r="J874" i="11"/>
  <c r="J875" i="11"/>
  <c r="J876" i="11"/>
  <c r="J877" i="11"/>
  <c r="J878" i="11"/>
  <c r="J879" i="11"/>
  <c r="J880" i="11"/>
  <c r="J881" i="11"/>
  <c r="J882" i="11"/>
  <c r="J883" i="11"/>
  <c r="J884" i="11"/>
  <c r="J885" i="11"/>
  <c r="J886" i="11"/>
  <c r="J887" i="11"/>
  <c r="J888" i="11"/>
  <c r="J889" i="11"/>
  <c r="J890" i="11"/>
  <c r="J891" i="11"/>
  <c r="J892" i="11"/>
  <c r="J893" i="11"/>
  <c r="J894" i="11"/>
  <c r="J895" i="11"/>
  <c r="J896" i="11"/>
  <c r="J897" i="11"/>
  <c r="J898" i="11"/>
  <c r="J899" i="11"/>
  <c r="J900" i="11"/>
  <c r="J901" i="11"/>
  <c r="J902" i="11"/>
  <c r="J903" i="11"/>
  <c r="J904" i="11"/>
  <c r="J905" i="11"/>
  <c r="J906" i="11"/>
  <c r="J907" i="11"/>
  <c r="J908" i="11"/>
  <c r="J909" i="11"/>
  <c r="J910" i="11"/>
  <c r="J911" i="11"/>
  <c r="J912" i="11"/>
  <c r="J913" i="11"/>
  <c r="J914" i="11"/>
  <c r="J915" i="11"/>
  <c r="J916" i="11"/>
  <c r="J917" i="11"/>
  <c r="J918" i="11"/>
  <c r="J919" i="11"/>
  <c r="J920" i="11"/>
  <c r="J921" i="11"/>
  <c r="J922" i="11"/>
  <c r="J923" i="11"/>
  <c r="J924" i="11"/>
  <c r="J925" i="11"/>
  <c r="J926" i="11"/>
  <c r="J927" i="11"/>
  <c r="J928" i="11"/>
  <c r="J929" i="11"/>
  <c r="J930" i="11"/>
  <c r="J931" i="11"/>
  <c r="J932" i="11"/>
  <c r="J933" i="11"/>
  <c r="J934" i="11"/>
  <c r="J935" i="11"/>
  <c r="J936" i="11"/>
  <c r="J937" i="11"/>
  <c r="J938" i="11"/>
  <c r="J939" i="11"/>
  <c r="J940" i="11"/>
  <c r="J941" i="11"/>
  <c r="J942" i="11"/>
  <c r="J943" i="11"/>
  <c r="J944" i="11"/>
  <c r="J945" i="11"/>
  <c r="J946" i="11"/>
  <c r="J947" i="11"/>
  <c r="J948" i="11"/>
  <c r="J949" i="11"/>
  <c r="J950" i="11"/>
  <c r="J951" i="11"/>
  <c r="J952" i="11"/>
  <c r="J953" i="11"/>
  <c r="J954" i="11"/>
  <c r="J955" i="11"/>
  <c r="J956" i="11"/>
  <c r="J957" i="11"/>
  <c r="J958" i="11"/>
  <c r="J959" i="11"/>
  <c r="J960" i="11"/>
  <c r="J961" i="11"/>
  <c r="J962" i="11"/>
  <c r="J963" i="11"/>
  <c r="J964" i="11"/>
  <c r="J965" i="11"/>
  <c r="J966" i="11"/>
  <c r="J967" i="11"/>
  <c r="J968" i="11"/>
  <c r="J969" i="11"/>
  <c r="J970" i="11"/>
  <c r="J971" i="11"/>
  <c r="J972" i="11"/>
  <c r="J973" i="11"/>
  <c r="J974" i="11"/>
  <c r="J975" i="11"/>
  <c r="J976" i="11"/>
  <c r="J977" i="11"/>
  <c r="J978" i="11"/>
  <c r="J979" i="11"/>
  <c r="J980" i="11"/>
  <c r="J981" i="11"/>
  <c r="J982" i="11"/>
  <c r="J983" i="11"/>
  <c r="J984" i="11"/>
  <c r="J985" i="11"/>
  <c r="J986" i="11"/>
  <c r="J987" i="11"/>
  <c r="J988" i="11"/>
  <c r="J989" i="11"/>
  <c r="J990" i="11"/>
  <c r="J991" i="11"/>
  <c r="J992" i="11"/>
  <c r="J993" i="11"/>
  <c r="J994" i="11"/>
  <c r="J995" i="11"/>
  <c r="J996" i="11"/>
  <c r="J997" i="11"/>
  <c r="J998" i="11"/>
  <c r="J999" i="11"/>
  <c r="J1000" i="11"/>
  <c r="J1001" i="11"/>
  <c r="J1002" i="11"/>
  <c r="J1003" i="11"/>
  <c r="J1004" i="11"/>
  <c r="K682" i="11"/>
  <c r="K714" i="11"/>
  <c r="K731" i="11"/>
  <c r="K747" i="11"/>
  <c r="K763" i="11"/>
  <c r="K779" i="11"/>
  <c r="K795" i="11"/>
  <c r="K811" i="11"/>
  <c r="K822" i="11"/>
  <c r="K827" i="11"/>
  <c r="K838" i="11"/>
  <c r="K843" i="11"/>
  <c r="K854" i="11"/>
  <c r="K859" i="11"/>
  <c r="K870" i="11"/>
  <c r="K875" i="11"/>
  <c r="K886" i="11"/>
  <c r="K891" i="11"/>
  <c r="K902" i="11"/>
  <c r="K907" i="11"/>
  <c r="K918" i="11"/>
  <c r="K923" i="11"/>
  <c r="K934" i="11"/>
  <c r="K939" i="11"/>
  <c r="K950" i="11"/>
  <c r="K955" i="11"/>
  <c r="L381" i="11"/>
  <c r="K381" i="11" s="1"/>
  <c r="L382" i="11"/>
  <c r="K382" i="11" s="1"/>
  <c r="L383" i="11"/>
  <c r="K383" i="11" s="1"/>
  <c r="L384" i="11"/>
  <c r="K384" i="11" s="1"/>
  <c r="L385" i="11"/>
  <c r="K385" i="11" s="1"/>
  <c r="L386" i="11"/>
  <c r="K386" i="11" s="1"/>
  <c r="L387" i="11"/>
  <c r="K387" i="11" s="1"/>
  <c r="L388" i="11"/>
  <c r="K388" i="11" s="1"/>
  <c r="L389" i="11"/>
  <c r="K389" i="11" s="1"/>
  <c r="L390" i="11"/>
  <c r="K390" i="11" s="1"/>
  <c r="L391" i="11"/>
  <c r="K391" i="11" s="1"/>
  <c r="L392" i="11"/>
  <c r="K392" i="11" s="1"/>
  <c r="L393" i="11"/>
  <c r="K393" i="11" s="1"/>
  <c r="L394" i="11"/>
  <c r="K394" i="11" s="1"/>
  <c r="L395" i="11"/>
  <c r="K395" i="11" s="1"/>
  <c r="L396" i="11"/>
  <c r="K396" i="11" s="1"/>
  <c r="L397" i="11"/>
  <c r="K397" i="11" s="1"/>
  <c r="L398" i="11"/>
  <c r="K398" i="11" s="1"/>
  <c r="L399" i="11"/>
  <c r="K399" i="11" s="1"/>
  <c r="L400" i="11"/>
  <c r="K400" i="11" s="1"/>
  <c r="L401" i="11"/>
  <c r="K401" i="11" s="1"/>
  <c r="L402" i="11"/>
  <c r="K402" i="11" s="1"/>
  <c r="L403" i="11"/>
  <c r="K403" i="11" s="1"/>
  <c r="L404" i="11"/>
  <c r="K404" i="11" s="1"/>
  <c r="L405" i="11"/>
  <c r="K405" i="11" s="1"/>
  <c r="L406" i="11"/>
  <c r="K406" i="11" s="1"/>
  <c r="L407" i="11"/>
  <c r="K407" i="11" s="1"/>
  <c r="L408" i="11"/>
  <c r="K408" i="11" s="1"/>
  <c r="L409" i="11"/>
  <c r="K409" i="11" s="1"/>
  <c r="L410" i="11"/>
  <c r="K410" i="11" s="1"/>
  <c r="L411" i="11"/>
  <c r="K411" i="11" s="1"/>
  <c r="L412" i="11"/>
  <c r="K412" i="11" s="1"/>
  <c r="L413" i="11"/>
  <c r="K413" i="11" s="1"/>
  <c r="L414" i="11"/>
  <c r="K414" i="11" s="1"/>
  <c r="L415" i="11"/>
  <c r="K415" i="11" s="1"/>
  <c r="L416" i="11"/>
  <c r="K416" i="11" s="1"/>
  <c r="L417" i="11"/>
  <c r="K417" i="11" s="1"/>
  <c r="L418" i="11"/>
  <c r="K418" i="11" s="1"/>
  <c r="L419" i="11"/>
  <c r="K419" i="11" s="1"/>
  <c r="L420" i="11"/>
  <c r="K420" i="11" s="1"/>
  <c r="L421" i="11"/>
  <c r="K421" i="11" s="1"/>
  <c r="L422" i="11"/>
  <c r="K422" i="11" s="1"/>
  <c r="L423" i="11"/>
  <c r="K423" i="11" s="1"/>
  <c r="L424" i="11"/>
  <c r="K424" i="11" s="1"/>
  <c r="L425" i="11"/>
  <c r="K425" i="11" s="1"/>
  <c r="L426" i="11"/>
  <c r="K426" i="11" s="1"/>
  <c r="L427" i="11"/>
  <c r="K427" i="11" s="1"/>
  <c r="L428" i="11"/>
  <c r="K428" i="11" s="1"/>
  <c r="L429" i="11"/>
  <c r="K429" i="11" s="1"/>
  <c r="L430" i="11"/>
  <c r="K430" i="11" s="1"/>
  <c r="L431" i="11"/>
  <c r="K431" i="11" s="1"/>
  <c r="L432" i="11"/>
  <c r="K432" i="11" s="1"/>
  <c r="L433" i="11"/>
  <c r="K433" i="11" s="1"/>
  <c r="L434" i="11"/>
  <c r="K434" i="11" s="1"/>
  <c r="L435" i="11"/>
  <c r="K435" i="11" s="1"/>
  <c r="L436" i="11"/>
  <c r="K436" i="11" s="1"/>
  <c r="L437" i="11"/>
  <c r="K437" i="11" s="1"/>
  <c r="L438" i="11"/>
  <c r="K438" i="11" s="1"/>
  <c r="L439" i="11"/>
  <c r="K439" i="11" s="1"/>
  <c r="L440" i="11"/>
  <c r="K440" i="11" s="1"/>
  <c r="L441" i="11"/>
  <c r="K441" i="11" s="1"/>
  <c r="L442" i="11"/>
  <c r="K442" i="11" s="1"/>
  <c r="L443" i="11"/>
  <c r="K443" i="11" s="1"/>
  <c r="L444" i="11"/>
  <c r="K444" i="11" s="1"/>
  <c r="L445" i="11"/>
  <c r="K445" i="11" s="1"/>
  <c r="L446" i="11"/>
  <c r="K446" i="11" s="1"/>
  <c r="L447" i="11"/>
  <c r="K447" i="11" s="1"/>
  <c r="L448" i="11"/>
  <c r="K448" i="11" s="1"/>
  <c r="L449" i="11"/>
  <c r="K449" i="11" s="1"/>
  <c r="L450" i="11"/>
  <c r="K450" i="11" s="1"/>
  <c r="L451" i="11"/>
  <c r="K451" i="11" s="1"/>
  <c r="L452" i="11"/>
  <c r="K452" i="11" s="1"/>
  <c r="L453" i="11"/>
  <c r="K453" i="11" s="1"/>
  <c r="L454" i="11"/>
  <c r="K454" i="11" s="1"/>
  <c r="L455" i="11"/>
  <c r="K455" i="11" s="1"/>
  <c r="L456" i="11"/>
  <c r="K456" i="11" s="1"/>
  <c r="L457" i="11"/>
  <c r="K457" i="11" s="1"/>
  <c r="L458" i="11"/>
  <c r="K458" i="11" s="1"/>
  <c r="L459" i="11"/>
  <c r="K459" i="11" s="1"/>
  <c r="L460" i="11"/>
  <c r="K460" i="11" s="1"/>
  <c r="L461" i="11"/>
  <c r="K461" i="11" s="1"/>
  <c r="L462" i="11"/>
  <c r="K462" i="11" s="1"/>
  <c r="L463" i="11"/>
  <c r="K463" i="11" s="1"/>
  <c r="L464" i="11"/>
  <c r="K464" i="11" s="1"/>
  <c r="L465" i="11"/>
  <c r="K465" i="11" s="1"/>
  <c r="L466" i="11"/>
  <c r="K466" i="11" s="1"/>
  <c r="L467" i="11"/>
  <c r="K467" i="11" s="1"/>
  <c r="L468" i="11"/>
  <c r="K468" i="11" s="1"/>
  <c r="L469" i="11"/>
  <c r="K469" i="11" s="1"/>
  <c r="L470" i="11"/>
  <c r="K470" i="11" s="1"/>
  <c r="L471" i="11"/>
  <c r="K471" i="11" s="1"/>
  <c r="L472" i="11"/>
  <c r="K472" i="11" s="1"/>
  <c r="L473" i="11"/>
  <c r="K473" i="11" s="1"/>
  <c r="L474" i="11"/>
  <c r="K474" i="11" s="1"/>
  <c r="L475" i="11"/>
  <c r="K475" i="11" s="1"/>
  <c r="L476" i="11"/>
  <c r="K476" i="11" s="1"/>
  <c r="L477" i="11"/>
  <c r="K477" i="11" s="1"/>
  <c r="L478" i="11"/>
  <c r="K478" i="11" s="1"/>
  <c r="L479" i="11"/>
  <c r="K479" i="11" s="1"/>
  <c r="L480" i="11"/>
  <c r="K480" i="11" s="1"/>
  <c r="L481" i="11"/>
  <c r="K481" i="11" s="1"/>
  <c r="L482" i="11"/>
  <c r="K482" i="11" s="1"/>
  <c r="L483" i="11"/>
  <c r="K483" i="11" s="1"/>
  <c r="L484" i="11"/>
  <c r="K484" i="11" s="1"/>
  <c r="L485" i="11"/>
  <c r="K485" i="11" s="1"/>
  <c r="L486" i="11"/>
  <c r="K486" i="11" s="1"/>
  <c r="L487" i="11"/>
  <c r="K487" i="11" s="1"/>
  <c r="L488" i="11"/>
  <c r="K488" i="11" s="1"/>
  <c r="L489" i="11"/>
  <c r="K489" i="11" s="1"/>
  <c r="L490" i="11"/>
  <c r="K490" i="11" s="1"/>
  <c r="L491" i="11"/>
  <c r="K491" i="11" s="1"/>
  <c r="L492" i="11"/>
  <c r="K492" i="11" s="1"/>
  <c r="L493" i="11"/>
  <c r="K493" i="11" s="1"/>
  <c r="L494" i="11"/>
  <c r="K494" i="11" s="1"/>
  <c r="L495" i="11"/>
  <c r="K495" i="11" s="1"/>
  <c r="L496" i="11"/>
  <c r="K496" i="11" s="1"/>
  <c r="L497" i="11"/>
  <c r="K497" i="11" s="1"/>
  <c r="L498" i="11"/>
  <c r="K498" i="11" s="1"/>
  <c r="L499" i="11"/>
  <c r="K499" i="11" s="1"/>
  <c r="L500" i="11"/>
  <c r="K500" i="11" s="1"/>
  <c r="L501" i="11"/>
  <c r="K501" i="11" s="1"/>
  <c r="L502" i="11"/>
  <c r="K502" i="11" s="1"/>
  <c r="L503" i="11"/>
  <c r="K503" i="11" s="1"/>
  <c r="L504" i="11"/>
  <c r="K504" i="11" s="1"/>
  <c r="L505" i="11"/>
  <c r="K505" i="11" s="1"/>
  <c r="L506" i="11"/>
  <c r="K506" i="11" s="1"/>
  <c r="L507" i="11"/>
  <c r="K507" i="11" s="1"/>
  <c r="L508" i="11"/>
  <c r="K508" i="11" s="1"/>
  <c r="L509" i="11"/>
  <c r="K509" i="11" s="1"/>
  <c r="L510" i="11"/>
  <c r="K510" i="11" s="1"/>
  <c r="L511" i="11"/>
  <c r="K511" i="11" s="1"/>
  <c r="L512" i="11"/>
  <c r="K512" i="11" s="1"/>
  <c r="L513" i="11"/>
  <c r="K513" i="11" s="1"/>
  <c r="L514" i="11"/>
  <c r="K514" i="11" s="1"/>
  <c r="L515" i="11"/>
  <c r="K515" i="11" s="1"/>
  <c r="L516" i="11"/>
  <c r="K516" i="11" s="1"/>
  <c r="L517" i="11"/>
  <c r="K517" i="11" s="1"/>
  <c r="L518" i="11"/>
  <c r="K518" i="11" s="1"/>
  <c r="L519" i="11"/>
  <c r="K519" i="11" s="1"/>
  <c r="L520" i="11"/>
  <c r="K520" i="11" s="1"/>
  <c r="L521" i="11"/>
  <c r="K521" i="11" s="1"/>
  <c r="L522" i="11"/>
  <c r="K522" i="11" s="1"/>
  <c r="L523" i="11"/>
  <c r="K523" i="11" s="1"/>
  <c r="L524" i="11"/>
  <c r="K524" i="11" s="1"/>
  <c r="L525" i="11"/>
  <c r="K525" i="11" s="1"/>
  <c r="L526" i="11"/>
  <c r="K526" i="11" s="1"/>
  <c r="L527" i="11"/>
  <c r="K527" i="11" s="1"/>
  <c r="L528" i="11"/>
  <c r="K528" i="11" s="1"/>
  <c r="L529" i="11"/>
  <c r="K529" i="11" s="1"/>
  <c r="L530" i="11"/>
  <c r="K530" i="11" s="1"/>
  <c r="L531" i="11"/>
  <c r="K531" i="11" s="1"/>
  <c r="L532" i="11"/>
  <c r="K532" i="11" s="1"/>
  <c r="L533" i="11"/>
  <c r="K533" i="11" s="1"/>
  <c r="L534" i="11"/>
  <c r="K534" i="11" s="1"/>
  <c r="L535" i="11"/>
  <c r="K535" i="11" s="1"/>
  <c r="L536" i="11"/>
  <c r="K536" i="11" s="1"/>
  <c r="L537" i="11"/>
  <c r="K537" i="11" s="1"/>
  <c r="L538" i="11"/>
  <c r="K538" i="11" s="1"/>
  <c r="L539" i="11"/>
  <c r="K539" i="11" s="1"/>
  <c r="L540" i="11"/>
  <c r="K540" i="11" s="1"/>
  <c r="L541" i="11"/>
  <c r="K541" i="11" s="1"/>
  <c r="L542" i="11"/>
  <c r="K542" i="11" s="1"/>
  <c r="L543" i="11"/>
  <c r="K543" i="11" s="1"/>
  <c r="L544" i="11"/>
  <c r="K544" i="11" s="1"/>
  <c r="L545" i="11"/>
  <c r="K545" i="11" s="1"/>
  <c r="L546" i="11"/>
  <c r="K546" i="11" s="1"/>
  <c r="L547" i="11"/>
  <c r="K547" i="11" s="1"/>
  <c r="L548" i="11"/>
  <c r="K548" i="11" s="1"/>
  <c r="L549" i="11"/>
  <c r="K549" i="11" s="1"/>
  <c r="L550" i="11"/>
  <c r="K550" i="11" s="1"/>
  <c r="L551" i="11"/>
  <c r="K551" i="11" s="1"/>
  <c r="L552" i="11"/>
  <c r="K552" i="11" s="1"/>
  <c r="L553" i="11"/>
  <c r="K553" i="11" s="1"/>
  <c r="L554" i="11"/>
  <c r="K554" i="11" s="1"/>
  <c r="L555" i="11"/>
  <c r="K555" i="11" s="1"/>
  <c r="L556" i="11"/>
  <c r="K556" i="11" s="1"/>
  <c r="L557" i="11"/>
  <c r="K557" i="11" s="1"/>
  <c r="L558" i="11"/>
  <c r="K558" i="11" s="1"/>
  <c r="L559" i="11"/>
  <c r="K559" i="11" s="1"/>
  <c r="L560" i="11"/>
  <c r="K560" i="11" s="1"/>
  <c r="L561" i="11"/>
  <c r="K561" i="11" s="1"/>
  <c r="L562" i="11"/>
  <c r="K562" i="11" s="1"/>
  <c r="L563" i="11"/>
  <c r="K563" i="11" s="1"/>
  <c r="L564" i="11"/>
  <c r="K564" i="11" s="1"/>
  <c r="L565" i="11"/>
  <c r="K565" i="11" s="1"/>
  <c r="L566" i="11"/>
  <c r="K566" i="11" s="1"/>
  <c r="L567" i="11"/>
  <c r="K567" i="11" s="1"/>
  <c r="L568" i="11"/>
  <c r="K568" i="11" s="1"/>
  <c r="L569" i="11"/>
  <c r="K569" i="11" s="1"/>
  <c r="L570" i="11"/>
  <c r="K570" i="11" s="1"/>
  <c r="L571" i="11"/>
  <c r="K571" i="11" s="1"/>
  <c r="L572" i="11"/>
  <c r="K572" i="11" s="1"/>
  <c r="L573" i="11"/>
  <c r="K573" i="11" s="1"/>
  <c r="L574" i="11"/>
  <c r="K574" i="11" s="1"/>
  <c r="L575" i="11"/>
  <c r="K575" i="11" s="1"/>
  <c r="L576" i="11"/>
  <c r="K576" i="11" s="1"/>
  <c r="L577" i="11"/>
  <c r="K577" i="11" s="1"/>
  <c r="L578" i="11"/>
  <c r="K578" i="11" s="1"/>
  <c r="L579" i="11"/>
  <c r="K579" i="11" s="1"/>
  <c r="L580" i="11"/>
  <c r="K580" i="11" s="1"/>
  <c r="L581" i="11"/>
  <c r="K581" i="11" s="1"/>
  <c r="L582" i="11"/>
  <c r="K582" i="11" s="1"/>
  <c r="L583" i="11"/>
  <c r="K583" i="11" s="1"/>
  <c r="L584" i="11"/>
  <c r="K584" i="11" s="1"/>
  <c r="L585" i="11"/>
  <c r="K585" i="11" s="1"/>
  <c r="L586" i="11"/>
  <c r="K586" i="11" s="1"/>
  <c r="L587" i="11"/>
  <c r="K587" i="11" s="1"/>
  <c r="L588" i="11"/>
  <c r="K588" i="11" s="1"/>
  <c r="L589" i="11"/>
  <c r="K589" i="11" s="1"/>
  <c r="L590" i="11"/>
  <c r="K590" i="11" s="1"/>
  <c r="L591" i="11"/>
  <c r="K591" i="11" s="1"/>
  <c r="L592" i="11"/>
  <c r="K592" i="11" s="1"/>
  <c r="L593" i="11"/>
  <c r="K593" i="11" s="1"/>
  <c r="L594" i="11"/>
  <c r="K594" i="11" s="1"/>
  <c r="L595" i="11"/>
  <c r="K595" i="11" s="1"/>
  <c r="L596" i="11"/>
  <c r="K596" i="11" s="1"/>
  <c r="L597" i="11"/>
  <c r="K597" i="11" s="1"/>
  <c r="L598" i="11"/>
  <c r="K598" i="11" s="1"/>
  <c r="L599" i="11"/>
  <c r="K599" i="11" s="1"/>
  <c r="L600" i="11"/>
  <c r="K600" i="11" s="1"/>
  <c r="L601" i="11"/>
  <c r="K601" i="11" s="1"/>
  <c r="L602" i="11"/>
  <c r="K602" i="11" s="1"/>
  <c r="L603" i="11"/>
  <c r="K603" i="11" s="1"/>
  <c r="L604" i="11"/>
  <c r="K604" i="11" s="1"/>
  <c r="L605" i="11"/>
  <c r="K605" i="11" s="1"/>
  <c r="L606" i="11"/>
  <c r="K606" i="11" s="1"/>
  <c r="L607" i="11"/>
  <c r="K607" i="11" s="1"/>
  <c r="L608" i="11"/>
  <c r="K608" i="11" s="1"/>
  <c r="L609" i="11"/>
  <c r="K609" i="11" s="1"/>
  <c r="L610" i="11"/>
  <c r="K610" i="11" s="1"/>
  <c r="L611" i="11"/>
  <c r="K611" i="11" s="1"/>
  <c r="L612" i="11"/>
  <c r="K612" i="11" s="1"/>
  <c r="L613" i="11"/>
  <c r="K613" i="11" s="1"/>
  <c r="L614" i="11"/>
  <c r="K614" i="11" s="1"/>
  <c r="L615" i="11"/>
  <c r="K615" i="11" s="1"/>
  <c r="L616" i="11"/>
  <c r="K616" i="11" s="1"/>
  <c r="L617" i="11"/>
  <c r="K617" i="11" s="1"/>
  <c r="L618" i="11"/>
  <c r="K618" i="11" s="1"/>
  <c r="L619" i="11"/>
  <c r="K619" i="11" s="1"/>
  <c r="L620" i="11"/>
  <c r="K620" i="11" s="1"/>
  <c r="L621" i="11"/>
  <c r="K621" i="11" s="1"/>
  <c r="L622" i="11"/>
  <c r="K622" i="11" s="1"/>
  <c r="L623" i="11"/>
  <c r="K623" i="11" s="1"/>
  <c r="L624" i="11"/>
  <c r="K624" i="11" s="1"/>
  <c r="L625" i="11"/>
  <c r="K625" i="11" s="1"/>
  <c r="L626" i="11"/>
  <c r="K626" i="11" s="1"/>
  <c r="L627" i="11"/>
  <c r="K627" i="11" s="1"/>
  <c r="L628" i="11"/>
  <c r="K628" i="11" s="1"/>
  <c r="L629" i="11"/>
  <c r="K629" i="11" s="1"/>
  <c r="L630" i="11"/>
  <c r="K630" i="11" s="1"/>
  <c r="L631" i="11"/>
  <c r="K631" i="11" s="1"/>
  <c r="L632" i="11"/>
  <c r="K632" i="11" s="1"/>
  <c r="L633" i="11"/>
  <c r="K633" i="11" s="1"/>
  <c r="L634" i="11"/>
  <c r="K634" i="11" s="1"/>
  <c r="L635" i="11"/>
  <c r="K635" i="11" s="1"/>
  <c r="L636" i="11"/>
  <c r="K636" i="11" s="1"/>
  <c r="L637" i="11"/>
  <c r="K637" i="11" s="1"/>
  <c r="L638" i="11"/>
  <c r="K638" i="11" s="1"/>
  <c r="L639" i="11"/>
  <c r="K639" i="11" s="1"/>
  <c r="L640" i="11"/>
  <c r="K640" i="11" s="1"/>
  <c r="L641" i="11"/>
  <c r="K641" i="11" s="1"/>
  <c r="L642" i="11"/>
  <c r="K642" i="11" s="1"/>
  <c r="L643" i="11"/>
  <c r="K643" i="11" s="1"/>
  <c r="L644" i="11"/>
  <c r="K644" i="11" s="1"/>
  <c r="L645" i="11"/>
  <c r="K645" i="11" s="1"/>
  <c r="L646" i="11"/>
  <c r="K646" i="11" s="1"/>
  <c r="L647" i="11"/>
  <c r="K647" i="11" s="1"/>
  <c r="L648" i="11"/>
  <c r="K648" i="11" s="1"/>
  <c r="L649" i="11"/>
  <c r="K649" i="11" s="1"/>
  <c r="L650" i="11"/>
  <c r="K650" i="11" s="1"/>
  <c r="L651" i="11"/>
  <c r="K651" i="11" s="1"/>
  <c r="L652" i="11"/>
  <c r="K652" i="11" s="1"/>
  <c r="L653" i="11"/>
  <c r="K653" i="11" s="1"/>
  <c r="L654" i="11"/>
  <c r="K654" i="11" s="1"/>
  <c r="L655" i="11"/>
  <c r="K655" i="11" s="1"/>
  <c r="L656" i="11"/>
  <c r="K656" i="11" s="1"/>
  <c r="L657" i="11"/>
  <c r="K657" i="11" s="1"/>
  <c r="L658" i="11"/>
  <c r="K658" i="11" s="1"/>
  <c r="L659" i="11"/>
  <c r="K659" i="11" s="1"/>
  <c r="L660" i="11"/>
  <c r="K660" i="11" s="1"/>
  <c r="L661" i="11"/>
  <c r="K661" i="11" s="1"/>
  <c r="L662" i="11"/>
  <c r="K662" i="11" s="1"/>
  <c r="L663" i="11"/>
  <c r="K663" i="11" s="1"/>
  <c r="L664" i="11"/>
  <c r="K664" i="11" s="1"/>
  <c r="L665" i="11"/>
  <c r="K665" i="11" s="1"/>
  <c r="L666" i="11"/>
  <c r="K666" i="11" s="1"/>
  <c r="L667" i="11"/>
  <c r="K667" i="11" s="1"/>
  <c r="L668" i="11"/>
  <c r="K668" i="11" s="1"/>
  <c r="L669" i="11"/>
  <c r="K669" i="11" s="1"/>
  <c r="L670" i="11"/>
  <c r="K670" i="11" s="1"/>
  <c r="L671" i="11"/>
  <c r="K671" i="11" s="1"/>
  <c r="L672" i="11"/>
  <c r="K672" i="11" s="1"/>
  <c r="L673" i="11"/>
  <c r="K673" i="11" s="1"/>
  <c r="L674" i="11"/>
  <c r="K674" i="11" s="1"/>
  <c r="L675" i="11"/>
  <c r="K675" i="11" s="1"/>
  <c r="L676" i="11"/>
  <c r="K676" i="11" s="1"/>
  <c r="L677" i="11"/>
  <c r="K677" i="11" s="1"/>
  <c r="L678" i="11"/>
  <c r="K678" i="11" s="1"/>
  <c r="L679" i="11"/>
  <c r="K679" i="11" s="1"/>
  <c r="L680" i="11"/>
  <c r="K680" i="11" s="1"/>
  <c r="L681" i="11"/>
  <c r="K681" i="11" s="1"/>
  <c r="L682" i="11"/>
  <c r="L683" i="11"/>
  <c r="K683" i="11" s="1"/>
  <c r="L684" i="11"/>
  <c r="K684" i="11" s="1"/>
  <c r="L685" i="11"/>
  <c r="K685" i="11" s="1"/>
  <c r="L686" i="11"/>
  <c r="K686" i="11" s="1"/>
  <c r="L687" i="11"/>
  <c r="K687" i="11" s="1"/>
  <c r="L688" i="11"/>
  <c r="K688" i="11" s="1"/>
  <c r="L689" i="11"/>
  <c r="K689" i="11" s="1"/>
  <c r="L690" i="11"/>
  <c r="K690" i="11" s="1"/>
  <c r="L691" i="11"/>
  <c r="K691" i="11" s="1"/>
  <c r="L692" i="11"/>
  <c r="K692" i="11" s="1"/>
  <c r="L693" i="11"/>
  <c r="K693" i="11" s="1"/>
  <c r="L694" i="11"/>
  <c r="K694" i="11" s="1"/>
  <c r="L695" i="11"/>
  <c r="K695" i="11" s="1"/>
  <c r="L696" i="11"/>
  <c r="K696" i="11" s="1"/>
  <c r="L697" i="11"/>
  <c r="K697" i="11" s="1"/>
  <c r="L698" i="11"/>
  <c r="K698" i="11" s="1"/>
  <c r="L699" i="11"/>
  <c r="K699" i="11" s="1"/>
  <c r="L700" i="11"/>
  <c r="K700" i="11" s="1"/>
  <c r="L701" i="11"/>
  <c r="K701" i="11" s="1"/>
  <c r="L702" i="11"/>
  <c r="K702" i="11" s="1"/>
  <c r="L703" i="11"/>
  <c r="K703" i="11" s="1"/>
  <c r="L704" i="11"/>
  <c r="K704" i="11" s="1"/>
  <c r="L705" i="11"/>
  <c r="K705" i="11" s="1"/>
  <c r="L706" i="11"/>
  <c r="K706" i="11" s="1"/>
  <c r="L707" i="11"/>
  <c r="K707" i="11" s="1"/>
  <c r="L708" i="11"/>
  <c r="K708" i="11" s="1"/>
  <c r="L709" i="11"/>
  <c r="K709" i="11" s="1"/>
  <c r="L710" i="11"/>
  <c r="K710" i="11" s="1"/>
  <c r="L711" i="11"/>
  <c r="K711" i="11" s="1"/>
  <c r="L712" i="11"/>
  <c r="K712" i="11" s="1"/>
  <c r="L713" i="11"/>
  <c r="K713" i="11" s="1"/>
  <c r="L714" i="11"/>
  <c r="L715" i="11"/>
  <c r="K715" i="11" s="1"/>
  <c r="L716" i="11"/>
  <c r="K716" i="11" s="1"/>
  <c r="L717" i="11"/>
  <c r="K717" i="11" s="1"/>
  <c r="L718" i="11"/>
  <c r="K718" i="11" s="1"/>
  <c r="L719" i="11"/>
  <c r="K719" i="11" s="1"/>
  <c r="L720" i="11"/>
  <c r="K720" i="11" s="1"/>
  <c r="L721" i="11"/>
  <c r="K721" i="11" s="1"/>
  <c r="L722" i="11"/>
  <c r="K722" i="11" s="1"/>
  <c r="L723" i="11"/>
  <c r="K723" i="11" s="1"/>
  <c r="L724" i="11"/>
  <c r="K724" i="11" s="1"/>
  <c r="L725" i="11"/>
  <c r="K725" i="11" s="1"/>
  <c r="L726" i="11"/>
  <c r="K726" i="11" s="1"/>
  <c r="L727" i="11"/>
  <c r="K727" i="11" s="1"/>
  <c r="L728" i="11"/>
  <c r="K728" i="11" s="1"/>
  <c r="L729" i="11"/>
  <c r="K729" i="11" s="1"/>
  <c r="L730" i="11"/>
  <c r="K730" i="11" s="1"/>
  <c r="L731" i="11"/>
  <c r="L732" i="11"/>
  <c r="K732" i="11" s="1"/>
  <c r="L733" i="11"/>
  <c r="K733" i="11" s="1"/>
  <c r="L734" i="11"/>
  <c r="K734" i="11" s="1"/>
  <c r="L735" i="11"/>
  <c r="K735" i="11" s="1"/>
  <c r="L736" i="11"/>
  <c r="K736" i="11" s="1"/>
  <c r="L737" i="11"/>
  <c r="K737" i="11" s="1"/>
  <c r="L738" i="11"/>
  <c r="K738" i="11" s="1"/>
  <c r="L739" i="11"/>
  <c r="K739" i="11" s="1"/>
  <c r="L740" i="11"/>
  <c r="K740" i="11" s="1"/>
  <c r="L741" i="11"/>
  <c r="K741" i="11" s="1"/>
  <c r="L742" i="11"/>
  <c r="K742" i="11" s="1"/>
  <c r="L743" i="11"/>
  <c r="K743" i="11" s="1"/>
  <c r="L744" i="11"/>
  <c r="K744" i="11" s="1"/>
  <c r="L745" i="11"/>
  <c r="K745" i="11" s="1"/>
  <c r="L746" i="11"/>
  <c r="K746" i="11" s="1"/>
  <c r="L747" i="11"/>
  <c r="L748" i="11"/>
  <c r="K748" i="11" s="1"/>
  <c r="L749" i="11"/>
  <c r="K749" i="11" s="1"/>
  <c r="L750" i="11"/>
  <c r="K750" i="11" s="1"/>
  <c r="L751" i="11"/>
  <c r="K751" i="11" s="1"/>
  <c r="L752" i="11"/>
  <c r="K752" i="11" s="1"/>
  <c r="L753" i="11"/>
  <c r="K753" i="11" s="1"/>
  <c r="L754" i="11"/>
  <c r="K754" i="11" s="1"/>
  <c r="L755" i="11"/>
  <c r="K755" i="11" s="1"/>
  <c r="L756" i="11"/>
  <c r="K756" i="11" s="1"/>
  <c r="L757" i="11"/>
  <c r="K757" i="11" s="1"/>
  <c r="L758" i="11"/>
  <c r="K758" i="11" s="1"/>
  <c r="L759" i="11"/>
  <c r="K759" i="11" s="1"/>
  <c r="L760" i="11"/>
  <c r="K760" i="11" s="1"/>
  <c r="L761" i="11"/>
  <c r="K761" i="11" s="1"/>
  <c r="L762" i="11"/>
  <c r="K762" i="11" s="1"/>
  <c r="L763" i="11"/>
  <c r="L764" i="11"/>
  <c r="K764" i="11" s="1"/>
  <c r="L765" i="11"/>
  <c r="K765" i="11" s="1"/>
  <c r="L766" i="11"/>
  <c r="K766" i="11" s="1"/>
  <c r="L767" i="11"/>
  <c r="K767" i="11" s="1"/>
  <c r="L768" i="11"/>
  <c r="K768" i="11" s="1"/>
  <c r="L769" i="11"/>
  <c r="K769" i="11" s="1"/>
  <c r="L770" i="11"/>
  <c r="K770" i="11" s="1"/>
  <c r="L771" i="11"/>
  <c r="K771" i="11" s="1"/>
  <c r="L772" i="11"/>
  <c r="K772" i="11" s="1"/>
  <c r="L773" i="11"/>
  <c r="K773" i="11" s="1"/>
  <c r="L774" i="11"/>
  <c r="K774" i="11" s="1"/>
  <c r="L775" i="11"/>
  <c r="K775" i="11" s="1"/>
  <c r="L776" i="11"/>
  <c r="K776" i="11" s="1"/>
  <c r="L777" i="11"/>
  <c r="K777" i="11" s="1"/>
  <c r="L778" i="11"/>
  <c r="K778" i="11" s="1"/>
  <c r="L779" i="11"/>
  <c r="L780" i="11"/>
  <c r="K780" i="11" s="1"/>
  <c r="L781" i="11"/>
  <c r="K781" i="11" s="1"/>
  <c r="L782" i="11"/>
  <c r="K782" i="11" s="1"/>
  <c r="L783" i="11"/>
  <c r="K783" i="11" s="1"/>
  <c r="L784" i="11"/>
  <c r="K784" i="11" s="1"/>
  <c r="L785" i="11"/>
  <c r="K785" i="11" s="1"/>
  <c r="L786" i="11"/>
  <c r="K786" i="11" s="1"/>
  <c r="L787" i="11"/>
  <c r="K787" i="11" s="1"/>
  <c r="L788" i="11"/>
  <c r="K788" i="11" s="1"/>
  <c r="L789" i="11"/>
  <c r="K789" i="11" s="1"/>
  <c r="L790" i="11"/>
  <c r="K790" i="11" s="1"/>
  <c r="L791" i="11"/>
  <c r="K791" i="11" s="1"/>
  <c r="L792" i="11"/>
  <c r="K792" i="11" s="1"/>
  <c r="L793" i="11"/>
  <c r="K793" i="11" s="1"/>
  <c r="L794" i="11"/>
  <c r="K794" i="11" s="1"/>
  <c r="L795" i="11"/>
  <c r="L796" i="11"/>
  <c r="K796" i="11" s="1"/>
  <c r="L797" i="11"/>
  <c r="K797" i="11" s="1"/>
  <c r="L798" i="11"/>
  <c r="K798" i="11" s="1"/>
  <c r="L799" i="11"/>
  <c r="K799" i="11" s="1"/>
  <c r="L800" i="11"/>
  <c r="K800" i="11" s="1"/>
  <c r="L801" i="11"/>
  <c r="K801" i="11" s="1"/>
  <c r="L802" i="11"/>
  <c r="K802" i="11" s="1"/>
  <c r="L803" i="11"/>
  <c r="K803" i="11" s="1"/>
  <c r="L804" i="11"/>
  <c r="K804" i="11" s="1"/>
  <c r="L805" i="11"/>
  <c r="K805" i="11" s="1"/>
  <c r="L806" i="11"/>
  <c r="K806" i="11" s="1"/>
  <c r="L807" i="11"/>
  <c r="K807" i="11" s="1"/>
  <c r="L808" i="11"/>
  <c r="K808" i="11" s="1"/>
  <c r="L809" i="11"/>
  <c r="K809" i="11" s="1"/>
  <c r="L810" i="11"/>
  <c r="K810" i="11" s="1"/>
  <c r="L811" i="11"/>
  <c r="L812" i="11"/>
  <c r="K812" i="11" s="1"/>
  <c r="L813" i="11"/>
  <c r="K813" i="11" s="1"/>
  <c r="L814" i="11"/>
  <c r="K814" i="11" s="1"/>
  <c r="L815" i="11"/>
  <c r="K815" i="11" s="1"/>
  <c r="L816" i="11"/>
  <c r="K816" i="11" s="1"/>
  <c r="L817" i="11"/>
  <c r="K817" i="11" s="1"/>
  <c r="L818" i="11"/>
  <c r="K818" i="11" s="1"/>
  <c r="L819" i="11"/>
  <c r="K819" i="11" s="1"/>
  <c r="L820" i="11"/>
  <c r="K820" i="11" s="1"/>
  <c r="L821" i="11"/>
  <c r="K821" i="11" s="1"/>
  <c r="L822" i="11"/>
  <c r="L823" i="11"/>
  <c r="K823" i="11" s="1"/>
  <c r="L824" i="11"/>
  <c r="K824" i="11" s="1"/>
  <c r="L825" i="11"/>
  <c r="K825" i="11" s="1"/>
  <c r="L826" i="11"/>
  <c r="K826" i="11" s="1"/>
  <c r="L827" i="11"/>
  <c r="L828" i="11"/>
  <c r="K828" i="11" s="1"/>
  <c r="L829" i="11"/>
  <c r="K829" i="11" s="1"/>
  <c r="L830" i="11"/>
  <c r="K830" i="11" s="1"/>
  <c r="L831" i="11"/>
  <c r="K831" i="11" s="1"/>
  <c r="L832" i="11"/>
  <c r="K832" i="11" s="1"/>
  <c r="L833" i="11"/>
  <c r="K833" i="11" s="1"/>
  <c r="L834" i="11"/>
  <c r="K834" i="11" s="1"/>
  <c r="L835" i="11"/>
  <c r="K835" i="11" s="1"/>
  <c r="L836" i="11"/>
  <c r="K836" i="11" s="1"/>
  <c r="L837" i="11"/>
  <c r="K837" i="11" s="1"/>
  <c r="L838" i="11"/>
  <c r="L839" i="11"/>
  <c r="K839" i="11" s="1"/>
  <c r="L840" i="11"/>
  <c r="K840" i="11" s="1"/>
  <c r="L841" i="11"/>
  <c r="K841" i="11" s="1"/>
  <c r="L842" i="11"/>
  <c r="K842" i="11" s="1"/>
  <c r="L843" i="11"/>
  <c r="L844" i="11"/>
  <c r="K844" i="11" s="1"/>
  <c r="L845" i="11"/>
  <c r="K845" i="11" s="1"/>
  <c r="L846" i="11"/>
  <c r="K846" i="11" s="1"/>
  <c r="L847" i="11"/>
  <c r="K847" i="11" s="1"/>
  <c r="L848" i="11"/>
  <c r="K848" i="11" s="1"/>
  <c r="L849" i="11"/>
  <c r="K849" i="11" s="1"/>
  <c r="L850" i="11"/>
  <c r="K850" i="11" s="1"/>
  <c r="L851" i="11"/>
  <c r="K851" i="11" s="1"/>
  <c r="L852" i="11"/>
  <c r="K852" i="11" s="1"/>
  <c r="L853" i="11"/>
  <c r="K853" i="11" s="1"/>
  <c r="L854" i="11"/>
  <c r="L855" i="11"/>
  <c r="K855" i="11" s="1"/>
  <c r="L856" i="11"/>
  <c r="K856" i="11" s="1"/>
  <c r="L857" i="11"/>
  <c r="K857" i="11" s="1"/>
  <c r="L858" i="11"/>
  <c r="K858" i="11" s="1"/>
  <c r="L859" i="11"/>
  <c r="L860" i="11"/>
  <c r="K860" i="11" s="1"/>
  <c r="L861" i="11"/>
  <c r="K861" i="11" s="1"/>
  <c r="L862" i="11"/>
  <c r="K862" i="11" s="1"/>
  <c r="L863" i="11"/>
  <c r="K863" i="11" s="1"/>
  <c r="L864" i="11"/>
  <c r="K864" i="11" s="1"/>
  <c r="L865" i="11"/>
  <c r="K865" i="11" s="1"/>
  <c r="L866" i="11"/>
  <c r="K866" i="11" s="1"/>
  <c r="L867" i="11"/>
  <c r="K867" i="11" s="1"/>
  <c r="L868" i="11"/>
  <c r="K868" i="11" s="1"/>
  <c r="L869" i="11"/>
  <c r="K869" i="11" s="1"/>
  <c r="L870" i="11"/>
  <c r="L871" i="11"/>
  <c r="K871" i="11" s="1"/>
  <c r="L872" i="11"/>
  <c r="K872" i="11" s="1"/>
  <c r="L873" i="11"/>
  <c r="K873" i="11" s="1"/>
  <c r="L874" i="11"/>
  <c r="K874" i="11" s="1"/>
  <c r="L875" i="11"/>
  <c r="L876" i="11"/>
  <c r="K876" i="11" s="1"/>
  <c r="L877" i="11"/>
  <c r="K877" i="11" s="1"/>
  <c r="L878" i="11"/>
  <c r="K878" i="11" s="1"/>
  <c r="L879" i="11"/>
  <c r="K879" i="11" s="1"/>
  <c r="L880" i="11"/>
  <c r="K880" i="11" s="1"/>
  <c r="L881" i="11"/>
  <c r="K881" i="11" s="1"/>
  <c r="L882" i="11"/>
  <c r="K882" i="11" s="1"/>
  <c r="L883" i="11"/>
  <c r="K883" i="11" s="1"/>
  <c r="L884" i="11"/>
  <c r="K884" i="11" s="1"/>
  <c r="L885" i="11"/>
  <c r="K885" i="11" s="1"/>
  <c r="L886" i="11"/>
  <c r="L887" i="11"/>
  <c r="K887" i="11" s="1"/>
  <c r="L888" i="11"/>
  <c r="K888" i="11" s="1"/>
  <c r="L889" i="11"/>
  <c r="K889" i="11" s="1"/>
  <c r="L890" i="11"/>
  <c r="K890" i="11" s="1"/>
  <c r="L891" i="11"/>
  <c r="L892" i="11"/>
  <c r="K892" i="11" s="1"/>
  <c r="L893" i="11"/>
  <c r="K893" i="11" s="1"/>
  <c r="L894" i="11"/>
  <c r="K894" i="11" s="1"/>
  <c r="L895" i="11"/>
  <c r="K895" i="11" s="1"/>
  <c r="L896" i="11"/>
  <c r="K896" i="11" s="1"/>
  <c r="L897" i="11"/>
  <c r="K897" i="11" s="1"/>
  <c r="L898" i="11"/>
  <c r="K898" i="11" s="1"/>
  <c r="L899" i="11"/>
  <c r="K899" i="11" s="1"/>
  <c r="L900" i="11"/>
  <c r="K900" i="11" s="1"/>
  <c r="L901" i="11"/>
  <c r="K901" i="11" s="1"/>
  <c r="L902" i="11"/>
  <c r="L903" i="11"/>
  <c r="K903" i="11" s="1"/>
  <c r="L904" i="11"/>
  <c r="K904" i="11" s="1"/>
  <c r="L905" i="11"/>
  <c r="K905" i="11" s="1"/>
  <c r="L906" i="11"/>
  <c r="K906" i="11" s="1"/>
  <c r="L907" i="11"/>
  <c r="L908" i="11"/>
  <c r="K908" i="11" s="1"/>
  <c r="L909" i="11"/>
  <c r="K909" i="11" s="1"/>
  <c r="L910" i="11"/>
  <c r="K910" i="11" s="1"/>
  <c r="L911" i="11"/>
  <c r="K911" i="11" s="1"/>
  <c r="L912" i="11"/>
  <c r="K912" i="11" s="1"/>
  <c r="L913" i="11"/>
  <c r="K913" i="11" s="1"/>
  <c r="L914" i="11"/>
  <c r="K914" i="11" s="1"/>
  <c r="L915" i="11"/>
  <c r="K915" i="11" s="1"/>
  <c r="L916" i="11"/>
  <c r="K916" i="11" s="1"/>
  <c r="L917" i="11"/>
  <c r="K917" i="11" s="1"/>
  <c r="L918" i="11"/>
  <c r="L919" i="11"/>
  <c r="K919" i="11" s="1"/>
  <c r="L920" i="11"/>
  <c r="K920" i="11" s="1"/>
  <c r="L921" i="11"/>
  <c r="K921" i="11" s="1"/>
  <c r="L922" i="11"/>
  <c r="K922" i="11" s="1"/>
  <c r="L923" i="11"/>
  <c r="L924" i="11"/>
  <c r="K924" i="11" s="1"/>
  <c r="L925" i="11"/>
  <c r="K925" i="11" s="1"/>
  <c r="L926" i="11"/>
  <c r="K926" i="11" s="1"/>
  <c r="L927" i="11"/>
  <c r="K927" i="11" s="1"/>
  <c r="L928" i="11"/>
  <c r="K928" i="11" s="1"/>
  <c r="L929" i="11"/>
  <c r="K929" i="11" s="1"/>
  <c r="L930" i="11"/>
  <c r="K930" i="11" s="1"/>
  <c r="L931" i="11"/>
  <c r="K931" i="11" s="1"/>
  <c r="L932" i="11"/>
  <c r="K932" i="11" s="1"/>
  <c r="L933" i="11"/>
  <c r="K933" i="11" s="1"/>
  <c r="L934" i="11"/>
  <c r="L935" i="11"/>
  <c r="K935" i="11" s="1"/>
  <c r="L936" i="11"/>
  <c r="K936" i="11" s="1"/>
  <c r="L937" i="11"/>
  <c r="K937" i="11" s="1"/>
  <c r="L938" i="11"/>
  <c r="K938" i="11" s="1"/>
  <c r="L939" i="11"/>
  <c r="L940" i="11"/>
  <c r="K940" i="11" s="1"/>
  <c r="L941" i="11"/>
  <c r="K941" i="11" s="1"/>
  <c r="L942" i="11"/>
  <c r="K942" i="11" s="1"/>
  <c r="L943" i="11"/>
  <c r="K943" i="11" s="1"/>
  <c r="L944" i="11"/>
  <c r="K944" i="11" s="1"/>
  <c r="L945" i="11"/>
  <c r="K945" i="11" s="1"/>
  <c r="L946" i="11"/>
  <c r="K946" i="11" s="1"/>
  <c r="L947" i="11"/>
  <c r="K947" i="11" s="1"/>
  <c r="L948" i="11"/>
  <c r="K948" i="11" s="1"/>
  <c r="L949" i="11"/>
  <c r="K949" i="11" s="1"/>
  <c r="L950" i="11"/>
  <c r="L951" i="11"/>
  <c r="K951" i="11" s="1"/>
  <c r="L952" i="11"/>
  <c r="K952" i="11" s="1"/>
  <c r="L953" i="11"/>
  <c r="K953" i="11" s="1"/>
  <c r="L954" i="11"/>
  <c r="K954" i="11" s="1"/>
  <c r="L955" i="11"/>
  <c r="L956" i="11"/>
  <c r="K956" i="11" s="1"/>
  <c r="L957" i="11"/>
  <c r="K957" i="11" s="1"/>
  <c r="L958" i="11"/>
  <c r="K958" i="11" s="1"/>
  <c r="L959" i="11"/>
  <c r="K959" i="11" s="1"/>
  <c r="L960" i="11"/>
  <c r="K960" i="11" s="1"/>
  <c r="L961" i="11"/>
  <c r="K961" i="11" s="1"/>
  <c r="L962" i="11"/>
  <c r="K962" i="11" s="1"/>
  <c r="L963" i="11"/>
  <c r="K963" i="11" s="1"/>
  <c r="L964" i="11"/>
  <c r="K964" i="11" s="1"/>
  <c r="L965" i="11"/>
  <c r="K965" i="11" s="1"/>
  <c r="L966" i="11"/>
  <c r="K966" i="11" s="1"/>
  <c r="L967" i="11"/>
  <c r="K967" i="11" s="1"/>
  <c r="L968" i="11"/>
  <c r="K968" i="11" s="1"/>
  <c r="L969" i="11"/>
  <c r="K969" i="11" s="1"/>
  <c r="L970" i="11"/>
  <c r="K970" i="11" s="1"/>
  <c r="L971" i="11"/>
  <c r="K971" i="11" s="1"/>
  <c r="L972" i="11"/>
  <c r="K972" i="11" s="1"/>
  <c r="L973" i="11"/>
  <c r="K973" i="11" s="1"/>
  <c r="L974" i="11"/>
  <c r="K974" i="11" s="1"/>
  <c r="L975" i="11"/>
  <c r="K975" i="11" s="1"/>
  <c r="L976" i="11"/>
  <c r="K976" i="11" s="1"/>
  <c r="L977" i="11"/>
  <c r="K977" i="11" s="1"/>
  <c r="L978" i="11"/>
  <c r="K978" i="11" s="1"/>
  <c r="L979" i="11"/>
  <c r="K979" i="11" s="1"/>
  <c r="L980" i="11"/>
  <c r="K980" i="11" s="1"/>
  <c r="L981" i="11"/>
  <c r="K981" i="11" s="1"/>
  <c r="L982" i="11"/>
  <c r="K982" i="11" s="1"/>
  <c r="L983" i="11"/>
  <c r="K983" i="11" s="1"/>
  <c r="L984" i="11"/>
  <c r="K984" i="11" s="1"/>
  <c r="L985" i="11"/>
  <c r="K985" i="11" s="1"/>
  <c r="L986" i="11"/>
  <c r="K986" i="11" s="1"/>
  <c r="L987" i="11"/>
  <c r="K987" i="11" s="1"/>
  <c r="L988" i="11"/>
  <c r="K988" i="11" s="1"/>
  <c r="L989" i="11"/>
  <c r="K989" i="11" s="1"/>
  <c r="L990" i="11"/>
  <c r="K990" i="11" s="1"/>
  <c r="L991" i="11"/>
  <c r="K991" i="11" s="1"/>
  <c r="L992" i="11"/>
  <c r="K992" i="11" s="1"/>
  <c r="L993" i="11"/>
  <c r="K993" i="11" s="1"/>
  <c r="L994" i="11"/>
  <c r="K994" i="11" s="1"/>
  <c r="L995" i="11"/>
  <c r="K995" i="11" s="1"/>
  <c r="L996" i="11"/>
  <c r="K996" i="11" s="1"/>
  <c r="L997" i="11"/>
  <c r="K997" i="11" s="1"/>
  <c r="L998" i="11"/>
  <c r="K998" i="11" s="1"/>
  <c r="L999" i="11"/>
  <c r="K999" i="11" s="1"/>
  <c r="L1000" i="11"/>
  <c r="K1000" i="11" s="1"/>
  <c r="L1001" i="11"/>
  <c r="K1001" i="11" s="1"/>
  <c r="L1002" i="11"/>
  <c r="K1002" i="11" s="1"/>
  <c r="L1003" i="11"/>
  <c r="K1003" i="11" s="1"/>
  <c r="L1004" i="11"/>
  <c r="K1004" i="11" s="1"/>
  <c r="M381" i="11"/>
  <c r="M382" i="11"/>
  <c r="M383" i="11"/>
  <c r="M384" i="11"/>
  <c r="M385" i="11"/>
  <c r="M386" i="11"/>
  <c r="M387" i="11"/>
  <c r="M388" i="11"/>
  <c r="M389" i="11"/>
  <c r="M390" i="11"/>
  <c r="M391" i="11"/>
  <c r="M392" i="11"/>
  <c r="M393" i="11"/>
  <c r="M394" i="11"/>
  <c r="M395" i="11"/>
  <c r="M396" i="11"/>
  <c r="M397" i="11"/>
  <c r="M398" i="11"/>
  <c r="M399" i="11"/>
  <c r="M400" i="11"/>
  <c r="M401" i="11"/>
  <c r="M402" i="11"/>
  <c r="M403" i="11"/>
  <c r="M404" i="11"/>
  <c r="M405" i="11"/>
  <c r="M406" i="11"/>
  <c r="M407" i="11"/>
  <c r="M408" i="11"/>
  <c r="M409" i="11"/>
  <c r="M410" i="11"/>
  <c r="M411" i="11"/>
  <c r="M412" i="11"/>
  <c r="M413" i="11"/>
  <c r="M414" i="11"/>
  <c r="M415" i="11"/>
  <c r="M416" i="11"/>
  <c r="M417" i="11"/>
  <c r="M418" i="11"/>
  <c r="M419" i="11"/>
  <c r="M420" i="11"/>
  <c r="M421" i="11"/>
  <c r="M422" i="11"/>
  <c r="M423" i="11"/>
  <c r="M424" i="11"/>
  <c r="M425" i="11"/>
  <c r="M426" i="11"/>
  <c r="M427" i="11"/>
  <c r="M428" i="11"/>
  <c r="M429" i="11"/>
  <c r="M430" i="11"/>
  <c r="M431" i="11"/>
  <c r="M432" i="11"/>
  <c r="M433" i="11"/>
  <c r="M434" i="11"/>
  <c r="M435" i="11"/>
  <c r="M436" i="11"/>
  <c r="M437" i="11"/>
  <c r="M438" i="11"/>
  <c r="M439" i="11"/>
  <c r="M440" i="11"/>
  <c r="M441" i="11"/>
  <c r="M442" i="11"/>
  <c r="M443" i="11"/>
  <c r="M444" i="11"/>
  <c r="M445" i="11"/>
  <c r="M446" i="11"/>
  <c r="M447" i="11"/>
  <c r="M448" i="11"/>
  <c r="M449" i="11"/>
  <c r="M450" i="11"/>
  <c r="M451" i="11"/>
  <c r="M452" i="11"/>
  <c r="M453" i="11"/>
  <c r="M454" i="11"/>
  <c r="M455" i="11"/>
  <c r="M456" i="11"/>
  <c r="M457" i="11"/>
  <c r="M458" i="11"/>
  <c r="M459" i="11"/>
  <c r="M460" i="11"/>
  <c r="M461" i="11"/>
  <c r="M462" i="11"/>
  <c r="M463" i="11"/>
  <c r="M464" i="11"/>
  <c r="M465" i="11"/>
  <c r="M466" i="11"/>
  <c r="M467" i="11"/>
  <c r="M468" i="11"/>
  <c r="M469" i="11"/>
  <c r="M470" i="11"/>
  <c r="M471" i="11"/>
  <c r="M472" i="11"/>
  <c r="M473" i="11"/>
  <c r="M474" i="11"/>
  <c r="M475" i="11"/>
  <c r="M476" i="11"/>
  <c r="M477" i="11"/>
  <c r="M478" i="11"/>
  <c r="M479" i="11"/>
  <c r="M480" i="11"/>
  <c r="M481" i="11"/>
  <c r="M482" i="11"/>
  <c r="M483" i="11"/>
  <c r="M484" i="11"/>
  <c r="M485" i="11"/>
  <c r="M486" i="11"/>
  <c r="M487" i="11"/>
  <c r="M488" i="11"/>
  <c r="M489" i="11"/>
  <c r="M490" i="11"/>
  <c r="M491" i="11"/>
  <c r="M492" i="11"/>
  <c r="M493" i="11"/>
  <c r="M494" i="11"/>
  <c r="M495" i="11"/>
  <c r="M496" i="11"/>
  <c r="M497" i="11"/>
  <c r="M498" i="11"/>
  <c r="M499" i="11"/>
  <c r="M500" i="11"/>
  <c r="M501" i="11"/>
  <c r="M502" i="11"/>
  <c r="M503" i="11"/>
  <c r="M504" i="11"/>
  <c r="M505" i="11"/>
  <c r="M506" i="11"/>
  <c r="M507" i="11"/>
  <c r="M508" i="11"/>
  <c r="M509" i="11"/>
  <c r="M510" i="11"/>
  <c r="M511" i="11"/>
  <c r="M512" i="11"/>
  <c r="M513" i="11"/>
  <c r="M514" i="11"/>
  <c r="M515" i="11"/>
  <c r="M516" i="11"/>
  <c r="M517" i="11"/>
  <c r="M518" i="11"/>
  <c r="M519" i="11"/>
  <c r="M520" i="11"/>
  <c r="M521" i="11"/>
  <c r="M522" i="11"/>
  <c r="M523" i="11"/>
  <c r="M524" i="11"/>
  <c r="M525" i="11"/>
  <c r="M526" i="11"/>
  <c r="M527" i="11"/>
  <c r="M528" i="11"/>
  <c r="M529" i="11"/>
  <c r="M530" i="11"/>
  <c r="M531" i="11"/>
  <c r="M532" i="11"/>
  <c r="M533" i="11"/>
  <c r="M534" i="11"/>
  <c r="M535" i="11"/>
  <c r="M536" i="11"/>
  <c r="M537" i="11"/>
  <c r="M538" i="11"/>
  <c r="M539" i="11"/>
  <c r="M540" i="11"/>
  <c r="M541" i="11"/>
  <c r="M542" i="11"/>
  <c r="M543" i="11"/>
  <c r="M544" i="11"/>
  <c r="M545" i="11"/>
  <c r="M546" i="11"/>
  <c r="M547" i="11"/>
  <c r="M548" i="11"/>
  <c r="M549" i="11"/>
  <c r="M550" i="11"/>
  <c r="M551" i="11"/>
  <c r="M552" i="11"/>
  <c r="M553" i="11"/>
  <c r="M554" i="11"/>
  <c r="M555" i="11"/>
  <c r="M556" i="11"/>
  <c r="M557" i="11"/>
  <c r="M558" i="11"/>
  <c r="M559" i="11"/>
  <c r="M560" i="11"/>
  <c r="M561" i="11"/>
  <c r="M562" i="11"/>
  <c r="M563" i="11"/>
  <c r="M564" i="11"/>
  <c r="M565" i="11"/>
  <c r="M566" i="11"/>
  <c r="M567" i="11"/>
  <c r="M568" i="11"/>
  <c r="M569" i="11"/>
  <c r="M570" i="11"/>
  <c r="M571" i="11"/>
  <c r="M572" i="11"/>
  <c r="M573" i="11"/>
  <c r="M574" i="11"/>
  <c r="M575" i="11"/>
  <c r="M576" i="11"/>
  <c r="M577" i="11"/>
  <c r="M578" i="11"/>
  <c r="M579" i="11"/>
  <c r="M580" i="11"/>
  <c r="M581" i="11"/>
  <c r="M582" i="11"/>
  <c r="M583" i="11"/>
  <c r="M584" i="11"/>
  <c r="M585" i="11"/>
  <c r="M586" i="11"/>
  <c r="M587" i="11"/>
  <c r="M588" i="11"/>
  <c r="M589" i="11"/>
  <c r="M590" i="11"/>
  <c r="M591" i="11"/>
  <c r="M592" i="11"/>
  <c r="M593" i="11"/>
  <c r="M594" i="11"/>
  <c r="M595" i="11"/>
  <c r="M596" i="11"/>
  <c r="M597" i="11"/>
  <c r="M598" i="11"/>
  <c r="M599" i="11"/>
  <c r="M600" i="11"/>
  <c r="M601" i="11"/>
  <c r="M602" i="11"/>
  <c r="M603" i="11"/>
  <c r="M604" i="11"/>
  <c r="M605" i="11"/>
  <c r="M606" i="11"/>
  <c r="M607" i="11"/>
  <c r="M608" i="11"/>
  <c r="M609" i="11"/>
  <c r="M610" i="11"/>
  <c r="M611" i="11"/>
  <c r="M612" i="11"/>
  <c r="M613" i="11"/>
  <c r="M614" i="11"/>
  <c r="M615" i="11"/>
  <c r="M616" i="11"/>
  <c r="M617" i="11"/>
  <c r="M618" i="11"/>
  <c r="M619" i="11"/>
  <c r="M620" i="11"/>
  <c r="M621" i="11"/>
  <c r="M622" i="11"/>
  <c r="M623" i="11"/>
  <c r="M624" i="11"/>
  <c r="M625" i="11"/>
  <c r="M626" i="11"/>
  <c r="M627" i="11"/>
  <c r="M628" i="11"/>
  <c r="M629" i="11"/>
  <c r="M630" i="11"/>
  <c r="M631" i="11"/>
  <c r="M632" i="11"/>
  <c r="M633" i="11"/>
  <c r="M634" i="11"/>
  <c r="M635" i="11"/>
  <c r="M636" i="11"/>
  <c r="M637" i="11"/>
  <c r="M638" i="11"/>
  <c r="M639" i="11"/>
  <c r="M640" i="11"/>
  <c r="M641" i="11"/>
  <c r="M642" i="11"/>
  <c r="M643" i="11"/>
  <c r="M644" i="11"/>
  <c r="M645" i="11"/>
  <c r="M646" i="11"/>
  <c r="M647" i="11"/>
  <c r="M648" i="11"/>
  <c r="M649" i="11"/>
  <c r="M650" i="11"/>
  <c r="M651" i="11"/>
  <c r="M652" i="11"/>
  <c r="M653" i="11"/>
  <c r="M654" i="11"/>
  <c r="M655" i="11"/>
  <c r="M656" i="11"/>
  <c r="M657" i="11"/>
  <c r="M658" i="11"/>
  <c r="M659" i="11"/>
  <c r="M660" i="11"/>
  <c r="M661" i="11"/>
  <c r="M662" i="11"/>
  <c r="M663" i="11"/>
  <c r="M664" i="11"/>
  <c r="M665" i="11"/>
  <c r="M666" i="11"/>
  <c r="M667" i="11"/>
  <c r="M668" i="11"/>
  <c r="M669" i="11"/>
  <c r="M670" i="11"/>
  <c r="M671" i="11"/>
  <c r="M672" i="11"/>
  <c r="M673" i="11"/>
  <c r="M674" i="11"/>
  <c r="M675" i="11"/>
  <c r="M676" i="11"/>
  <c r="M677" i="11"/>
  <c r="M678" i="11"/>
  <c r="M679" i="11"/>
  <c r="M680" i="11"/>
  <c r="M681" i="11"/>
  <c r="M682" i="11"/>
  <c r="M683" i="11"/>
  <c r="M684" i="11"/>
  <c r="M685" i="11"/>
  <c r="M686" i="11"/>
  <c r="M687" i="11"/>
  <c r="M688" i="11"/>
  <c r="M689" i="11"/>
  <c r="M690" i="11"/>
  <c r="M691" i="11"/>
  <c r="M692" i="11"/>
  <c r="M693" i="11"/>
  <c r="M694" i="11"/>
  <c r="M695" i="11"/>
  <c r="M696" i="11"/>
  <c r="M697" i="11"/>
  <c r="M698" i="11"/>
  <c r="M699" i="11"/>
  <c r="M700" i="11"/>
  <c r="M701" i="11"/>
  <c r="M702" i="11"/>
  <c r="M703" i="11"/>
  <c r="M704" i="11"/>
  <c r="M705" i="11"/>
  <c r="M706" i="11"/>
  <c r="M707" i="11"/>
  <c r="M708" i="11"/>
  <c r="M709" i="11"/>
  <c r="M710" i="11"/>
  <c r="M711" i="11"/>
  <c r="M712" i="11"/>
  <c r="M713" i="11"/>
  <c r="M714" i="11"/>
  <c r="M715" i="11"/>
  <c r="M716" i="11"/>
  <c r="M717" i="11"/>
  <c r="M718" i="11"/>
  <c r="M719" i="11"/>
  <c r="M720" i="11"/>
  <c r="M721" i="11"/>
  <c r="M722" i="11"/>
  <c r="M723" i="11"/>
  <c r="M724" i="11"/>
  <c r="M725" i="11"/>
  <c r="M726" i="11"/>
  <c r="M727" i="11"/>
  <c r="M728" i="11"/>
  <c r="M729" i="11"/>
  <c r="M730" i="11"/>
  <c r="M731" i="11"/>
  <c r="M732" i="11"/>
  <c r="M733" i="11"/>
  <c r="M734" i="11"/>
  <c r="M735" i="11"/>
  <c r="M736" i="11"/>
  <c r="M737" i="11"/>
  <c r="M738" i="11"/>
  <c r="M739" i="11"/>
  <c r="M740" i="11"/>
  <c r="M741" i="11"/>
  <c r="M742" i="11"/>
  <c r="M743" i="11"/>
  <c r="M744" i="11"/>
  <c r="M745" i="11"/>
  <c r="M746" i="11"/>
  <c r="M747" i="11"/>
  <c r="M748" i="11"/>
  <c r="M749" i="11"/>
  <c r="M750" i="11"/>
  <c r="M751" i="11"/>
  <c r="M752" i="11"/>
  <c r="M753" i="11"/>
  <c r="M754" i="11"/>
  <c r="M755" i="11"/>
  <c r="M756" i="11"/>
  <c r="M757" i="11"/>
  <c r="M758" i="11"/>
  <c r="M759" i="11"/>
  <c r="M760" i="11"/>
  <c r="M761" i="11"/>
  <c r="M762" i="11"/>
  <c r="M763" i="11"/>
  <c r="M764" i="11"/>
  <c r="M765" i="11"/>
  <c r="M766" i="11"/>
  <c r="M767" i="11"/>
  <c r="M768" i="11"/>
  <c r="M769" i="11"/>
  <c r="M770" i="11"/>
  <c r="M771" i="11"/>
  <c r="M772" i="11"/>
  <c r="M773" i="11"/>
  <c r="M774" i="11"/>
  <c r="M775" i="11"/>
  <c r="M776" i="11"/>
  <c r="M777" i="11"/>
  <c r="M778" i="11"/>
  <c r="M779" i="11"/>
  <c r="M780" i="11"/>
  <c r="M781" i="11"/>
  <c r="M782" i="11"/>
  <c r="M783" i="11"/>
  <c r="M784" i="11"/>
  <c r="M785" i="11"/>
  <c r="M786" i="11"/>
  <c r="M787" i="11"/>
  <c r="M788" i="11"/>
  <c r="M789" i="11"/>
  <c r="M790" i="11"/>
  <c r="M791" i="11"/>
  <c r="M792" i="11"/>
  <c r="M793" i="11"/>
  <c r="M794" i="11"/>
  <c r="M795" i="11"/>
  <c r="M796" i="11"/>
  <c r="M797" i="11"/>
  <c r="M798" i="11"/>
  <c r="M799" i="11"/>
  <c r="M800" i="11"/>
  <c r="M801" i="11"/>
  <c r="M802" i="11"/>
  <c r="M803" i="11"/>
  <c r="M804" i="11"/>
  <c r="M805" i="11"/>
  <c r="M806" i="11"/>
  <c r="M807" i="11"/>
  <c r="M808" i="11"/>
  <c r="M809" i="11"/>
  <c r="M810" i="11"/>
  <c r="M811" i="11"/>
  <c r="M812" i="11"/>
  <c r="M813" i="11"/>
  <c r="M814" i="11"/>
  <c r="M815" i="11"/>
  <c r="M816" i="11"/>
  <c r="M817" i="11"/>
  <c r="M818" i="11"/>
  <c r="M819" i="11"/>
  <c r="M820" i="11"/>
  <c r="M821" i="11"/>
  <c r="M822" i="11"/>
  <c r="M823" i="11"/>
  <c r="M824" i="11"/>
  <c r="M825" i="11"/>
  <c r="M826" i="11"/>
  <c r="M827" i="11"/>
  <c r="M828" i="11"/>
  <c r="M829" i="11"/>
  <c r="M830" i="11"/>
  <c r="M831" i="11"/>
  <c r="M832" i="11"/>
  <c r="M833" i="11"/>
  <c r="M834" i="11"/>
  <c r="M835" i="11"/>
  <c r="M836" i="11"/>
  <c r="M837" i="11"/>
  <c r="M838" i="11"/>
  <c r="M839" i="11"/>
  <c r="M840" i="11"/>
  <c r="M841" i="11"/>
  <c r="M842" i="11"/>
  <c r="M843" i="11"/>
  <c r="M844" i="11"/>
  <c r="M845" i="11"/>
  <c r="M846" i="11"/>
  <c r="M847" i="11"/>
  <c r="M848" i="11"/>
  <c r="M849" i="11"/>
  <c r="M850" i="11"/>
  <c r="M851" i="11"/>
  <c r="M852" i="11"/>
  <c r="M853" i="11"/>
  <c r="M854" i="11"/>
  <c r="M855" i="11"/>
  <c r="M856" i="11"/>
  <c r="M857" i="11"/>
  <c r="M858" i="11"/>
  <c r="M859" i="11"/>
  <c r="M860" i="11"/>
  <c r="M861" i="11"/>
  <c r="M862" i="11"/>
  <c r="M863" i="11"/>
  <c r="M864" i="11"/>
  <c r="M865" i="11"/>
  <c r="M866" i="11"/>
  <c r="M867" i="11"/>
  <c r="M868" i="11"/>
  <c r="M869" i="11"/>
  <c r="M870" i="11"/>
  <c r="M871" i="11"/>
  <c r="M872" i="11"/>
  <c r="M873" i="11"/>
  <c r="M874" i="11"/>
  <c r="M875" i="11"/>
  <c r="M876" i="11"/>
  <c r="M877" i="11"/>
  <c r="M878" i="11"/>
  <c r="M879" i="11"/>
  <c r="M880" i="11"/>
  <c r="M881" i="11"/>
  <c r="M882" i="11"/>
  <c r="M883" i="11"/>
  <c r="M884" i="11"/>
  <c r="M885" i="11"/>
  <c r="M886" i="11"/>
  <c r="M887" i="11"/>
  <c r="M888" i="11"/>
  <c r="M889" i="11"/>
  <c r="M890" i="11"/>
  <c r="M891" i="11"/>
  <c r="M892" i="11"/>
  <c r="M893" i="11"/>
  <c r="M894" i="11"/>
  <c r="M895" i="11"/>
  <c r="M896" i="11"/>
  <c r="M897" i="11"/>
  <c r="M898" i="11"/>
  <c r="M899" i="11"/>
  <c r="M900" i="11"/>
  <c r="M901" i="11"/>
  <c r="M902" i="11"/>
  <c r="M903" i="11"/>
  <c r="M904" i="11"/>
  <c r="M905" i="11"/>
  <c r="M906" i="11"/>
  <c r="M907" i="11"/>
  <c r="M908" i="11"/>
  <c r="M909" i="11"/>
  <c r="M910" i="11"/>
  <c r="M911" i="11"/>
  <c r="M912" i="11"/>
  <c r="M913" i="11"/>
  <c r="M914" i="11"/>
  <c r="M915" i="11"/>
  <c r="M916" i="11"/>
  <c r="M917" i="11"/>
  <c r="M918" i="11"/>
  <c r="M919" i="11"/>
  <c r="M920" i="11"/>
  <c r="M921" i="11"/>
  <c r="M922" i="11"/>
  <c r="M923" i="11"/>
  <c r="M924" i="11"/>
  <c r="M925" i="11"/>
  <c r="M926" i="11"/>
  <c r="M927" i="11"/>
  <c r="M928" i="11"/>
  <c r="M929" i="11"/>
  <c r="M930" i="11"/>
  <c r="M931" i="11"/>
  <c r="M932" i="11"/>
  <c r="M933" i="11"/>
  <c r="M934" i="11"/>
  <c r="M935" i="11"/>
  <c r="M936" i="11"/>
  <c r="M937" i="11"/>
  <c r="M938" i="11"/>
  <c r="M939" i="11"/>
  <c r="M940" i="11"/>
  <c r="M941" i="11"/>
  <c r="M942" i="11"/>
  <c r="M943" i="11"/>
  <c r="M944" i="11"/>
  <c r="M945" i="11"/>
  <c r="M946" i="11"/>
  <c r="M947" i="11"/>
  <c r="M948" i="11"/>
  <c r="M949" i="11"/>
  <c r="M950" i="11"/>
  <c r="M951" i="11"/>
  <c r="M952" i="11"/>
  <c r="M953" i="11"/>
  <c r="M954" i="11"/>
  <c r="M955" i="11"/>
  <c r="M956" i="11"/>
  <c r="M957" i="11"/>
  <c r="M958" i="11"/>
  <c r="M959" i="11"/>
  <c r="M960" i="11"/>
  <c r="M961" i="11"/>
  <c r="M962" i="11"/>
  <c r="M963" i="11"/>
  <c r="M964" i="11"/>
  <c r="M965" i="11"/>
  <c r="M966" i="11"/>
  <c r="M967" i="11"/>
  <c r="M968" i="11"/>
  <c r="M969" i="11"/>
  <c r="M970" i="11"/>
  <c r="M971" i="11"/>
  <c r="M972" i="11"/>
  <c r="M973" i="11"/>
  <c r="M974" i="11"/>
  <c r="M975" i="11"/>
  <c r="M976" i="11"/>
  <c r="M977" i="11"/>
  <c r="M978" i="11"/>
  <c r="M979" i="11"/>
  <c r="M980" i="11"/>
  <c r="M981" i="11"/>
  <c r="M982" i="11"/>
  <c r="M983" i="11"/>
  <c r="M984" i="11"/>
  <c r="M985" i="11"/>
  <c r="M986" i="11"/>
  <c r="M987" i="11"/>
  <c r="M988" i="11"/>
  <c r="M989" i="11"/>
  <c r="M990" i="11"/>
  <c r="M991" i="11"/>
  <c r="M992" i="11"/>
  <c r="M993" i="11"/>
  <c r="M994" i="11"/>
  <c r="M995" i="11"/>
  <c r="M996" i="11"/>
  <c r="M997" i="11"/>
  <c r="M998" i="11"/>
  <c r="M999" i="11"/>
  <c r="M1000" i="11"/>
  <c r="M1001" i="11"/>
  <c r="M1002" i="11"/>
  <c r="M1003" i="11"/>
  <c r="M1004" i="11"/>
  <c r="O381" i="11"/>
  <c r="O382" i="11"/>
  <c r="O383" i="11"/>
  <c r="O384" i="11"/>
  <c r="O385" i="11"/>
  <c r="O386" i="11"/>
  <c r="O387" i="11"/>
  <c r="O388" i="11"/>
  <c r="O389" i="11"/>
  <c r="O390" i="11"/>
  <c r="O391" i="11"/>
  <c r="O392" i="11"/>
  <c r="O393" i="11"/>
  <c r="O394" i="11"/>
  <c r="O395" i="11"/>
  <c r="O396" i="11"/>
  <c r="O397" i="11"/>
  <c r="O398" i="11"/>
  <c r="O399" i="11"/>
  <c r="O400" i="11"/>
  <c r="O401" i="11"/>
  <c r="O402" i="11"/>
  <c r="O403" i="11"/>
  <c r="O404" i="11"/>
  <c r="O405" i="11"/>
  <c r="O406" i="11"/>
  <c r="O407" i="11"/>
  <c r="O408" i="11"/>
  <c r="O409" i="11"/>
  <c r="O410" i="11"/>
  <c r="O411" i="11"/>
  <c r="O412" i="11"/>
  <c r="O413" i="11"/>
  <c r="O414" i="11"/>
  <c r="O415" i="11"/>
  <c r="O416" i="11"/>
  <c r="O417" i="11"/>
  <c r="O418" i="11"/>
  <c r="O419" i="11"/>
  <c r="O420" i="11"/>
  <c r="O421" i="11"/>
  <c r="O422" i="11"/>
  <c r="O423" i="11"/>
  <c r="O424" i="11"/>
  <c r="O425" i="11"/>
  <c r="O426" i="11"/>
  <c r="O427" i="11"/>
  <c r="O428" i="11"/>
  <c r="O429" i="11"/>
  <c r="O430" i="11"/>
  <c r="O431" i="11"/>
  <c r="O432" i="11"/>
  <c r="O433" i="11"/>
  <c r="O434" i="11"/>
  <c r="O435" i="11"/>
  <c r="O436" i="11"/>
  <c r="O437" i="11"/>
  <c r="O438" i="11"/>
  <c r="O439" i="11"/>
  <c r="O440" i="11"/>
  <c r="O441" i="11"/>
  <c r="O442" i="11"/>
  <c r="O443" i="11"/>
  <c r="O444" i="11"/>
  <c r="O445" i="11"/>
  <c r="O446" i="11"/>
  <c r="O447" i="11"/>
  <c r="O448" i="11"/>
  <c r="O449" i="11"/>
  <c r="O450" i="11"/>
  <c r="O451" i="11"/>
  <c r="O452" i="11"/>
  <c r="O453" i="11"/>
  <c r="O454" i="11"/>
  <c r="O455" i="11"/>
  <c r="O456" i="11"/>
  <c r="O457" i="11"/>
  <c r="O458" i="11"/>
  <c r="O459" i="11"/>
  <c r="O460" i="11"/>
  <c r="O461" i="11"/>
  <c r="O462" i="11"/>
  <c r="O463" i="11"/>
  <c r="O464" i="11"/>
  <c r="O465" i="11"/>
  <c r="O466" i="11"/>
  <c r="O467" i="11"/>
  <c r="O468" i="11"/>
  <c r="O469" i="11"/>
  <c r="O470" i="11"/>
  <c r="O471" i="11"/>
  <c r="O472" i="11"/>
  <c r="O473" i="11"/>
  <c r="O474" i="11"/>
  <c r="O475" i="11"/>
  <c r="O476" i="11"/>
  <c r="O477" i="11"/>
  <c r="O478" i="11"/>
  <c r="O479" i="11"/>
  <c r="O480" i="11"/>
  <c r="O481" i="11"/>
  <c r="O482" i="11"/>
  <c r="O483" i="11"/>
  <c r="O484" i="11"/>
  <c r="O485" i="11"/>
  <c r="O486" i="11"/>
  <c r="O487" i="11"/>
  <c r="O488" i="11"/>
  <c r="O489" i="11"/>
  <c r="O490" i="11"/>
  <c r="O491" i="11"/>
  <c r="O492" i="11"/>
  <c r="O493" i="11"/>
  <c r="O494" i="11"/>
  <c r="O495" i="11"/>
  <c r="O496" i="11"/>
  <c r="O497" i="11"/>
  <c r="O498" i="11"/>
  <c r="O499" i="11"/>
  <c r="O500" i="11"/>
  <c r="O501" i="11"/>
  <c r="O502" i="11"/>
  <c r="O503" i="11"/>
  <c r="O504" i="11"/>
  <c r="O505" i="11"/>
  <c r="O506" i="11"/>
  <c r="O507" i="11"/>
  <c r="O508" i="11"/>
  <c r="O509" i="11"/>
  <c r="O510" i="11"/>
  <c r="O511" i="11"/>
  <c r="O512" i="11"/>
  <c r="O513" i="11"/>
  <c r="O514" i="11"/>
  <c r="O515" i="11"/>
  <c r="O516" i="11"/>
  <c r="O517" i="11"/>
  <c r="O518" i="11"/>
  <c r="O519" i="11"/>
  <c r="O520" i="11"/>
  <c r="O521" i="11"/>
  <c r="O522" i="11"/>
  <c r="O523" i="11"/>
  <c r="O524" i="11"/>
  <c r="O525" i="11"/>
  <c r="O526" i="11"/>
  <c r="O527" i="11"/>
  <c r="O528" i="11"/>
  <c r="O529" i="11"/>
  <c r="O530" i="11"/>
  <c r="O531" i="11"/>
  <c r="O532" i="11"/>
  <c r="O533" i="11"/>
  <c r="O534" i="11"/>
  <c r="O535" i="11"/>
  <c r="O536" i="11"/>
  <c r="O537" i="11"/>
  <c r="O538" i="11"/>
  <c r="O539" i="11"/>
  <c r="O540" i="11"/>
  <c r="O541" i="11"/>
  <c r="O542" i="11"/>
  <c r="O543" i="11"/>
  <c r="O544" i="11"/>
  <c r="O545" i="11"/>
  <c r="O546" i="11"/>
  <c r="O547" i="11"/>
  <c r="O548" i="11"/>
  <c r="O549" i="11"/>
  <c r="O550" i="11"/>
  <c r="O551" i="11"/>
  <c r="O552" i="11"/>
  <c r="O553" i="11"/>
  <c r="O554" i="11"/>
  <c r="O555" i="11"/>
  <c r="O556" i="11"/>
  <c r="O557" i="11"/>
  <c r="O558" i="11"/>
  <c r="O559" i="11"/>
  <c r="O560" i="11"/>
  <c r="O561" i="11"/>
  <c r="O562" i="11"/>
  <c r="O563" i="11"/>
  <c r="O564" i="11"/>
  <c r="O565" i="11"/>
  <c r="O566" i="11"/>
  <c r="O567" i="11"/>
  <c r="O568" i="11"/>
  <c r="O569" i="11"/>
  <c r="O570" i="11"/>
  <c r="O571" i="11"/>
  <c r="O572" i="11"/>
  <c r="O573" i="11"/>
  <c r="O574" i="11"/>
  <c r="O575" i="11"/>
  <c r="O576" i="11"/>
  <c r="O577" i="11"/>
  <c r="O578" i="11"/>
  <c r="O579" i="11"/>
  <c r="O580" i="11"/>
  <c r="O581" i="11"/>
  <c r="O582" i="11"/>
  <c r="O583" i="11"/>
  <c r="O584" i="11"/>
  <c r="O585" i="11"/>
  <c r="O586" i="11"/>
  <c r="O587" i="11"/>
  <c r="O588" i="11"/>
  <c r="O589" i="11"/>
  <c r="O590" i="11"/>
  <c r="O591" i="11"/>
  <c r="O592" i="11"/>
  <c r="O593" i="11"/>
  <c r="O594" i="11"/>
  <c r="O595" i="11"/>
  <c r="O596" i="11"/>
  <c r="O597" i="11"/>
  <c r="O598" i="11"/>
  <c r="O599" i="11"/>
  <c r="O600" i="11"/>
  <c r="O601" i="11"/>
  <c r="O602" i="11"/>
  <c r="O603" i="11"/>
  <c r="O604" i="11"/>
  <c r="O605" i="11"/>
  <c r="O606" i="11"/>
  <c r="O607" i="11"/>
  <c r="O608" i="11"/>
  <c r="O609" i="11"/>
  <c r="O610" i="11"/>
  <c r="O611" i="11"/>
  <c r="O612" i="11"/>
  <c r="O613" i="11"/>
  <c r="O614" i="11"/>
  <c r="O615" i="11"/>
  <c r="O616" i="11"/>
  <c r="O617" i="11"/>
  <c r="O618" i="11"/>
  <c r="O619" i="11"/>
  <c r="O620" i="11"/>
  <c r="O621" i="11"/>
  <c r="O622" i="11"/>
  <c r="O623" i="11"/>
  <c r="O624" i="11"/>
  <c r="O625" i="11"/>
  <c r="O626" i="11"/>
  <c r="O627" i="11"/>
  <c r="O628" i="11"/>
  <c r="O629" i="11"/>
  <c r="O630" i="11"/>
  <c r="O631" i="11"/>
  <c r="O632" i="11"/>
  <c r="O633" i="11"/>
  <c r="O634" i="11"/>
  <c r="O635" i="11"/>
  <c r="O636" i="11"/>
  <c r="O637" i="11"/>
  <c r="O638" i="11"/>
  <c r="O639" i="11"/>
  <c r="O640" i="11"/>
  <c r="O641" i="11"/>
  <c r="O642" i="11"/>
  <c r="O643" i="11"/>
  <c r="O644" i="11"/>
  <c r="O645" i="11"/>
  <c r="O646" i="11"/>
  <c r="O647" i="11"/>
  <c r="O648" i="11"/>
  <c r="O649" i="11"/>
  <c r="O650" i="11"/>
  <c r="O651" i="11"/>
  <c r="O652" i="11"/>
  <c r="O653" i="11"/>
  <c r="O654" i="11"/>
  <c r="O655" i="11"/>
  <c r="O656" i="11"/>
  <c r="O657" i="11"/>
  <c r="O658" i="11"/>
  <c r="O659" i="11"/>
  <c r="O660" i="11"/>
  <c r="O661" i="11"/>
  <c r="O662" i="11"/>
  <c r="O663" i="11"/>
  <c r="O664" i="11"/>
  <c r="O665" i="11"/>
  <c r="O666" i="11"/>
  <c r="O667" i="11"/>
  <c r="O668" i="11"/>
  <c r="O669" i="11"/>
  <c r="O670" i="11"/>
  <c r="O671" i="11"/>
  <c r="O672" i="11"/>
  <c r="O673" i="11"/>
  <c r="O674" i="11"/>
  <c r="O675" i="11"/>
  <c r="O676" i="11"/>
  <c r="O677" i="11"/>
  <c r="O678" i="11"/>
  <c r="O679" i="11"/>
  <c r="O680" i="11"/>
  <c r="O681" i="11"/>
  <c r="O682" i="11"/>
  <c r="O683" i="11"/>
  <c r="O684" i="11"/>
  <c r="O685" i="11"/>
  <c r="O686" i="11"/>
  <c r="O687" i="11"/>
  <c r="O688" i="11"/>
  <c r="O689" i="11"/>
  <c r="O690" i="11"/>
  <c r="O691" i="11"/>
  <c r="O692" i="11"/>
  <c r="O693" i="11"/>
  <c r="O694" i="11"/>
  <c r="O695" i="11"/>
  <c r="O696" i="11"/>
  <c r="O697" i="11"/>
  <c r="O698" i="11"/>
  <c r="O699" i="11"/>
  <c r="O700" i="11"/>
  <c r="O701" i="11"/>
  <c r="O702" i="11"/>
  <c r="O703" i="11"/>
  <c r="O704" i="11"/>
  <c r="O705" i="11"/>
  <c r="O706" i="11"/>
  <c r="O707" i="11"/>
  <c r="O708" i="11"/>
  <c r="O709" i="11"/>
  <c r="O710" i="11"/>
  <c r="O711" i="11"/>
  <c r="O712" i="11"/>
  <c r="O713" i="11"/>
  <c r="O714" i="11"/>
  <c r="O715" i="11"/>
  <c r="O716" i="11"/>
  <c r="O717" i="11"/>
  <c r="O718" i="11"/>
  <c r="O719" i="11"/>
  <c r="O720" i="11"/>
  <c r="O721" i="11"/>
  <c r="O722" i="11"/>
  <c r="O723" i="11"/>
  <c r="O724" i="11"/>
  <c r="O725" i="11"/>
  <c r="O726" i="11"/>
  <c r="O727" i="11"/>
  <c r="O728" i="11"/>
  <c r="O729" i="11"/>
  <c r="O730" i="11"/>
  <c r="O731" i="11"/>
  <c r="O732" i="11"/>
  <c r="O733" i="11"/>
  <c r="O734" i="11"/>
  <c r="O735" i="11"/>
  <c r="O736" i="11"/>
  <c r="O737" i="11"/>
  <c r="O738" i="11"/>
  <c r="O739" i="11"/>
  <c r="O740" i="11"/>
  <c r="O741" i="11"/>
  <c r="O742" i="11"/>
  <c r="O743" i="11"/>
  <c r="O744" i="11"/>
  <c r="O745" i="11"/>
  <c r="O746" i="11"/>
  <c r="O747" i="11"/>
  <c r="O748" i="11"/>
  <c r="O749" i="11"/>
  <c r="O750" i="11"/>
  <c r="O751" i="11"/>
  <c r="O752" i="11"/>
  <c r="O753" i="11"/>
  <c r="O754" i="11"/>
  <c r="O755" i="11"/>
  <c r="O756" i="11"/>
  <c r="O757" i="11"/>
  <c r="O758" i="11"/>
  <c r="O759" i="11"/>
  <c r="O760" i="11"/>
  <c r="O761" i="11"/>
  <c r="O762" i="11"/>
  <c r="O763" i="11"/>
  <c r="O764" i="11"/>
  <c r="O765" i="11"/>
  <c r="O766" i="11"/>
  <c r="O767" i="11"/>
  <c r="O768" i="11"/>
  <c r="O769" i="11"/>
  <c r="O770" i="11"/>
  <c r="O771" i="11"/>
  <c r="O772" i="11"/>
  <c r="O773" i="11"/>
  <c r="O774" i="11"/>
  <c r="O775" i="11"/>
  <c r="O776" i="11"/>
  <c r="O777" i="11"/>
  <c r="O778" i="11"/>
  <c r="O779" i="11"/>
  <c r="O780" i="11"/>
  <c r="O781" i="11"/>
  <c r="O782" i="11"/>
  <c r="O783" i="11"/>
  <c r="O784" i="11"/>
  <c r="O785" i="11"/>
  <c r="O786" i="11"/>
  <c r="O787" i="11"/>
  <c r="O788" i="11"/>
  <c r="O789" i="11"/>
  <c r="O790" i="11"/>
  <c r="O791" i="11"/>
  <c r="O792" i="11"/>
  <c r="O793" i="11"/>
  <c r="O794" i="11"/>
  <c r="O795" i="11"/>
  <c r="O796" i="11"/>
  <c r="O797" i="11"/>
  <c r="O798" i="11"/>
  <c r="O799" i="11"/>
  <c r="O800" i="11"/>
  <c r="O801" i="11"/>
  <c r="O802" i="11"/>
  <c r="O803" i="11"/>
  <c r="O804" i="11"/>
  <c r="O805" i="11"/>
  <c r="O806" i="11"/>
  <c r="O807" i="11"/>
  <c r="O808" i="11"/>
  <c r="O809" i="11"/>
  <c r="O810" i="11"/>
  <c r="O811" i="11"/>
  <c r="O812" i="11"/>
  <c r="O813" i="11"/>
  <c r="O814" i="11"/>
  <c r="O815" i="11"/>
  <c r="O816" i="11"/>
  <c r="O817" i="11"/>
  <c r="O818" i="11"/>
  <c r="O819" i="11"/>
  <c r="O820" i="11"/>
  <c r="O821" i="11"/>
  <c r="O822" i="11"/>
  <c r="O823" i="11"/>
  <c r="O824" i="11"/>
  <c r="O825" i="11"/>
  <c r="O826" i="11"/>
  <c r="O827" i="11"/>
  <c r="O828" i="11"/>
  <c r="O829" i="11"/>
  <c r="O830" i="11"/>
  <c r="O831" i="11"/>
  <c r="O832" i="11"/>
  <c r="O833" i="11"/>
  <c r="O834" i="11"/>
  <c r="O835" i="11"/>
  <c r="O836" i="11"/>
  <c r="O837" i="11"/>
  <c r="O838" i="11"/>
  <c r="O839" i="11"/>
  <c r="O840" i="11"/>
  <c r="O841" i="11"/>
  <c r="O842" i="11"/>
  <c r="O843" i="11"/>
  <c r="O844" i="11"/>
  <c r="O845" i="11"/>
  <c r="O846" i="11"/>
  <c r="O847" i="11"/>
  <c r="O848" i="11"/>
  <c r="O849" i="11"/>
  <c r="O850" i="11"/>
  <c r="O851" i="11"/>
  <c r="O852" i="11"/>
  <c r="O853" i="11"/>
  <c r="O854" i="11"/>
  <c r="O855" i="11"/>
  <c r="O856" i="11"/>
  <c r="O857" i="11"/>
  <c r="O858" i="11"/>
  <c r="O859" i="11"/>
  <c r="O860" i="11"/>
  <c r="O861" i="11"/>
  <c r="O862" i="11"/>
  <c r="O863" i="11"/>
  <c r="O864" i="11"/>
  <c r="O865" i="11"/>
  <c r="O866" i="11"/>
  <c r="O867" i="11"/>
  <c r="O868" i="11"/>
  <c r="O869" i="11"/>
  <c r="O870" i="11"/>
  <c r="O871" i="11"/>
  <c r="O872" i="11"/>
  <c r="O873" i="11"/>
  <c r="O874" i="11"/>
  <c r="O875" i="11"/>
  <c r="O876" i="11"/>
  <c r="O877" i="11"/>
  <c r="O878" i="11"/>
  <c r="O879" i="11"/>
  <c r="O880" i="11"/>
  <c r="O881" i="11"/>
  <c r="O882" i="11"/>
  <c r="O883" i="11"/>
  <c r="O884" i="11"/>
  <c r="O885" i="11"/>
  <c r="O886" i="11"/>
  <c r="O887" i="11"/>
  <c r="O888" i="11"/>
  <c r="O889" i="11"/>
  <c r="O890" i="11"/>
  <c r="O891" i="11"/>
  <c r="O892" i="11"/>
  <c r="O893" i="11"/>
  <c r="O894" i="11"/>
  <c r="O895" i="11"/>
  <c r="O896" i="11"/>
  <c r="O897" i="11"/>
  <c r="O898" i="11"/>
  <c r="O899" i="11"/>
  <c r="O900" i="11"/>
  <c r="O901" i="11"/>
  <c r="O902" i="11"/>
  <c r="O903" i="11"/>
  <c r="O904" i="11"/>
  <c r="O905" i="11"/>
  <c r="O906" i="11"/>
  <c r="O907" i="11"/>
  <c r="O908" i="11"/>
  <c r="O909" i="11"/>
  <c r="O910" i="11"/>
  <c r="O911" i="11"/>
  <c r="O912" i="11"/>
  <c r="O913" i="11"/>
  <c r="O914" i="11"/>
  <c r="O915" i="11"/>
  <c r="O916" i="11"/>
  <c r="O917" i="11"/>
  <c r="O918" i="11"/>
  <c r="O919" i="11"/>
  <c r="O920" i="11"/>
  <c r="O921" i="11"/>
  <c r="O922" i="11"/>
  <c r="O923" i="11"/>
  <c r="O924" i="11"/>
  <c r="O925" i="11"/>
  <c r="O926" i="11"/>
  <c r="O927" i="11"/>
  <c r="O928" i="11"/>
  <c r="O929" i="11"/>
  <c r="O930" i="11"/>
  <c r="O931" i="11"/>
  <c r="O932" i="11"/>
  <c r="O933" i="11"/>
  <c r="O934" i="11"/>
  <c r="O935" i="11"/>
  <c r="O936" i="11"/>
  <c r="O937" i="11"/>
  <c r="O938" i="11"/>
  <c r="O939" i="11"/>
  <c r="O940" i="11"/>
  <c r="O941" i="11"/>
  <c r="O942" i="11"/>
  <c r="O943" i="11"/>
  <c r="O944" i="11"/>
  <c r="O945" i="11"/>
  <c r="O946" i="11"/>
  <c r="O947" i="11"/>
  <c r="O948" i="11"/>
  <c r="O949" i="11"/>
  <c r="O950" i="11"/>
  <c r="O951" i="11"/>
  <c r="O952" i="11"/>
  <c r="O953" i="11"/>
  <c r="O954" i="11"/>
  <c r="O955" i="11"/>
  <c r="O956" i="11"/>
  <c r="O957" i="11"/>
  <c r="O958" i="11"/>
  <c r="O959" i="11"/>
  <c r="O960" i="11"/>
  <c r="O961" i="11"/>
  <c r="O962" i="11"/>
  <c r="O963" i="11"/>
  <c r="O964" i="11"/>
  <c r="O965" i="11"/>
  <c r="O966" i="11"/>
  <c r="O967" i="11"/>
  <c r="O968" i="11"/>
  <c r="O969" i="11"/>
  <c r="O970" i="11"/>
  <c r="O971" i="11"/>
  <c r="O972" i="11"/>
  <c r="O973" i="11"/>
  <c r="O974" i="11"/>
  <c r="O975" i="11"/>
  <c r="O976" i="11"/>
  <c r="O977" i="11"/>
  <c r="O978" i="11"/>
  <c r="O979" i="11"/>
  <c r="O980" i="11"/>
  <c r="O981" i="11"/>
  <c r="O982" i="11"/>
  <c r="O983" i="11"/>
  <c r="O984" i="11"/>
  <c r="O985" i="11"/>
  <c r="O986" i="11"/>
  <c r="O987" i="11"/>
  <c r="O988" i="11"/>
  <c r="O989" i="11"/>
  <c r="O990" i="11"/>
  <c r="O991" i="11"/>
  <c r="O992" i="11"/>
  <c r="O993" i="11"/>
  <c r="O994" i="11"/>
  <c r="O995" i="11"/>
  <c r="O996" i="11"/>
  <c r="O997" i="11"/>
  <c r="O998" i="11"/>
  <c r="O999" i="11"/>
  <c r="O1000" i="11"/>
  <c r="O1001" i="11"/>
  <c r="O1002" i="11"/>
  <c r="O1003" i="11"/>
  <c r="O1004" i="11"/>
  <c r="V381" i="11"/>
  <c r="V382" i="11"/>
  <c r="V383" i="11"/>
  <c r="V384" i="11"/>
  <c r="V385" i="11"/>
  <c r="V386" i="11"/>
  <c r="V387" i="11"/>
  <c r="V388" i="11"/>
  <c r="V389" i="11"/>
  <c r="V390" i="11"/>
  <c r="V391" i="11"/>
  <c r="V392" i="11"/>
  <c r="V393" i="11"/>
  <c r="V394" i="11"/>
  <c r="V395" i="11"/>
  <c r="V396" i="11"/>
  <c r="V397" i="11"/>
  <c r="V398" i="11"/>
  <c r="V399" i="11"/>
  <c r="V400" i="11"/>
  <c r="V401" i="11"/>
  <c r="V402" i="11"/>
  <c r="V403" i="11"/>
  <c r="V404" i="11"/>
  <c r="V405" i="11"/>
  <c r="V406" i="11"/>
  <c r="V407" i="11"/>
  <c r="V408" i="11"/>
  <c r="V409" i="11"/>
  <c r="V410" i="11"/>
  <c r="V411" i="11"/>
  <c r="V412" i="11"/>
  <c r="V413" i="11"/>
  <c r="V414" i="11"/>
  <c r="V415" i="11"/>
  <c r="V416" i="11"/>
  <c r="V417" i="11"/>
  <c r="V418" i="11"/>
  <c r="V419" i="11"/>
  <c r="V420" i="11"/>
  <c r="V421" i="11"/>
  <c r="V422" i="11"/>
  <c r="V423" i="11"/>
  <c r="V424" i="11"/>
  <c r="V425" i="11"/>
  <c r="V426" i="11"/>
  <c r="V427" i="11"/>
  <c r="V428" i="11"/>
  <c r="V429" i="11"/>
  <c r="V430" i="11"/>
  <c r="V431" i="11"/>
  <c r="V432" i="11"/>
  <c r="V433" i="11"/>
  <c r="V434" i="11"/>
  <c r="V435" i="11"/>
  <c r="V436" i="11"/>
  <c r="V437" i="11"/>
  <c r="V438" i="11"/>
  <c r="V439" i="11"/>
  <c r="V440" i="11"/>
  <c r="V441" i="11"/>
  <c r="V442" i="11"/>
  <c r="V443" i="11"/>
  <c r="V444" i="11"/>
  <c r="V445" i="11"/>
  <c r="V446" i="11"/>
  <c r="V447" i="11"/>
  <c r="V448" i="11"/>
  <c r="V449" i="11"/>
  <c r="V450" i="11"/>
  <c r="V451" i="11"/>
  <c r="V452" i="11"/>
  <c r="V453" i="11"/>
  <c r="V454" i="11"/>
  <c r="V455" i="11"/>
  <c r="V456" i="11"/>
  <c r="V457" i="11"/>
  <c r="V458" i="11"/>
  <c r="V459" i="11"/>
  <c r="V460" i="11"/>
  <c r="V461" i="11"/>
  <c r="V462" i="11"/>
  <c r="V463" i="11"/>
  <c r="V464" i="11"/>
  <c r="V465" i="11"/>
  <c r="V466" i="11"/>
  <c r="V467" i="11"/>
  <c r="V468" i="11"/>
  <c r="V469" i="11"/>
  <c r="V470" i="11"/>
  <c r="V471" i="11"/>
  <c r="V472" i="11"/>
  <c r="V473" i="11"/>
  <c r="V474" i="11"/>
  <c r="V475" i="11"/>
  <c r="V476" i="11"/>
  <c r="V477" i="11"/>
  <c r="V478" i="11"/>
  <c r="V479" i="11"/>
  <c r="V480" i="11"/>
  <c r="V481" i="11"/>
  <c r="V482" i="11"/>
  <c r="V483" i="11"/>
  <c r="V484" i="11"/>
  <c r="V485" i="11"/>
  <c r="V486" i="11"/>
  <c r="V487" i="11"/>
  <c r="V488" i="11"/>
  <c r="V489" i="11"/>
  <c r="V490" i="11"/>
  <c r="V491" i="11"/>
  <c r="V492" i="11"/>
  <c r="V493" i="11"/>
  <c r="V494" i="11"/>
  <c r="V495" i="11"/>
  <c r="V496" i="11"/>
  <c r="V497" i="11"/>
  <c r="V498" i="11"/>
  <c r="V499" i="11"/>
  <c r="V500" i="11"/>
  <c r="V501" i="11"/>
  <c r="V502" i="11"/>
  <c r="V503" i="11"/>
  <c r="V504" i="11"/>
  <c r="V505" i="11"/>
  <c r="V506" i="11"/>
  <c r="V507" i="11"/>
  <c r="V508" i="11"/>
  <c r="V509" i="11"/>
  <c r="V510" i="11"/>
  <c r="V511" i="11"/>
  <c r="V512" i="11"/>
  <c r="V513" i="11"/>
  <c r="V514" i="11"/>
  <c r="V515" i="11"/>
  <c r="V516" i="11"/>
  <c r="V517" i="11"/>
  <c r="V518" i="11"/>
  <c r="V519" i="11"/>
  <c r="V520" i="11"/>
  <c r="V521" i="11"/>
  <c r="V522" i="11"/>
  <c r="V523" i="11"/>
  <c r="V524" i="11"/>
  <c r="V525" i="11"/>
  <c r="V526" i="11"/>
  <c r="V527" i="11"/>
  <c r="V528" i="11"/>
  <c r="V529" i="11"/>
  <c r="V530" i="11"/>
  <c r="V531" i="11"/>
  <c r="V532" i="11"/>
  <c r="V533" i="11"/>
  <c r="V534" i="11"/>
  <c r="V535" i="11"/>
  <c r="V536" i="11"/>
  <c r="V537" i="11"/>
  <c r="V538" i="11"/>
  <c r="V539" i="11"/>
  <c r="V540" i="11"/>
  <c r="V541" i="11"/>
  <c r="V542" i="11"/>
  <c r="V543" i="11"/>
  <c r="V544" i="11"/>
  <c r="V545" i="11"/>
  <c r="V546" i="11"/>
  <c r="V547" i="11"/>
  <c r="V548" i="11"/>
  <c r="V549" i="11"/>
  <c r="V550" i="11"/>
  <c r="V551" i="11"/>
  <c r="V552" i="11"/>
  <c r="V553" i="11"/>
  <c r="V554" i="11"/>
  <c r="V555" i="11"/>
  <c r="V556" i="11"/>
  <c r="V557" i="11"/>
  <c r="V558" i="11"/>
  <c r="V559" i="11"/>
  <c r="V560" i="11"/>
  <c r="V561" i="11"/>
  <c r="V562" i="11"/>
  <c r="V563" i="11"/>
  <c r="V564" i="11"/>
  <c r="V565" i="11"/>
  <c r="V566" i="11"/>
  <c r="V567" i="11"/>
  <c r="V568" i="11"/>
  <c r="V569" i="11"/>
  <c r="V570" i="11"/>
  <c r="V571" i="11"/>
  <c r="V572" i="11"/>
  <c r="V573" i="11"/>
  <c r="V574" i="11"/>
  <c r="V575" i="11"/>
  <c r="V576" i="11"/>
  <c r="V577" i="11"/>
  <c r="V578" i="11"/>
  <c r="V579" i="11"/>
  <c r="V580" i="11"/>
  <c r="V581" i="11"/>
  <c r="V582" i="11"/>
  <c r="V583" i="11"/>
  <c r="V584" i="11"/>
  <c r="V585" i="11"/>
  <c r="V586" i="11"/>
  <c r="V587" i="11"/>
  <c r="V588" i="11"/>
  <c r="V589" i="11"/>
  <c r="V590" i="11"/>
  <c r="V591" i="11"/>
  <c r="V592" i="11"/>
  <c r="V593" i="11"/>
  <c r="V594" i="11"/>
  <c r="V595" i="11"/>
  <c r="V596" i="11"/>
  <c r="V597" i="11"/>
  <c r="V598" i="11"/>
  <c r="V599" i="11"/>
  <c r="V600" i="11"/>
  <c r="V601" i="11"/>
  <c r="V602" i="11"/>
  <c r="V603" i="11"/>
  <c r="V604" i="11"/>
  <c r="V605" i="11"/>
  <c r="V606" i="11"/>
  <c r="V607" i="11"/>
  <c r="V608" i="11"/>
  <c r="V609" i="11"/>
  <c r="V610" i="11"/>
  <c r="V611" i="11"/>
  <c r="V612" i="11"/>
  <c r="V613" i="11"/>
  <c r="V614" i="11"/>
  <c r="V615" i="11"/>
  <c r="V616" i="11"/>
  <c r="V617" i="11"/>
  <c r="V618" i="11"/>
  <c r="V619" i="11"/>
  <c r="V620" i="11"/>
  <c r="V621" i="11"/>
  <c r="V622" i="11"/>
  <c r="V623" i="11"/>
  <c r="V624" i="11"/>
  <c r="V625" i="11"/>
  <c r="V626" i="11"/>
  <c r="V627" i="11"/>
  <c r="V628" i="11"/>
  <c r="V629" i="11"/>
  <c r="V630" i="11"/>
  <c r="V631" i="11"/>
  <c r="V632" i="11"/>
  <c r="V633" i="11"/>
  <c r="V634" i="11"/>
  <c r="V635" i="11"/>
  <c r="V636" i="11"/>
  <c r="V637" i="11"/>
  <c r="V638" i="11"/>
  <c r="V639" i="11"/>
  <c r="V640" i="11"/>
  <c r="V641" i="11"/>
  <c r="V642" i="11"/>
  <c r="V643" i="11"/>
  <c r="V644" i="11"/>
  <c r="V645" i="11"/>
  <c r="V646" i="11"/>
  <c r="V647" i="11"/>
  <c r="V648" i="11"/>
  <c r="V649" i="11"/>
  <c r="V650" i="11"/>
  <c r="V651" i="11"/>
  <c r="V652" i="11"/>
  <c r="V653" i="11"/>
  <c r="V654" i="11"/>
  <c r="V655" i="11"/>
  <c r="V656" i="11"/>
  <c r="V657" i="11"/>
  <c r="V658" i="11"/>
  <c r="V659" i="11"/>
  <c r="V660" i="11"/>
  <c r="V661" i="11"/>
  <c r="V662" i="11"/>
  <c r="V663" i="11"/>
  <c r="V664" i="11"/>
  <c r="V665" i="11"/>
  <c r="V666" i="11"/>
  <c r="V667" i="11"/>
  <c r="V668" i="11"/>
  <c r="V669" i="11"/>
  <c r="V670" i="11"/>
  <c r="V671" i="11"/>
  <c r="V672" i="11"/>
  <c r="V673" i="11"/>
  <c r="V674" i="11"/>
  <c r="V675" i="11"/>
  <c r="V676" i="11"/>
  <c r="V677" i="11"/>
  <c r="V678" i="11"/>
  <c r="V679" i="11"/>
  <c r="V680" i="11"/>
  <c r="V681" i="11"/>
  <c r="V682" i="11"/>
  <c r="V683" i="11"/>
  <c r="V684" i="11"/>
  <c r="V685" i="11"/>
  <c r="V686" i="11"/>
  <c r="V687" i="11"/>
  <c r="V688" i="11"/>
  <c r="V689" i="11"/>
  <c r="V690" i="11"/>
  <c r="V691" i="11"/>
  <c r="V692" i="11"/>
  <c r="V693" i="11"/>
  <c r="V694" i="11"/>
  <c r="V695" i="11"/>
  <c r="V696" i="11"/>
  <c r="V697" i="11"/>
  <c r="V698" i="11"/>
  <c r="V699" i="11"/>
  <c r="V700" i="11"/>
  <c r="V701" i="11"/>
  <c r="V702" i="11"/>
  <c r="V703" i="11"/>
  <c r="V704" i="11"/>
  <c r="V705" i="11"/>
  <c r="V706" i="11"/>
  <c r="V707" i="11"/>
  <c r="V708" i="11"/>
  <c r="V709" i="11"/>
  <c r="V710" i="11"/>
  <c r="V711" i="11"/>
  <c r="V712" i="11"/>
  <c r="V713" i="11"/>
  <c r="V714" i="11"/>
  <c r="V715" i="11"/>
  <c r="V716" i="11"/>
  <c r="V717" i="11"/>
  <c r="V718" i="11"/>
  <c r="V719" i="11"/>
  <c r="V720" i="11"/>
  <c r="V721" i="11"/>
  <c r="V722" i="11"/>
  <c r="V723" i="11"/>
  <c r="V724" i="11"/>
  <c r="V725" i="11"/>
  <c r="V726" i="11"/>
  <c r="V727" i="11"/>
  <c r="V728" i="11"/>
  <c r="V729" i="11"/>
  <c r="V730" i="11"/>
  <c r="V731" i="11"/>
  <c r="V732" i="11"/>
  <c r="V733" i="11"/>
  <c r="V734" i="11"/>
  <c r="V735" i="11"/>
  <c r="V736" i="11"/>
  <c r="V737" i="11"/>
  <c r="V738" i="11"/>
  <c r="V739" i="11"/>
  <c r="V740" i="11"/>
  <c r="V741" i="11"/>
  <c r="V742" i="11"/>
  <c r="V743" i="11"/>
  <c r="V744" i="11"/>
  <c r="V745" i="11"/>
  <c r="V746" i="11"/>
  <c r="V747" i="11"/>
  <c r="V748" i="11"/>
  <c r="V749" i="11"/>
  <c r="V750" i="11"/>
  <c r="V751" i="11"/>
  <c r="V752" i="11"/>
  <c r="V753" i="11"/>
  <c r="V754" i="11"/>
  <c r="V755" i="11"/>
  <c r="V756" i="11"/>
  <c r="V757" i="11"/>
  <c r="V758" i="11"/>
  <c r="V759" i="11"/>
  <c r="V760" i="11"/>
  <c r="V761" i="11"/>
  <c r="V762" i="11"/>
  <c r="V763" i="11"/>
  <c r="V764" i="11"/>
  <c r="V765" i="11"/>
  <c r="V766" i="11"/>
  <c r="V767" i="11"/>
  <c r="V768" i="11"/>
  <c r="V769" i="11"/>
  <c r="V770" i="11"/>
  <c r="V771" i="11"/>
  <c r="V772" i="11"/>
  <c r="V773" i="11"/>
  <c r="V774" i="11"/>
  <c r="V775" i="11"/>
  <c r="V776" i="11"/>
  <c r="V777" i="11"/>
  <c r="V778" i="11"/>
  <c r="V779" i="11"/>
  <c r="V780" i="11"/>
  <c r="V781" i="11"/>
  <c r="V782" i="11"/>
  <c r="V783" i="11"/>
  <c r="V784" i="11"/>
  <c r="V785" i="11"/>
  <c r="V786" i="11"/>
  <c r="V787" i="11"/>
  <c r="V788" i="11"/>
  <c r="V789" i="11"/>
  <c r="V790" i="11"/>
  <c r="V791" i="11"/>
  <c r="V792" i="11"/>
  <c r="V793" i="11"/>
  <c r="V794" i="11"/>
  <c r="V795" i="11"/>
  <c r="V796" i="11"/>
  <c r="V797" i="11"/>
  <c r="V798" i="11"/>
  <c r="V799" i="11"/>
  <c r="V800" i="11"/>
  <c r="V801" i="11"/>
  <c r="V802" i="11"/>
  <c r="V803" i="11"/>
  <c r="V804" i="11"/>
  <c r="V805" i="11"/>
  <c r="V806" i="11"/>
  <c r="V807" i="11"/>
  <c r="V808" i="11"/>
  <c r="V809" i="11"/>
  <c r="V810" i="11"/>
  <c r="V811" i="11"/>
  <c r="V812" i="11"/>
  <c r="V813" i="11"/>
  <c r="V814" i="11"/>
  <c r="V815" i="11"/>
  <c r="V816" i="11"/>
  <c r="V817" i="11"/>
  <c r="V818" i="11"/>
  <c r="V819" i="11"/>
  <c r="V820" i="11"/>
  <c r="V821" i="11"/>
  <c r="V822" i="11"/>
  <c r="V823" i="11"/>
  <c r="V824" i="11"/>
  <c r="V825" i="11"/>
  <c r="V826" i="11"/>
  <c r="V827" i="11"/>
  <c r="V828" i="11"/>
  <c r="V829" i="11"/>
  <c r="V830" i="11"/>
  <c r="V831" i="11"/>
  <c r="V832" i="11"/>
  <c r="V833" i="11"/>
  <c r="V834" i="11"/>
  <c r="V835" i="11"/>
  <c r="V836" i="11"/>
  <c r="V837" i="11"/>
  <c r="V838" i="11"/>
  <c r="V839" i="11"/>
  <c r="V840" i="11"/>
  <c r="V841" i="11"/>
  <c r="V842" i="11"/>
  <c r="V843" i="11"/>
  <c r="V844" i="11"/>
  <c r="V845" i="11"/>
  <c r="V846" i="11"/>
  <c r="V847" i="11"/>
  <c r="V848" i="11"/>
  <c r="V849" i="11"/>
  <c r="V850" i="11"/>
  <c r="V851" i="11"/>
  <c r="V852" i="11"/>
  <c r="V853" i="11"/>
  <c r="V854" i="11"/>
  <c r="V855" i="11"/>
  <c r="V856" i="11"/>
  <c r="V857" i="11"/>
  <c r="V858" i="11"/>
  <c r="V859" i="11"/>
  <c r="V860" i="11"/>
  <c r="V861" i="11"/>
  <c r="V862" i="11"/>
  <c r="V863" i="11"/>
  <c r="V864" i="11"/>
  <c r="V865" i="11"/>
  <c r="V866" i="11"/>
  <c r="V867" i="11"/>
  <c r="V868" i="11"/>
  <c r="V869" i="11"/>
  <c r="V870" i="11"/>
  <c r="V871" i="11"/>
  <c r="V872" i="11"/>
  <c r="V873" i="11"/>
  <c r="V874" i="11"/>
  <c r="V875" i="11"/>
  <c r="V876" i="11"/>
  <c r="V877" i="11"/>
  <c r="V878" i="11"/>
  <c r="V879" i="11"/>
  <c r="V880" i="11"/>
  <c r="V881" i="11"/>
  <c r="V882" i="11"/>
  <c r="V883" i="11"/>
  <c r="V884" i="11"/>
  <c r="V885" i="11"/>
  <c r="V886" i="11"/>
  <c r="V887" i="11"/>
  <c r="V888" i="11"/>
  <c r="V889" i="11"/>
  <c r="V890" i="11"/>
  <c r="V891" i="11"/>
  <c r="V892" i="11"/>
  <c r="V893" i="11"/>
  <c r="V894" i="11"/>
  <c r="V895" i="11"/>
  <c r="V896" i="11"/>
  <c r="V897" i="11"/>
  <c r="V898" i="11"/>
  <c r="V899" i="11"/>
  <c r="V900" i="11"/>
  <c r="V901" i="11"/>
  <c r="V902" i="11"/>
  <c r="V903" i="11"/>
  <c r="V904" i="11"/>
  <c r="V905" i="11"/>
  <c r="V906" i="11"/>
  <c r="V907" i="11"/>
  <c r="V908" i="11"/>
  <c r="V909" i="11"/>
  <c r="V910" i="11"/>
  <c r="V911" i="11"/>
  <c r="V912" i="11"/>
  <c r="V913" i="11"/>
  <c r="V914" i="11"/>
  <c r="V915" i="11"/>
  <c r="V916" i="11"/>
  <c r="V917" i="11"/>
  <c r="V918" i="11"/>
  <c r="V919" i="11"/>
  <c r="V920" i="11"/>
  <c r="V921" i="11"/>
  <c r="V922" i="11"/>
  <c r="V923" i="11"/>
  <c r="V924" i="11"/>
  <c r="V925" i="11"/>
  <c r="V926" i="11"/>
  <c r="V927" i="11"/>
  <c r="V928" i="11"/>
  <c r="V929" i="11"/>
  <c r="V930" i="11"/>
  <c r="V931" i="11"/>
  <c r="V932" i="11"/>
  <c r="V933" i="11"/>
  <c r="V934" i="11"/>
  <c r="V935" i="11"/>
  <c r="V936" i="11"/>
  <c r="V937" i="11"/>
  <c r="V938" i="11"/>
  <c r="V939" i="11"/>
  <c r="V940" i="11"/>
  <c r="V941" i="11"/>
  <c r="V942" i="11"/>
  <c r="V943" i="11"/>
  <c r="V944" i="11"/>
  <c r="V945" i="11"/>
  <c r="V946" i="11"/>
  <c r="V947" i="11"/>
  <c r="V948" i="11"/>
  <c r="V949" i="11"/>
  <c r="V950" i="11"/>
  <c r="V951" i="11"/>
  <c r="V952" i="11"/>
  <c r="V953" i="11"/>
  <c r="V954" i="11"/>
  <c r="V955" i="11"/>
  <c r="V956" i="11"/>
  <c r="V957" i="11"/>
  <c r="V958" i="11"/>
  <c r="V959" i="11"/>
  <c r="V960" i="11"/>
  <c r="V961" i="11"/>
  <c r="V962" i="11"/>
  <c r="V963" i="11"/>
  <c r="V964" i="11"/>
  <c r="V965" i="11"/>
  <c r="V966" i="11"/>
  <c r="V967" i="11"/>
  <c r="V968" i="11"/>
  <c r="V969" i="11"/>
  <c r="V970" i="11"/>
  <c r="V971" i="11"/>
  <c r="V972" i="11"/>
  <c r="V973" i="11"/>
  <c r="V974" i="11"/>
  <c r="V975" i="11"/>
  <c r="V976" i="11"/>
  <c r="V977" i="11"/>
  <c r="V978" i="11"/>
  <c r="V979" i="11"/>
  <c r="V980" i="11"/>
  <c r="V981" i="11"/>
  <c r="V982" i="11"/>
  <c r="V983" i="11"/>
  <c r="V984" i="11"/>
  <c r="V985" i="11"/>
  <c r="V986" i="11"/>
  <c r="V987" i="11"/>
  <c r="V988" i="11"/>
  <c r="V989" i="11"/>
  <c r="V990" i="11"/>
  <c r="V991" i="11"/>
  <c r="V992" i="11"/>
  <c r="V993" i="11"/>
  <c r="V994" i="11"/>
  <c r="V995" i="11"/>
  <c r="V996" i="11"/>
  <c r="V997" i="11"/>
  <c r="V998" i="11"/>
  <c r="V999" i="11"/>
  <c r="V1000" i="11"/>
  <c r="V1001" i="11"/>
  <c r="V1002" i="11"/>
  <c r="V1003" i="11"/>
  <c r="V1004" i="11"/>
  <c r="I2" i="11" l="1"/>
  <c r="I3" i="11"/>
  <c r="I4" i="11"/>
  <c r="I5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4" i="11"/>
  <c r="I135" i="11"/>
  <c r="I136" i="11"/>
  <c r="I137" i="11"/>
  <c r="I138" i="11"/>
  <c r="I139" i="11"/>
  <c r="I140" i="11"/>
  <c r="I141" i="11"/>
  <c r="I142" i="11"/>
  <c r="I143" i="11"/>
  <c r="I144" i="11"/>
  <c r="I145" i="11"/>
  <c r="I146" i="11"/>
  <c r="I147" i="11"/>
  <c r="I148" i="11"/>
  <c r="I149" i="11"/>
  <c r="I150" i="11"/>
  <c r="I151" i="11"/>
  <c r="I152" i="11"/>
  <c r="I153" i="11"/>
  <c r="I154" i="11"/>
  <c r="I155" i="11"/>
  <c r="I156" i="11"/>
  <c r="I157" i="11"/>
  <c r="I158" i="11"/>
  <c r="I159" i="11"/>
  <c r="I160" i="11"/>
  <c r="I161" i="11"/>
  <c r="I162" i="11"/>
  <c r="I163" i="11"/>
  <c r="I164" i="11"/>
  <c r="I165" i="11"/>
  <c r="I166" i="11"/>
  <c r="I167" i="11"/>
  <c r="I168" i="11"/>
  <c r="I169" i="11"/>
  <c r="I170" i="11"/>
  <c r="I171" i="11"/>
  <c r="I172" i="11"/>
  <c r="I173" i="11"/>
  <c r="I174" i="11"/>
  <c r="I175" i="11"/>
  <c r="I176" i="11"/>
  <c r="I177" i="11"/>
  <c r="I178" i="11"/>
  <c r="I179" i="11"/>
  <c r="I180" i="11"/>
  <c r="I181" i="11"/>
  <c r="I182" i="11"/>
  <c r="I183" i="11"/>
  <c r="I184" i="11"/>
  <c r="I185" i="11"/>
  <c r="I186" i="11"/>
  <c r="I187" i="11"/>
  <c r="I188" i="11"/>
  <c r="I189" i="11"/>
  <c r="I190" i="11"/>
  <c r="I191" i="11"/>
  <c r="I192" i="11"/>
  <c r="I193" i="11"/>
  <c r="I194" i="11"/>
  <c r="I195" i="11"/>
  <c r="I196" i="11"/>
  <c r="I197" i="11"/>
  <c r="I198" i="11"/>
  <c r="I199" i="11"/>
  <c r="I200" i="11"/>
  <c r="I201" i="11"/>
  <c r="I202" i="11"/>
  <c r="I203" i="11"/>
  <c r="I204" i="11"/>
  <c r="I205" i="11"/>
  <c r="I206" i="11"/>
  <c r="I207" i="11"/>
  <c r="I208" i="11"/>
  <c r="I209" i="11"/>
  <c r="I210" i="11"/>
  <c r="I211" i="11"/>
  <c r="I212" i="11"/>
  <c r="I213" i="11"/>
  <c r="I214" i="11"/>
  <c r="I215" i="11"/>
  <c r="I216" i="11"/>
  <c r="I217" i="11"/>
  <c r="I218" i="11"/>
  <c r="I219" i="11"/>
  <c r="I220" i="11"/>
  <c r="I221" i="11"/>
  <c r="I222" i="11"/>
  <c r="I223" i="11"/>
  <c r="I224" i="11"/>
  <c r="I225" i="11"/>
  <c r="I226" i="11"/>
  <c r="I227" i="11"/>
  <c r="I228" i="11"/>
  <c r="I229" i="11"/>
  <c r="I230" i="11"/>
  <c r="I231" i="11"/>
  <c r="I232" i="11"/>
  <c r="I233" i="11"/>
  <c r="I234" i="11"/>
  <c r="I235" i="11"/>
  <c r="I236" i="11"/>
  <c r="I237" i="11"/>
  <c r="I238" i="11"/>
  <c r="I239" i="11"/>
  <c r="I240" i="11"/>
  <c r="I241" i="11"/>
  <c r="I242" i="11"/>
  <c r="I243" i="11"/>
  <c r="I244" i="11"/>
  <c r="I245" i="11"/>
  <c r="I246" i="11"/>
  <c r="I247" i="11"/>
  <c r="I248" i="11"/>
  <c r="I249" i="11"/>
  <c r="I250" i="11"/>
  <c r="I251" i="11"/>
  <c r="I252" i="11"/>
  <c r="I253" i="11"/>
  <c r="I254" i="11"/>
  <c r="I255" i="11"/>
  <c r="I256" i="11"/>
  <c r="I257" i="11"/>
  <c r="I258" i="11"/>
  <c r="I259" i="11"/>
  <c r="I260" i="11"/>
  <c r="I261" i="11"/>
  <c r="I262" i="11"/>
  <c r="I263" i="11"/>
  <c r="I264" i="11"/>
  <c r="I265" i="11"/>
  <c r="I266" i="11"/>
  <c r="I267" i="11"/>
  <c r="I268" i="11"/>
  <c r="I269" i="11"/>
  <c r="I270" i="11"/>
  <c r="I271" i="11"/>
  <c r="I272" i="11"/>
  <c r="I273" i="11"/>
  <c r="I274" i="11"/>
  <c r="I275" i="11"/>
  <c r="I276" i="11"/>
  <c r="I277" i="11"/>
  <c r="I278" i="11"/>
  <c r="I279" i="11"/>
  <c r="I280" i="11"/>
  <c r="I281" i="11"/>
  <c r="I282" i="11"/>
  <c r="I283" i="11"/>
  <c r="I284" i="11"/>
  <c r="I285" i="11"/>
  <c r="I286" i="11"/>
  <c r="I287" i="11"/>
  <c r="I288" i="11"/>
  <c r="I289" i="11"/>
  <c r="I290" i="11"/>
  <c r="I291" i="11"/>
  <c r="I292" i="11"/>
  <c r="I293" i="11"/>
  <c r="I294" i="11"/>
  <c r="I295" i="11"/>
  <c r="I296" i="11"/>
  <c r="I297" i="11"/>
  <c r="I298" i="11"/>
  <c r="I299" i="11"/>
  <c r="I300" i="11"/>
  <c r="I301" i="11"/>
  <c r="I302" i="11"/>
  <c r="I303" i="11"/>
  <c r="I304" i="11"/>
  <c r="I305" i="11"/>
  <c r="I306" i="11"/>
  <c r="I307" i="11"/>
  <c r="I308" i="11"/>
  <c r="I309" i="11"/>
  <c r="I310" i="11"/>
  <c r="I311" i="11"/>
  <c r="I312" i="11"/>
  <c r="I313" i="11"/>
  <c r="I314" i="11"/>
  <c r="I315" i="11"/>
  <c r="I316" i="11"/>
  <c r="I317" i="11"/>
  <c r="I318" i="11"/>
  <c r="I319" i="11"/>
  <c r="I320" i="11"/>
  <c r="I321" i="11"/>
  <c r="I322" i="11"/>
  <c r="I323" i="11"/>
  <c r="I324" i="11"/>
  <c r="I325" i="11"/>
  <c r="I326" i="11"/>
  <c r="I327" i="11"/>
  <c r="I328" i="11"/>
  <c r="I329" i="11"/>
  <c r="I330" i="11"/>
  <c r="I331" i="11"/>
  <c r="I332" i="11"/>
  <c r="I333" i="11"/>
  <c r="I334" i="11"/>
  <c r="I335" i="11"/>
  <c r="I336" i="11"/>
  <c r="I337" i="11"/>
  <c r="I338" i="11"/>
  <c r="I339" i="11"/>
  <c r="I340" i="11"/>
  <c r="I341" i="11"/>
  <c r="I342" i="11"/>
  <c r="I343" i="11"/>
  <c r="I344" i="11"/>
  <c r="I345" i="11"/>
  <c r="I346" i="11"/>
  <c r="I347" i="11"/>
  <c r="I348" i="11"/>
  <c r="I349" i="11"/>
  <c r="I350" i="11"/>
  <c r="I351" i="11"/>
  <c r="I352" i="11"/>
  <c r="I353" i="11"/>
  <c r="I354" i="11"/>
  <c r="I355" i="11"/>
  <c r="I356" i="11"/>
  <c r="I357" i="11"/>
  <c r="I358" i="11"/>
  <c r="I359" i="11"/>
  <c r="I360" i="11"/>
  <c r="I361" i="11"/>
  <c r="I362" i="11"/>
  <c r="I363" i="11"/>
  <c r="I364" i="11"/>
  <c r="I365" i="11"/>
  <c r="I366" i="11"/>
  <c r="I367" i="11"/>
  <c r="I368" i="11"/>
  <c r="I369" i="11"/>
  <c r="I370" i="11"/>
  <c r="I371" i="11"/>
  <c r="I372" i="11"/>
  <c r="I373" i="11"/>
  <c r="I374" i="11"/>
  <c r="I375" i="11"/>
  <c r="I376" i="11"/>
  <c r="I377" i="11"/>
  <c r="I378" i="11"/>
  <c r="I379" i="11"/>
  <c r="I380" i="11"/>
  <c r="O2" i="11" l="1"/>
  <c r="O3" i="11"/>
  <c r="O4" i="11"/>
  <c r="O5" i="11"/>
  <c r="O6" i="11"/>
  <c r="O7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O80" i="11"/>
  <c r="O81" i="1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O95" i="11"/>
  <c r="O96" i="11"/>
  <c r="O97" i="11"/>
  <c r="O98" i="11"/>
  <c r="O99" i="11"/>
  <c r="O100" i="11"/>
  <c r="O101" i="11"/>
  <c r="O102" i="11"/>
  <c r="O103" i="11"/>
  <c r="O104" i="11"/>
  <c r="O105" i="11"/>
  <c r="O106" i="11"/>
  <c r="O107" i="11"/>
  <c r="O108" i="11"/>
  <c r="O109" i="11"/>
  <c r="O110" i="11"/>
  <c r="O111" i="11"/>
  <c r="O112" i="11"/>
  <c r="O113" i="11"/>
  <c r="O114" i="11"/>
  <c r="O115" i="11"/>
  <c r="O116" i="11"/>
  <c r="O117" i="11"/>
  <c r="O118" i="11"/>
  <c r="O119" i="11"/>
  <c r="O120" i="11"/>
  <c r="O121" i="11"/>
  <c r="O122" i="11"/>
  <c r="O123" i="11"/>
  <c r="O124" i="11"/>
  <c r="O125" i="11"/>
  <c r="O126" i="11"/>
  <c r="O127" i="11"/>
  <c r="O128" i="11"/>
  <c r="O129" i="11"/>
  <c r="O130" i="11"/>
  <c r="O131" i="11"/>
  <c r="O132" i="11"/>
  <c r="O133" i="11"/>
  <c r="O134" i="11"/>
  <c r="O135" i="11"/>
  <c r="O136" i="11"/>
  <c r="O137" i="11"/>
  <c r="O138" i="11"/>
  <c r="O139" i="11"/>
  <c r="O140" i="11"/>
  <c r="O141" i="11"/>
  <c r="O142" i="11"/>
  <c r="O143" i="11"/>
  <c r="O144" i="11"/>
  <c r="O145" i="11"/>
  <c r="O146" i="11"/>
  <c r="O147" i="11"/>
  <c r="O148" i="11"/>
  <c r="O149" i="11"/>
  <c r="O150" i="11"/>
  <c r="O151" i="11"/>
  <c r="O152" i="11"/>
  <c r="O153" i="11"/>
  <c r="O154" i="11"/>
  <c r="O155" i="11"/>
  <c r="O156" i="11"/>
  <c r="O157" i="11"/>
  <c r="O158" i="11"/>
  <c r="O159" i="11"/>
  <c r="O160" i="11"/>
  <c r="O161" i="11"/>
  <c r="O162" i="11"/>
  <c r="O163" i="11"/>
  <c r="O164" i="11"/>
  <c r="O165" i="11"/>
  <c r="O166" i="11"/>
  <c r="O167" i="11"/>
  <c r="O168" i="11"/>
  <c r="O169" i="11"/>
  <c r="O170" i="11"/>
  <c r="O171" i="11"/>
  <c r="O172" i="11"/>
  <c r="O173" i="11"/>
  <c r="O174" i="11"/>
  <c r="O175" i="11"/>
  <c r="O176" i="11"/>
  <c r="O177" i="11"/>
  <c r="O178" i="11"/>
  <c r="O179" i="11"/>
  <c r="O180" i="11"/>
  <c r="O181" i="11"/>
  <c r="O182" i="11"/>
  <c r="O183" i="11"/>
  <c r="O184" i="11"/>
  <c r="O185" i="11"/>
  <c r="O186" i="11"/>
  <c r="O187" i="11"/>
  <c r="O188" i="11"/>
  <c r="O189" i="11"/>
  <c r="O190" i="11"/>
  <c r="O191" i="11"/>
  <c r="O192" i="11"/>
  <c r="O193" i="11"/>
  <c r="O194" i="11"/>
  <c r="O195" i="11"/>
  <c r="O196" i="11"/>
  <c r="O197" i="11"/>
  <c r="O198" i="11"/>
  <c r="O199" i="11"/>
  <c r="O200" i="11"/>
  <c r="O201" i="11"/>
  <c r="O202" i="11"/>
  <c r="O203" i="11"/>
  <c r="O204" i="11"/>
  <c r="O205" i="11"/>
  <c r="O206" i="11"/>
  <c r="O207" i="11"/>
  <c r="O208" i="11"/>
  <c r="O209" i="11"/>
  <c r="O210" i="11"/>
  <c r="O211" i="11"/>
  <c r="O212" i="11"/>
  <c r="O213" i="11"/>
  <c r="O214" i="11"/>
  <c r="O215" i="11"/>
  <c r="O216" i="11"/>
  <c r="O217" i="11"/>
  <c r="O218" i="11"/>
  <c r="O219" i="11"/>
  <c r="O220" i="11"/>
  <c r="O221" i="11"/>
  <c r="O222" i="11"/>
  <c r="O223" i="11"/>
  <c r="O224" i="11"/>
  <c r="O225" i="11"/>
  <c r="O226" i="11"/>
  <c r="O227" i="11"/>
  <c r="O228" i="11"/>
  <c r="O229" i="11"/>
  <c r="O230" i="11"/>
  <c r="O231" i="11"/>
  <c r="O232" i="11"/>
  <c r="O233" i="11"/>
  <c r="O234" i="11"/>
  <c r="O235" i="11"/>
  <c r="O236" i="11"/>
  <c r="O237" i="11"/>
  <c r="O238" i="11"/>
  <c r="O239" i="11"/>
  <c r="O240" i="11"/>
  <c r="O241" i="11"/>
  <c r="O242" i="11"/>
  <c r="O243" i="11"/>
  <c r="O244" i="11"/>
  <c r="O245" i="11"/>
  <c r="O246" i="11"/>
  <c r="O247" i="11"/>
  <c r="O248" i="11"/>
  <c r="O249" i="11"/>
  <c r="O250" i="11"/>
  <c r="O251" i="11"/>
  <c r="O252" i="11"/>
  <c r="O253" i="11"/>
  <c r="O254" i="11"/>
  <c r="O255" i="11"/>
  <c r="O256" i="11"/>
  <c r="O257" i="11"/>
  <c r="O258" i="11"/>
  <c r="O259" i="11"/>
  <c r="O260" i="11"/>
  <c r="O261" i="11"/>
  <c r="O262" i="11"/>
  <c r="O263" i="11"/>
  <c r="O264" i="11"/>
  <c r="O265" i="11"/>
  <c r="O266" i="11"/>
  <c r="O267" i="11"/>
  <c r="O268" i="11"/>
  <c r="O269" i="11"/>
  <c r="O270" i="11"/>
  <c r="O271" i="11"/>
  <c r="O272" i="11"/>
  <c r="O273" i="11"/>
  <c r="O274" i="11"/>
  <c r="O275" i="11"/>
  <c r="O276" i="11"/>
  <c r="O277" i="11"/>
  <c r="O278" i="11"/>
  <c r="O279" i="11"/>
  <c r="O280" i="11"/>
  <c r="O281" i="11"/>
  <c r="O282" i="11"/>
  <c r="O283" i="11"/>
  <c r="O284" i="11"/>
  <c r="O285" i="11"/>
  <c r="O286" i="11"/>
  <c r="O287" i="11"/>
  <c r="O288" i="11"/>
  <c r="O289" i="11"/>
  <c r="O290" i="11"/>
  <c r="O291" i="11"/>
  <c r="O292" i="11"/>
  <c r="O293" i="11"/>
  <c r="O294" i="11"/>
  <c r="O295" i="11"/>
  <c r="O296" i="11"/>
  <c r="O297" i="11"/>
  <c r="O298" i="11"/>
  <c r="O299" i="11"/>
  <c r="O300" i="11"/>
  <c r="O301" i="11"/>
  <c r="O302" i="11"/>
  <c r="O303" i="11"/>
  <c r="O304" i="11"/>
  <c r="O305" i="11"/>
  <c r="O306" i="11"/>
  <c r="O307" i="11"/>
  <c r="O308" i="11"/>
  <c r="O309" i="11"/>
  <c r="O310" i="11"/>
  <c r="O311" i="11"/>
  <c r="O312" i="11"/>
  <c r="O313" i="11"/>
  <c r="O314" i="11"/>
  <c r="O315" i="11"/>
  <c r="O316" i="11"/>
  <c r="O317" i="11"/>
  <c r="O318" i="11"/>
  <c r="O319" i="11"/>
  <c r="O320" i="11"/>
  <c r="O321" i="11"/>
  <c r="O322" i="11"/>
  <c r="O323" i="11"/>
  <c r="O324" i="11"/>
  <c r="O325" i="11"/>
  <c r="O326" i="11"/>
  <c r="O327" i="11"/>
  <c r="O328" i="11"/>
  <c r="O329" i="11"/>
  <c r="O330" i="11"/>
  <c r="O331" i="11"/>
  <c r="O332" i="11"/>
  <c r="O333" i="11"/>
  <c r="O334" i="11"/>
  <c r="O335" i="11"/>
  <c r="O336" i="11"/>
  <c r="O337" i="11"/>
  <c r="O338" i="11"/>
  <c r="O339" i="11"/>
  <c r="O340" i="11"/>
  <c r="O341" i="11"/>
  <c r="O342" i="11"/>
  <c r="O343" i="11"/>
  <c r="O344" i="11"/>
  <c r="O345" i="11"/>
  <c r="O346" i="11"/>
  <c r="O347" i="11"/>
  <c r="O348" i="11"/>
  <c r="O349" i="11"/>
  <c r="O350" i="11"/>
  <c r="O351" i="11"/>
  <c r="O352" i="11"/>
  <c r="O353" i="11"/>
  <c r="O354" i="11"/>
  <c r="O355" i="11"/>
  <c r="O356" i="11"/>
  <c r="O357" i="11"/>
  <c r="O358" i="11"/>
  <c r="O359" i="11"/>
  <c r="O360" i="11"/>
  <c r="O361" i="11"/>
  <c r="O362" i="11"/>
  <c r="O363" i="11"/>
  <c r="O364" i="11"/>
  <c r="O365" i="11"/>
  <c r="O366" i="11"/>
  <c r="O367" i="11"/>
  <c r="O368" i="11"/>
  <c r="O369" i="11"/>
  <c r="O370" i="11"/>
  <c r="O371" i="11"/>
  <c r="O372" i="11"/>
  <c r="O373" i="11"/>
  <c r="O374" i="11"/>
  <c r="O375" i="11"/>
  <c r="O376" i="11"/>
  <c r="O377" i="11"/>
  <c r="O378" i="11"/>
  <c r="O379" i="11"/>
  <c r="O380" i="11"/>
  <c r="V2" i="11"/>
  <c r="V3" i="11"/>
  <c r="V4" i="11"/>
  <c r="V5" i="11"/>
  <c r="V6" i="11"/>
  <c r="V7" i="11"/>
  <c r="V8" i="11"/>
  <c r="V9" i="11"/>
  <c r="V10" i="11"/>
  <c r="V11" i="11"/>
  <c r="L3" i="11" l="1"/>
  <c r="L4" i="11"/>
  <c r="L5" i="11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85" i="11"/>
  <c r="L86" i="11"/>
  <c r="L87" i="11"/>
  <c r="L88" i="11"/>
  <c r="L89" i="11"/>
  <c r="L90" i="11"/>
  <c r="L91" i="11"/>
  <c r="L92" i="11"/>
  <c r="L93" i="11"/>
  <c r="L94" i="11"/>
  <c r="L95" i="11"/>
  <c r="L96" i="11"/>
  <c r="L97" i="11"/>
  <c r="L98" i="11"/>
  <c r="L99" i="11"/>
  <c r="L100" i="11"/>
  <c r="L101" i="11"/>
  <c r="L102" i="11"/>
  <c r="L103" i="11"/>
  <c r="L104" i="11"/>
  <c r="L105" i="11"/>
  <c r="L106" i="11"/>
  <c r="L107" i="11"/>
  <c r="L108" i="11"/>
  <c r="L109" i="11"/>
  <c r="L110" i="11"/>
  <c r="L111" i="11"/>
  <c r="L112" i="11"/>
  <c r="L113" i="11"/>
  <c r="L114" i="11"/>
  <c r="L115" i="11"/>
  <c r="L116" i="11"/>
  <c r="L117" i="11"/>
  <c r="L118" i="11"/>
  <c r="L119" i="11"/>
  <c r="L120" i="11"/>
  <c r="L121" i="11"/>
  <c r="L122" i="11"/>
  <c r="L123" i="11"/>
  <c r="L124" i="11"/>
  <c r="L125" i="11"/>
  <c r="L126" i="11"/>
  <c r="L127" i="11"/>
  <c r="L128" i="11"/>
  <c r="L129" i="11"/>
  <c r="L130" i="11"/>
  <c r="L131" i="11"/>
  <c r="L132" i="11"/>
  <c r="L133" i="11"/>
  <c r="L134" i="11"/>
  <c r="L135" i="11"/>
  <c r="L136" i="11"/>
  <c r="L137" i="11"/>
  <c r="L138" i="11"/>
  <c r="L139" i="11"/>
  <c r="L140" i="11"/>
  <c r="L141" i="11"/>
  <c r="L142" i="11"/>
  <c r="L143" i="11"/>
  <c r="L144" i="11"/>
  <c r="L145" i="11"/>
  <c r="L146" i="11"/>
  <c r="L147" i="11"/>
  <c r="L148" i="11"/>
  <c r="L149" i="11"/>
  <c r="L150" i="11"/>
  <c r="L151" i="11"/>
  <c r="L152" i="11"/>
  <c r="L153" i="11"/>
  <c r="L154" i="11"/>
  <c r="L155" i="11"/>
  <c r="L156" i="11"/>
  <c r="L157" i="11"/>
  <c r="L158" i="11"/>
  <c r="L159" i="11"/>
  <c r="L160" i="11"/>
  <c r="L161" i="11"/>
  <c r="L162" i="11"/>
  <c r="L163" i="11"/>
  <c r="L164" i="11"/>
  <c r="L165" i="11"/>
  <c r="L166" i="11"/>
  <c r="L167" i="11"/>
  <c r="L168" i="11"/>
  <c r="L169" i="11"/>
  <c r="L170" i="11"/>
  <c r="L171" i="11"/>
  <c r="L172" i="11"/>
  <c r="L173" i="11"/>
  <c r="L174" i="11"/>
  <c r="L175" i="11"/>
  <c r="L176" i="11"/>
  <c r="L177" i="11"/>
  <c r="L178" i="11"/>
  <c r="L179" i="11"/>
  <c r="L180" i="11"/>
  <c r="L181" i="11"/>
  <c r="L182" i="11"/>
  <c r="L183" i="11"/>
  <c r="L184" i="11"/>
  <c r="L185" i="11"/>
  <c r="L186" i="11"/>
  <c r="L187" i="11"/>
  <c r="L188" i="11"/>
  <c r="L189" i="11"/>
  <c r="L190" i="11"/>
  <c r="L191" i="11"/>
  <c r="L192" i="11"/>
  <c r="L193" i="11"/>
  <c r="L194" i="11"/>
  <c r="L195" i="11"/>
  <c r="L196" i="11"/>
  <c r="L197" i="11"/>
  <c r="L198" i="11"/>
  <c r="L199" i="11"/>
  <c r="L200" i="11"/>
  <c r="L201" i="11"/>
  <c r="L202" i="11"/>
  <c r="L203" i="11"/>
  <c r="L204" i="11"/>
  <c r="L205" i="11"/>
  <c r="L206" i="11"/>
  <c r="L207" i="11"/>
  <c r="L208" i="11"/>
  <c r="L209" i="11"/>
  <c r="L210" i="11"/>
  <c r="L211" i="11"/>
  <c r="L212" i="11"/>
  <c r="L213" i="11"/>
  <c r="L214" i="11"/>
  <c r="L215" i="11"/>
  <c r="L216" i="11"/>
  <c r="L217" i="11"/>
  <c r="L218" i="11"/>
  <c r="L219" i="11"/>
  <c r="L220" i="11"/>
  <c r="L221" i="11"/>
  <c r="L222" i="11"/>
  <c r="L223" i="11"/>
  <c r="L224" i="11"/>
  <c r="L225" i="11"/>
  <c r="L226" i="11"/>
  <c r="L227" i="11"/>
  <c r="L228" i="11"/>
  <c r="L229" i="11"/>
  <c r="L230" i="11"/>
  <c r="L231" i="11"/>
  <c r="L232" i="11"/>
  <c r="L233" i="11"/>
  <c r="L234" i="11"/>
  <c r="L235" i="11"/>
  <c r="L236" i="11"/>
  <c r="L237" i="11"/>
  <c r="L238" i="11"/>
  <c r="L239" i="11"/>
  <c r="L240" i="11"/>
  <c r="L241" i="11"/>
  <c r="L242" i="11"/>
  <c r="L243" i="11"/>
  <c r="L244" i="11"/>
  <c r="L245" i="11"/>
  <c r="L246" i="11"/>
  <c r="L247" i="11"/>
  <c r="L248" i="11"/>
  <c r="L249" i="11"/>
  <c r="L250" i="11"/>
  <c r="L251" i="11"/>
  <c r="L252" i="11"/>
  <c r="L253" i="11"/>
  <c r="L254" i="11"/>
  <c r="L255" i="11"/>
  <c r="L256" i="11"/>
  <c r="L257" i="11"/>
  <c r="L258" i="11"/>
  <c r="L259" i="11"/>
  <c r="L260" i="11"/>
  <c r="L261" i="11"/>
  <c r="L262" i="11"/>
  <c r="L263" i="11"/>
  <c r="L264" i="11"/>
  <c r="L265" i="11"/>
  <c r="L266" i="11"/>
  <c r="L267" i="11"/>
  <c r="L268" i="11"/>
  <c r="L269" i="11"/>
  <c r="L270" i="11"/>
  <c r="L271" i="11"/>
  <c r="L272" i="11"/>
  <c r="L273" i="11"/>
  <c r="L274" i="11"/>
  <c r="L275" i="11"/>
  <c r="L276" i="11"/>
  <c r="L277" i="11"/>
  <c r="L278" i="11"/>
  <c r="L279" i="11"/>
  <c r="L280" i="11"/>
  <c r="L281" i="11"/>
  <c r="L282" i="11"/>
  <c r="L283" i="11"/>
  <c r="L284" i="11"/>
  <c r="L285" i="11"/>
  <c r="L286" i="11"/>
  <c r="L287" i="11"/>
  <c r="L288" i="11"/>
  <c r="L289" i="11"/>
  <c r="L290" i="11"/>
  <c r="L291" i="11"/>
  <c r="L292" i="11"/>
  <c r="L293" i="11"/>
  <c r="L294" i="11"/>
  <c r="L295" i="11"/>
  <c r="L296" i="11"/>
  <c r="L297" i="11"/>
  <c r="L298" i="11"/>
  <c r="L299" i="11"/>
  <c r="L300" i="11"/>
  <c r="L301" i="11"/>
  <c r="L302" i="11"/>
  <c r="L303" i="11"/>
  <c r="L304" i="11"/>
  <c r="L305" i="11"/>
  <c r="L306" i="11"/>
  <c r="L307" i="11"/>
  <c r="L308" i="11"/>
  <c r="L309" i="11"/>
  <c r="L310" i="11"/>
  <c r="L311" i="11"/>
  <c r="L312" i="11"/>
  <c r="L313" i="11"/>
  <c r="L314" i="11"/>
  <c r="L315" i="11"/>
  <c r="L316" i="11"/>
  <c r="L317" i="11"/>
  <c r="L318" i="11"/>
  <c r="L319" i="11"/>
  <c r="L320" i="11"/>
  <c r="L321" i="11"/>
  <c r="L322" i="11"/>
  <c r="L323" i="11"/>
  <c r="L324" i="11"/>
  <c r="L325" i="11"/>
  <c r="L326" i="11"/>
  <c r="L327" i="11"/>
  <c r="L328" i="11"/>
  <c r="L329" i="11"/>
  <c r="L330" i="11"/>
  <c r="L331" i="11"/>
  <c r="L332" i="11"/>
  <c r="L333" i="11"/>
  <c r="L334" i="11"/>
  <c r="L335" i="11"/>
  <c r="L336" i="11"/>
  <c r="L337" i="11"/>
  <c r="L338" i="11"/>
  <c r="L339" i="11"/>
  <c r="L340" i="11"/>
  <c r="L341" i="11"/>
  <c r="L342" i="11"/>
  <c r="L343" i="11"/>
  <c r="L344" i="11"/>
  <c r="L345" i="11"/>
  <c r="L346" i="11"/>
  <c r="L347" i="11"/>
  <c r="L348" i="11"/>
  <c r="L349" i="11"/>
  <c r="L350" i="11"/>
  <c r="L351" i="11"/>
  <c r="L352" i="11"/>
  <c r="L353" i="11"/>
  <c r="L354" i="11"/>
  <c r="L355" i="11"/>
  <c r="L356" i="11"/>
  <c r="L357" i="11"/>
  <c r="L358" i="11"/>
  <c r="L359" i="11"/>
  <c r="L360" i="11"/>
  <c r="L361" i="11"/>
  <c r="L362" i="11"/>
  <c r="L363" i="11"/>
  <c r="L364" i="11"/>
  <c r="L365" i="11"/>
  <c r="L366" i="11"/>
  <c r="L367" i="11"/>
  <c r="L368" i="11"/>
  <c r="L369" i="11"/>
  <c r="L370" i="11"/>
  <c r="L371" i="11"/>
  <c r="L372" i="11"/>
  <c r="L373" i="11"/>
  <c r="L374" i="11"/>
  <c r="L375" i="11"/>
  <c r="L376" i="11"/>
  <c r="L377" i="11"/>
  <c r="L378" i="11"/>
  <c r="L379" i="11"/>
  <c r="L380" i="11"/>
  <c r="L2" i="11"/>
  <c r="M2" i="11" l="1"/>
  <c r="M3" i="11"/>
  <c r="M4" i="11"/>
  <c r="M5" i="11"/>
  <c r="M6" i="11"/>
  <c r="M7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M75" i="11"/>
  <c r="M76" i="11"/>
  <c r="M77" i="11"/>
  <c r="M78" i="11"/>
  <c r="M79" i="11"/>
  <c r="M80" i="11"/>
  <c r="M81" i="11"/>
  <c r="M82" i="11"/>
  <c r="M83" i="11"/>
  <c r="M84" i="11"/>
  <c r="M85" i="11"/>
  <c r="M86" i="11"/>
  <c r="M87" i="11"/>
  <c r="M88" i="11"/>
  <c r="M89" i="11"/>
  <c r="M90" i="11"/>
  <c r="M91" i="11"/>
  <c r="M92" i="11"/>
  <c r="M93" i="11"/>
  <c r="M94" i="11"/>
  <c r="M95" i="11"/>
  <c r="M96" i="11"/>
  <c r="M97" i="11"/>
  <c r="M98" i="11"/>
  <c r="M99" i="11"/>
  <c r="M100" i="11"/>
  <c r="M101" i="11"/>
  <c r="M102" i="11"/>
  <c r="M103" i="11"/>
  <c r="M104" i="11"/>
  <c r="M105" i="11"/>
  <c r="M106" i="11"/>
  <c r="M107" i="11"/>
  <c r="M108" i="11"/>
  <c r="M109" i="11"/>
  <c r="M110" i="11"/>
  <c r="M111" i="11"/>
  <c r="M112" i="11"/>
  <c r="M113" i="11"/>
  <c r="M114" i="11"/>
  <c r="M115" i="11"/>
  <c r="M116" i="11"/>
  <c r="M117" i="11"/>
  <c r="M118" i="11"/>
  <c r="M119" i="11"/>
  <c r="M120" i="11"/>
  <c r="M121" i="11"/>
  <c r="M122" i="11"/>
  <c r="M123" i="11"/>
  <c r="M124" i="11"/>
  <c r="M125" i="11"/>
  <c r="M126" i="11"/>
  <c r="M127" i="11"/>
  <c r="M128" i="11"/>
  <c r="M129" i="11"/>
  <c r="M130" i="11"/>
  <c r="M131" i="11"/>
  <c r="M132" i="11"/>
  <c r="M133" i="11"/>
  <c r="M134" i="11"/>
  <c r="M135" i="11"/>
  <c r="M136" i="11"/>
  <c r="M137" i="11"/>
  <c r="M138" i="11"/>
  <c r="M139" i="11"/>
  <c r="M140" i="11"/>
  <c r="M141" i="11"/>
  <c r="M142" i="11"/>
  <c r="M143" i="11"/>
  <c r="M144" i="11"/>
  <c r="M145" i="11"/>
  <c r="M146" i="11"/>
  <c r="M147" i="11"/>
  <c r="M148" i="11"/>
  <c r="M149" i="11"/>
  <c r="M150" i="11"/>
  <c r="M151" i="11"/>
  <c r="M152" i="11"/>
  <c r="M153" i="11"/>
  <c r="M154" i="11"/>
  <c r="M155" i="11"/>
  <c r="M156" i="11"/>
  <c r="M157" i="11"/>
  <c r="M158" i="11"/>
  <c r="M159" i="11"/>
  <c r="M160" i="11"/>
  <c r="M161" i="11"/>
  <c r="M162" i="11"/>
  <c r="M163" i="11"/>
  <c r="M164" i="11"/>
  <c r="M165" i="11"/>
  <c r="M166" i="11"/>
  <c r="M167" i="11"/>
  <c r="M168" i="11"/>
  <c r="M169" i="11"/>
  <c r="M170" i="11"/>
  <c r="M171" i="11"/>
  <c r="M172" i="11"/>
  <c r="M173" i="11"/>
  <c r="M174" i="11"/>
  <c r="M175" i="11"/>
  <c r="M176" i="11"/>
  <c r="M177" i="11"/>
  <c r="M178" i="11"/>
  <c r="M179" i="11"/>
  <c r="M180" i="11"/>
  <c r="M181" i="11"/>
  <c r="M182" i="11"/>
  <c r="M183" i="11"/>
  <c r="M184" i="11"/>
  <c r="M185" i="11"/>
  <c r="M186" i="11"/>
  <c r="M187" i="11"/>
  <c r="M188" i="11"/>
  <c r="M189" i="11"/>
  <c r="M190" i="11"/>
  <c r="M191" i="11"/>
  <c r="M192" i="11"/>
  <c r="M193" i="11"/>
  <c r="M194" i="11"/>
  <c r="M195" i="11"/>
  <c r="M196" i="11"/>
  <c r="M197" i="11"/>
  <c r="M198" i="11"/>
  <c r="M199" i="11"/>
  <c r="M200" i="11"/>
  <c r="M201" i="11"/>
  <c r="M202" i="11"/>
  <c r="M203" i="11"/>
  <c r="M204" i="11"/>
  <c r="M205" i="11"/>
  <c r="M206" i="11"/>
  <c r="M207" i="11"/>
  <c r="M208" i="11"/>
  <c r="M209" i="11"/>
  <c r="M210" i="11"/>
  <c r="M211" i="11"/>
  <c r="M212" i="11"/>
  <c r="M213" i="11"/>
  <c r="M214" i="11"/>
  <c r="M215" i="11"/>
  <c r="M216" i="11"/>
  <c r="M217" i="11"/>
  <c r="M218" i="11"/>
  <c r="M219" i="11"/>
  <c r="M220" i="11"/>
  <c r="M221" i="11"/>
  <c r="M222" i="11"/>
  <c r="M223" i="11"/>
  <c r="M224" i="11"/>
  <c r="M225" i="11"/>
  <c r="M226" i="11"/>
  <c r="M227" i="11"/>
  <c r="M228" i="11"/>
  <c r="M229" i="11"/>
  <c r="M230" i="11"/>
  <c r="M231" i="11"/>
  <c r="M232" i="11"/>
  <c r="M233" i="11"/>
  <c r="M234" i="11"/>
  <c r="M235" i="11"/>
  <c r="M236" i="11"/>
  <c r="M237" i="11"/>
  <c r="M238" i="11"/>
  <c r="M239" i="11"/>
  <c r="M240" i="11"/>
  <c r="M241" i="11"/>
  <c r="M242" i="11"/>
  <c r="M243" i="11"/>
  <c r="M244" i="11"/>
  <c r="M245" i="11"/>
  <c r="M246" i="11"/>
  <c r="M247" i="11"/>
  <c r="M248" i="11"/>
  <c r="M249" i="11"/>
  <c r="M250" i="11"/>
  <c r="M251" i="11"/>
  <c r="M252" i="11"/>
  <c r="M253" i="11"/>
  <c r="M254" i="11"/>
  <c r="M255" i="11"/>
  <c r="M256" i="11"/>
  <c r="M257" i="11"/>
  <c r="M258" i="11"/>
  <c r="M259" i="11"/>
  <c r="M260" i="11"/>
  <c r="M261" i="11"/>
  <c r="M262" i="11"/>
  <c r="M263" i="11"/>
  <c r="M264" i="11"/>
  <c r="M265" i="11"/>
  <c r="M266" i="11"/>
  <c r="M267" i="11"/>
  <c r="M268" i="11"/>
  <c r="M269" i="11"/>
  <c r="M270" i="11"/>
  <c r="M271" i="11"/>
  <c r="M272" i="11"/>
  <c r="M273" i="11"/>
  <c r="M274" i="11"/>
  <c r="M275" i="11"/>
  <c r="M276" i="11"/>
  <c r="M277" i="11"/>
  <c r="M278" i="11"/>
  <c r="M279" i="11"/>
  <c r="M280" i="11"/>
  <c r="M281" i="11"/>
  <c r="M282" i="11"/>
  <c r="M283" i="11"/>
  <c r="M284" i="11"/>
  <c r="M285" i="11"/>
  <c r="M286" i="11"/>
  <c r="M287" i="11"/>
  <c r="M288" i="11"/>
  <c r="M289" i="11"/>
  <c r="M290" i="11"/>
  <c r="M291" i="11"/>
  <c r="M292" i="11"/>
  <c r="M293" i="11"/>
  <c r="M294" i="11"/>
  <c r="M295" i="11"/>
  <c r="M296" i="11"/>
  <c r="M297" i="11"/>
  <c r="M298" i="11"/>
  <c r="M299" i="11"/>
  <c r="M300" i="11"/>
  <c r="M301" i="11"/>
  <c r="M302" i="11"/>
  <c r="M303" i="11"/>
  <c r="M304" i="11"/>
  <c r="M305" i="11"/>
  <c r="M306" i="11"/>
  <c r="M307" i="11"/>
  <c r="M308" i="11"/>
  <c r="M309" i="11"/>
  <c r="M310" i="11"/>
  <c r="M311" i="11"/>
  <c r="M312" i="11"/>
  <c r="M313" i="11"/>
  <c r="M314" i="11"/>
  <c r="M315" i="11"/>
  <c r="M316" i="11"/>
  <c r="M317" i="11"/>
  <c r="M318" i="11"/>
  <c r="M319" i="11"/>
  <c r="M320" i="11"/>
  <c r="M321" i="11"/>
  <c r="M322" i="11"/>
  <c r="M323" i="11"/>
  <c r="M324" i="11"/>
  <c r="M325" i="11"/>
  <c r="M326" i="11"/>
  <c r="M327" i="11"/>
  <c r="M328" i="11"/>
  <c r="M329" i="11"/>
  <c r="M330" i="11"/>
  <c r="M331" i="11"/>
  <c r="M332" i="11"/>
  <c r="M333" i="11"/>
  <c r="M334" i="11"/>
  <c r="M335" i="11"/>
  <c r="M336" i="11"/>
  <c r="M337" i="11"/>
  <c r="M338" i="11"/>
  <c r="M339" i="11"/>
  <c r="M340" i="11"/>
  <c r="M341" i="11"/>
  <c r="M342" i="11"/>
  <c r="M343" i="11"/>
  <c r="M344" i="11"/>
  <c r="M345" i="11"/>
  <c r="M346" i="11"/>
  <c r="M347" i="11"/>
  <c r="M348" i="11"/>
  <c r="M349" i="11"/>
  <c r="M350" i="11"/>
  <c r="M351" i="11"/>
  <c r="M352" i="11"/>
  <c r="M353" i="11"/>
  <c r="M354" i="11"/>
  <c r="M355" i="11"/>
  <c r="M356" i="11"/>
  <c r="M357" i="11"/>
  <c r="M358" i="11"/>
  <c r="M359" i="11"/>
  <c r="M360" i="11"/>
  <c r="M361" i="11"/>
  <c r="M362" i="11"/>
  <c r="M363" i="11"/>
  <c r="M364" i="11"/>
  <c r="M365" i="11"/>
  <c r="M366" i="11"/>
  <c r="M367" i="11"/>
  <c r="M368" i="11"/>
  <c r="M369" i="11"/>
  <c r="M370" i="11"/>
  <c r="M371" i="11"/>
  <c r="M372" i="11"/>
  <c r="M373" i="11"/>
  <c r="M374" i="11"/>
  <c r="M375" i="11"/>
  <c r="M376" i="11"/>
  <c r="M377" i="11"/>
  <c r="M378" i="11"/>
  <c r="M379" i="11"/>
  <c r="M380" i="11"/>
  <c r="K2" i="11"/>
  <c r="K3" i="11"/>
  <c r="K4" i="11"/>
  <c r="K5" i="1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K99" i="11"/>
  <c r="K100" i="11"/>
  <c r="K101" i="11"/>
  <c r="K102" i="11"/>
  <c r="K103" i="11"/>
  <c r="K104" i="11"/>
  <c r="K105" i="11"/>
  <c r="K106" i="11"/>
  <c r="K107" i="11"/>
  <c r="K108" i="11"/>
  <c r="K109" i="11"/>
  <c r="K110" i="11"/>
  <c r="K111" i="11"/>
  <c r="K112" i="11"/>
  <c r="K113" i="11"/>
  <c r="K114" i="11"/>
  <c r="K115" i="11"/>
  <c r="K116" i="11"/>
  <c r="K117" i="11"/>
  <c r="K118" i="11"/>
  <c r="K119" i="11"/>
  <c r="K120" i="11"/>
  <c r="K121" i="11"/>
  <c r="K122" i="11"/>
  <c r="K123" i="11"/>
  <c r="K124" i="11"/>
  <c r="K125" i="11"/>
  <c r="K126" i="11"/>
  <c r="K127" i="11"/>
  <c r="K128" i="11"/>
  <c r="K129" i="11"/>
  <c r="K130" i="11"/>
  <c r="K131" i="11"/>
  <c r="K132" i="11"/>
  <c r="K133" i="11"/>
  <c r="K134" i="11"/>
  <c r="K135" i="11"/>
  <c r="K136" i="11"/>
  <c r="K137" i="11"/>
  <c r="K138" i="11"/>
  <c r="K139" i="11"/>
  <c r="K140" i="11"/>
  <c r="K141" i="11"/>
  <c r="K142" i="11"/>
  <c r="K143" i="11"/>
  <c r="K144" i="11"/>
  <c r="K145" i="11"/>
  <c r="K146" i="11"/>
  <c r="K147" i="11"/>
  <c r="K148" i="11"/>
  <c r="K149" i="11"/>
  <c r="K150" i="11"/>
  <c r="K151" i="11"/>
  <c r="K152" i="11"/>
  <c r="K153" i="11"/>
  <c r="K154" i="11"/>
  <c r="K155" i="11"/>
  <c r="K156" i="11"/>
  <c r="K157" i="11"/>
  <c r="K158" i="11"/>
  <c r="K159" i="11"/>
  <c r="K160" i="11"/>
  <c r="K161" i="11"/>
  <c r="K162" i="11"/>
  <c r="K163" i="11"/>
  <c r="K164" i="11"/>
  <c r="K165" i="11"/>
  <c r="K166" i="11"/>
  <c r="K167" i="11"/>
  <c r="K168" i="11"/>
  <c r="K169" i="11"/>
  <c r="K170" i="11"/>
  <c r="K171" i="11"/>
  <c r="K172" i="11"/>
  <c r="K173" i="11"/>
  <c r="K174" i="11"/>
  <c r="K175" i="11"/>
  <c r="K176" i="11"/>
  <c r="K177" i="11"/>
  <c r="K178" i="11"/>
  <c r="K179" i="11"/>
  <c r="K180" i="11"/>
  <c r="K181" i="11"/>
  <c r="K182" i="11"/>
  <c r="K183" i="11"/>
  <c r="K184" i="11"/>
  <c r="K185" i="11"/>
  <c r="K186" i="11"/>
  <c r="K187" i="11"/>
  <c r="K188" i="11"/>
  <c r="K189" i="11"/>
  <c r="K190" i="11"/>
  <c r="K191" i="11"/>
  <c r="K192" i="11"/>
  <c r="K193" i="11"/>
  <c r="K194" i="11"/>
  <c r="K195" i="11"/>
  <c r="K196" i="11"/>
  <c r="K197" i="11"/>
  <c r="K198" i="11"/>
  <c r="K199" i="11"/>
  <c r="K200" i="11"/>
  <c r="K201" i="11"/>
  <c r="K202" i="11"/>
  <c r="K203" i="11"/>
  <c r="K204" i="11"/>
  <c r="K205" i="11"/>
  <c r="K206" i="11"/>
  <c r="K207" i="11"/>
  <c r="K208" i="11"/>
  <c r="K209" i="11"/>
  <c r="K210" i="11"/>
  <c r="K211" i="11"/>
  <c r="K212" i="11"/>
  <c r="K213" i="11"/>
  <c r="K214" i="11"/>
  <c r="K215" i="11"/>
  <c r="K216" i="11"/>
  <c r="K217" i="11"/>
  <c r="K218" i="11"/>
  <c r="K219" i="11"/>
  <c r="K220" i="11"/>
  <c r="K221" i="11"/>
  <c r="K222" i="11"/>
  <c r="K223" i="11"/>
  <c r="K224" i="11"/>
  <c r="K225" i="11"/>
  <c r="K226" i="11"/>
  <c r="K227" i="11"/>
  <c r="K228" i="11"/>
  <c r="K229" i="11"/>
  <c r="K230" i="11"/>
  <c r="K231" i="11"/>
  <c r="K232" i="11"/>
  <c r="K233" i="11"/>
  <c r="K234" i="11"/>
  <c r="K235" i="11"/>
  <c r="K236" i="11"/>
  <c r="K237" i="11"/>
  <c r="K238" i="11"/>
  <c r="K239" i="11"/>
  <c r="K240" i="11"/>
  <c r="K241" i="11"/>
  <c r="K242" i="11"/>
  <c r="K243" i="11"/>
  <c r="K244" i="11"/>
  <c r="K245" i="11"/>
  <c r="K246" i="11"/>
  <c r="K247" i="11"/>
  <c r="K248" i="11"/>
  <c r="K249" i="11"/>
  <c r="K250" i="11"/>
  <c r="K251" i="11"/>
  <c r="K252" i="11"/>
  <c r="K253" i="11"/>
  <c r="K254" i="11"/>
  <c r="K255" i="11"/>
  <c r="K256" i="11"/>
  <c r="K257" i="11"/>
  <c r="K258" i="11"/>
  <c r="K259" i="11"/>
  <c r="K260" i="11"/>
  <c r="K261" i="11"/>
  <c r="K262" i="11"/>
  <c r="K263" i="11"/>
  <c r="K264" i="11"/>
  <c r="K265" i="11"/>
  <c r="K266" i="11"/>
  <c r="K267" i="11"/>
  <c r="K268" i="11"/>
  <c r="K269" i="11"/>
  <c r="K270" i="11"/>
  <c r="K271" i="11"/>
  <c r="K272" i="11"/>
  <c r="K273" i="11"/>
  <c r="K274" i="11"/>
  <c r="K275" i="11"/>
  <c r="K276" i="11"/>
  <c r="K277" i="11"/>
  <c r="K278" i="11"/>
  <c r="K279" i="11"/>
  <c r="K280" i="11"/>
  <c r="K281" i="11"/>
  <c r="K282" i="11"/>
  <c r="K283" i="11"/>
  <c r="K284" i="11"/>
  <c r="K285" i="11"/>
  <c r="K286" i="11"/>
  <c r="K287" i="11"/>
  <c r="K288" i="11"/>
  <c r="K289" i="11"/>
  <c r="K290" i="11"/>
  <c r="K291" i="11"/>
  <c r="K292" i="11"/>
  <c r="K293" i="11"/>
  <c r="K294" i="11"/>
  <c r="K295" i="11"/>
  <c r="K296" i="11"/>
  <c r="K297" i="11"/>
  <c r="K298" i="11"/>
  <c r="K299" i="11"/>
  <c r="K300" i="11"/>
  <c r="K301" i="11"/>
  <c r="K302" i="11"/>
  <c r="K303" i="11"/>
  <c r="K304" i="11"/>
  <c r="K305" i="11"/>
  <c r="K306" i="11"/>
  <c r="K307" i="11"/>
  <c r="K308" i="11"/>
  <c r="K309" i="11"/>
  <c r="K310" i="11"/>
  <c r="K311" i="11"/>
  <c r="K312" i="11"/>
  <c r="K313" i="11"/>
  <c r="K314" i="11"/>
  <c r="K315" i="11"/>
  <c r="K316" i="11"/>
  <c r="K317" i="11"/>
  <c r="K318" i="11"/>
  <c r="K319" i="11"/>
  <c r="K320" i="11"/>
  <c r="K321" i="11"/>
  <c r="K322" i="11"/>
  <c r="K323" i="11"/>
  <c r="K324" i="11"/>
  <c r="K325" i="11"/>
  <c r="K326" i="11"/>
  <c r="K327" i="11"/>
  <c r="K328" i="11"/>
  <c r="K329" i="11"/>
  <c r="K330" i="11"/>
  <c r="K331" i="11"/>
  <c r="K332" i="11"/>
  <c r="K333" i="11"/>
  <c r="K334" i="11"/>
  <c r="K335" i="11"/>
  <c r="K336" i="11"/>
  <c r="K337" i="11"/>
  <c r="K338" i="11"/>
  <c r="K339" i="11"/>
  <c r="K340" i="11"/>
  <c r="K341" i="11"/>
  <c r="K342" i="11"/>
  <c r="K343" i="11"/>
  <c r="K344" i="11"/>
  <c r="K345" i="11"/>
  <c r="K346" i="11"/>
  <c r="K347" i="11"/>
  <c r="K348" i="11"/>
  <c r="K349" i="11"/>
  <c r="K350" i="11"/>
  <c r="K351" i="11"/>
  <c r="K352" i="11"/>
  <c r="K353" i="11"/>
  <c r="K354" i="11"/>
  <c r="K355" i="11"/>
  <c r="K356" i="11"/>
  <c r="K357" i="11"/>
  <c r="K358" i="11"/>
  <c r="K359" i="11"/>
  <c r="K360" i="11"/>
  <c r="K361" i="11"/>
  <c r="K362" i="11"/>
  <c r="K363" i="11"/>
  <c r="K364" i="11"/>
  <c r="K365" i="11"/>
  <c r="K366" i="11"/>
  <c r="K367" i="11"/>
  <c r="K368" i="11"/>
  <c r="K369" i="11"/>
  <c r="K370" i="11"/>
  <c r="K371" i="11"/>
  <c r="K372" i="11"/>
  <c r="K373" i="11"/>
  <c r="K374" i="11"/>
  <c r="K375" i="11"/>
  <c r="K376" i="11"/>
  <c r="K377" i="11"/>
  <c r="K378" i="11"/>
  <c r="K379" i="11"/>
  <c r="K380" i="11"/>
  <c r="J2" i="11"/>
  <c r="J3" i="11"/>
  <c r="J4" i="11"/>
  <c r="J5" i="11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5" i="11"/>
  <c r="J76" i="11"/>
  <c r="J77" i="11"/>
  <c r="J78" i="11"/>
  <c r="J79" i="11"/>
  <c r="J80" i="11"/>
  <c r="J81" i="11"/>
  <c r="J82" i="11"/>
  <c r="J83" i="11"/>
  <c r="J84" i="11"/>
  <c r="J85" i="11"/>
  <c r="J86" i="11"/>
  <c r="J87" i="11"/>
  <c r="J88" i="11"/>
  <c r="J89" i="11"/>
  <c r="J90" i="11"/>
  <c r="J91" i="11"/>
  <c r="J92" i="11"/>
  <c r="J93" i="11"/>
  <c r="J94" i="11"/>
  <c r="J95" i="11"/>
  <c r="J96" i="11"/>
  <c r="J97" i="11"/>
  <c r="J98" i="11"/>
  <c r="J99" i="11"/>
  <c r="J100" i="11"/>
  <c r="J101" i="11"/>
  <c r="J102" i="11"/>
  <c r="J103" i="11"/>
  <c r="J104" i="11"/>
  <c r="J105" i="11"/>
  <c r="J106" i="11"/>
  <c r="J107" i="11"/>
  <c r="J108" i="11"/>
  <c r="J109" i="11"/>
  <c r="J110" i="11"/>
  <c r="J111" i="11"/>
  <c r="J112" i="11"/>
  <c r="J113" i="11"/>
  <c r="J114" i="11"/>
  <c r="J115" i="11"/>
  <c r="J116" i="11"/>
  <c r="J117" i="11"/>
  <c r="J118" i="11"/>
  <c r="J119" i="11"/>
  <c r="J120" i="11"/>
  <c r="J121" i="11"/>
  <c r="J122" i="11"/>
  <c r="J123" i="11"/>
  <c r="J124" i="11"/>
  <c r="J125" i="11"/>
  <c r="J126" i="11"/>
  <c r="J127" i="11"/>
  <c r="J128" i="11"/>
  <c r="J129" i="11"/>
  <c r="J130" i="11"/>
  <c r="J131" i="11"/>
  <c r="J132" i="11"/>
  <c r="J133" i="11"/>
  <c r="J134" i="11"/>
  <c r="J135" i="11"/>
  <c r="J136" i="11"/>
  <c r="J137" i="11"/>
  <c r="J138" i="11"/>
  <c r="J139" i="11"/>
  <c r="J140" i="11"/>
  <c r="J141" i="11"/>
  <c r="J142" i="11"/>
  <c r="J143" i="11"/>
  <c r="J144" i="11"/>
  <c r="J145" i="11"/>
  <c r="J146" i="11"/>
  <c r="J147" i="11"/>
  <c r="J148" i="11"/>
  <c r="J149" i="11"/>
  <c r="J150" i="11"/>
  <c r="J151" i="11"/>
  <c r="J152" i="11"/>
  <c r="J153" i="11"/>
  <c r="J154" i="11"/>
  <c r="J155" i="11"/>
  <c r="J156" i="11"/>
  <c r="J157" i="11"/>
  <c r="J158" i="11"/>
  <c r="J159" i="11"/>
  <c r="J160" i="11"/>
  <c r="J161" i="11"/>
  <c r="J162" i="11"/>
  <c r="J163" i="11"/>
  <c r="J164" i="11"/>
  <c r="J165" i="11"/>
  <c r="J166" i="11"/>
  <c r="J167" i="11"/>
  <c r="J168" i="11"/>
  <c r="J169" i="11"/>
  <c r="J170" i="11"/>
  <c r="J171" i="11"/>
  <c r="J172" i="11"/>
  <c r="J173" i="11"/>
  <c r="J174" i="11"/>
  <c r="J175" i="11"/>
  <c r="J176" i="11"/>
  <c r="J177" i="11"/>
  <c r="J178" i="11"/>
  <c r="J179" i="11"/>
  <c r="J180" i="11"/>
  <c r="J181" i="11"/>
  <c r="J182" i="11"/>
  <c r="J183" i="11"/>
  <c r="J184" i="11"/>
  <c r="J185" i="11"/>
  <c r="J186" i="11"/>
  <c r="J187" i="11"/>
  <c r="J188" i="11"/>
  <c r="J189" i="11"/>
  <c r="J190" i="11"/>
  <c r="J191" i="11"/>
  <c r="J192" i="11"/>
  <c r="J193" i="11"/>
  <c r="J194" i="11"/>
  <c r="J195" i="11"/>
  <c r="J196" i="11"/>
  <c r="J197" i="11"/>
  <c r="J198" i="11"/>
  <c r="J199" i="11"/>
  <c r="J200" i="11"/>
  <c r="J201" i="11"/>
  <c r="J202" i="11"/>
  <c r="J203" i="11"/>
  <c r="J204" i="11"/>
  <c r="J205" i="11"/>
  <c r="J206" i="11"/>
  <c r="J207" i="11"/>
  <c r="J208" i="11"/>
  <c r="J209" i="11"/>
  <c r="J210" i="11"/>
  <c r="J211" i="11"/>
  <c r="J212" i="11"/>
  <c r="J213" i="11"/>
  <c r="J214" i="11"/>
  <c r="J215" i="11"/>
  <c r="J216" i="11"/>
  <c r="J217" i="11"/>
  <c r="J218" i="11"/>
  <c r="J219" i="11"/>
  <c r="J220" i="11"/>
  <c r="J221" i="11"/>
  <c r="J222" i="11"/>
  <c r="J223" i="11"/>
  <c r="J224" i="11"/>
  <c r="J225" i="11"/>
  <c r="J226" i="11"/>
  <c r="J227" i="11"/>
  <c r="J228" i="11"/>
  <c r="J229" i="11"/>
  <c r="J230" i="11"/>
  <c r="J231" i="11"/>
  <c r="J232" i="11"/>
  <c r="J233" i="11"/>
  <c r="J234" i="11"/>
  <c r="J235" i="11"/>
  <c r="J236" i="11"/>
  <c r="J237" i="11"/>
  <c r="J238" i="11"/>
  <c r="J239" i="11"/>
  <c r="J240" i="11"/>
  <c r="J241" i="11"/>
  <c r="J242" i="11"/>
  <c r="J243" i="11"/>
  <c r="J244" i="11"/>
  <c r="J245" i="11"/>
  <c r="J246" i="11"/>
  <c r="J247" i="11"/>
  <c r="J248" i="11"/>
  <c r="J249" i="11"/>
  <c r="J250" i="11"/>
  <c r="J251" i="11"/>
  <c r="J252" i="11"/>
  <c r="J253" i="11"/>
  <c r="J254" i="11"/>
  <c r="J255" i="11"/>
  <c r="J256" i="11"/>
  <c r="J257" i="11"/>
  <c r="J258" i="11"/>
  <c r="J259" i="11"/>
  <c r="J260" i="11"/>
  <c r="J261" i="11"/>
  <c r="J262" i="11"/>
  <c r="J263" i="11"/>
  <c r="J264" i="11"/>
  <c r="J265" i="11"/>
  <c r="J266" i="11"/>
  <c r="J267" i="11"/>
  <c r="J268" i="11"/>
  <c r="J269" i="11"/>
  <c r="J270" i="11"/>
  <c r="J271" i="11"/>
  <c r="J272" i="11"/>
  <c r="J273" i="11"/>
  <c r="J274" i="11"/>
  <c r="J275" i="11"/>
  <c r="J276" i="11"/>
  <c r="J277" i="11"/>
  <c r="J278" i="11"/>
  <c r="J279" i="11"/>
  <c r="J280" i="11"/>
  <c r="J281" i="11"/>
  <c r="J282" i="11"/>
  <c r="J283" i="11"/>
  <c r="J284" i="11"/>
  <c r="J285" i="11"/>
  <c r="J286" i="11"/>
  <c r="J287" i="11"/>
  <c r="J288" i="11"/>
  <c r="J289" i="11"/>
  <c r="J290" i="11"/>
  <c r="J291" i="11"/>
  <c r="J292" i="11"/>
  <c r="J293" i="11"/>
  <c r="J294" i="11"/>
  <c r="J295" i="11"/>
  <c r="J296" i="11"/>
  <c r="J297" i="11"/>
  <c r="J298" i="11"/>
  <c r="J299" i="11"/>
  <c r="J300" i="11"/>
  <c r="J301" i="11"/>
  <c r="J302" i="11"/>
  <c r="J303" i="11"/>
  <c r="J304" i="11"/>
  <c r="J305" i="11"/>
  <c r="J306" i="11"/>
  <c r="J307" i="11"/>
  <c r="J308" i="11"/>
  <c r="J309" i="11"/>
  <c r="J310" i="11"/>
  <c r="J311" i="11"/>
  <c r="J312" i="11"/>
  <c r="J313" i="11"/>
  <c r="J314" i="11"/>
  <c r="J315" i="11"/>
  <c r="J316" i="11"/>
  <c r="J317" i="11"/>
  <c r="J318" i="11"/>
  <c r="J319" i="11"/>
  <c r="J320" i="11"/>
  <c r="J321" i="11"/>
  <c r="J322" i="11"/>
  <c r="J323" i="11"/>
  <c r="J324" i="11"/>
  <c r="J325" i="11"/>
  <c r="J326" i="11"/>
  <c r="J327" i="11"/>
  <c r="J328" i="11"/>
  <c r="J329" i="11"/>
  <c r="J330" i="11"/>
  <c r="J331" i="11"/>
  <c r="J332" i="11"/>
  <c r="J333" i="11"/>
  <c r="J334" i="11"/>
  <c r="J335" i="11"/>
  <c r="J336" i="11"/>
  <c r="J337" i="11"/>
  <c r="J338" i="11"/>
  <c r="J339" i="11"/>
  <c r="J340" i="11"/>
  <c r="J341" i="11"/>
  <c r="J342" i="11"/>
  <c r="J343" i="11"/>
  <c r="J344" i="11"/>
  <c r="J345" i="11"/>
  <c r="J346" i="11"/>
  <c r="J347" i="11"/>
  <c r="J348" i="11"/>
  <c r="J349" i="11"/>
  <c r="J350" i="11"/>
  <c r="J351" i="11"/>
  <c r="J352" i="11"/>
  <c r="J353" i="11"/>
  <c r="J354" i="11"/>
  <c r="J355" i="11"/>
  <c r="J356" i="11"/>
  <c r="J357" i="11"/>
  <c r="J358" i="11"/>
  <c r="J359" i="11"/>
  <c r="J360" i="11"/>
  <c r="J361" i="11"/>
  <c r="J362" i="11"/>
  <c r="J363" i="11"/>
  <c r="J364" i="11"/>
  <c r="J365" i="11"/>
  <c r="J366" i="11"/>
  <c r="J367" i="11"/>
  <c r="J368" i="11"/>
  <c r="J369" i="11"/>
  <c r="J370" i="11"/>
  <c r="J371" i="11"/>
  <c r="J372" i="11"/>
  <c r="J373" i="11"/>
  <c r="J374" i="11"/>
  <c r="J375" i="11"/>
  <c r="J376" i="11"/>
  <c r="J377" i="11"/>
  <c r="J378" i="11"/>
  <c r="J379" i="11"/>
  <c r="J380" i="11"/>
  <c r="D14" i="14"/>
  <c r="D15" i="14"/>
  <c r="D13" i="14" l="1"/>
  <c r="E13" i="14" s="1"/>
  <c r="E14" i="14"/>
  <c r="D2" i="11"/>
  <c r="D3" i="11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114" i="11"/>
  <c r="D115" i="11"/>
  <c r="D116" i="11"/>
  <c r="D117" i="11"/>
  <c r="D118" i="11"/>
  <c r="D119" i="11"/>
  <c r="D120" i="11"/>
  <c r="D121" i="11"/>
  <c r="D122" i="11"/>
  <c r="D123" i="11"/>
  <c r="D124" i="11"/>
  <c r="D125" i="11"/>
  <c r="D126" i="11"/>
  <c r="D127" i="11"/>
  <c r="D128" i="11"/>
  <c r="D129" i="11"/>
  <c r="D130" i="11"/>
  <c r="D131" i="11"/>
  <c r="D132" i="11"/>
  <c r="D133" i="11"/>
  <c r="D134" i="11"/>
  <c r="D135" i="11"/>
  <c r="D136" i="11"/>
  <c r="D137" i="11"/>
  <c r="D138" i="11"/>
  <c r="D139" i="11"/>
  <c r="D140" i="11"/>
  <c r="D141" i="11"/>
  <c r="D142" i="11"/>
  <c r="D143" i="11"/>
  <c r="D144" i="11"/>
  <c r="D145" i="11"/>
  <c r="D146" i="11"/>
  <c r="D147" i="11"/>
  <c r="D148" i="11"/>
  <c r="D149" i="11"/>
  <c r="D150" i="11"/>
  <c r="D151" i="11"/>
  <c r="D152" i="11"/>
  <c r="D153" i="11"/>
  <c r="D154" i="11"/>
  <c r="D155" i="11"/>
  <c r="D156" i="11"/>
  <c r="D157" i="11"/>
  <c r="D158" i="11"/>
  <c r="D159" i="11"/>
  <c r="D160" i="11"/>
  <c r="D161" i="11"/>
  <c r="D162" i="11"/>
  <c r="D163" i="11"/>
  <c r="D164" i="11"/>
  <c r="D165" i="11"/>
  <c r="D166" i="11"/>
  <c r="D167" i="11"/>
  <c r="D168" i="11"/>
  <c r="D169" i="11"/>
  <c r="D170" i="11"/>
  <c r="D171" i="11"/>
  <c r="D172" i="11"/>
  <c r="D173" i="11"/>
  <c r="D174" i="11"/>
  <c r="D175" i="11"/>
  <c r="D176" i="11"/>
  <c r="D177" i="11"/>
  <c r="D178" i="11"/>
  <c r="D179" i="11"/>
  <c r="D180" i="11"/>
  <c r="D181" i="11"/>
  <c r="D182" i="11"/>
  <c r="D183" i="11"/>
  <c r="D184" i="11"/>
  <c r="D185" i="11"/>
  <c r="D186" i="11"/>
  <c r="D187" i="11"/>
  <c r="D188" i="11"/>
  <c r="D189" i="11"/>
  <c r="D190" i="11"/>
  <c r="D191" i="11"/>
  <c r="D192" i="11"/>
  <c r="D193" i="11"/>
  <c r="D194" i="11"/>
  <c r="D195" i="11"/>
  <c r="D196" i="11"/>
  <c r="D197" i="11"/>
  <c r="D198" i="11"/>
  <c r="D199" i="11"/>
  <c r="D200" i="11"/>
  <c r="D201" i="11"/>
  <c r="D202" i="11"/>
  <c r="D203" i="11"/>
  <c r="D204" i="11"/>
  <c r="D205" i="11"/>
  <c r="D206" i="11"/>
  <c r="D207" i="11"/>
  <c r="D208" i="11"/>
  <c r="D209" i="11"/>
  <c r="D210" i="11"/>
  <c r="D211" i="11"/>
  <c r="D212" i="11"/>
  <c r="D213" i="11"/>
  <c r="D214" i="11"/>
  <c r="D215" i="11"/>
  <c r="D216" i="11"/>
  <c r="D217" i="11"/>
  <c r="D218" i="11"/>
  <c r="D219" i="11"/>
  <c r="D220" i="11"/>
  <c r="D221" i="11"/>
  <c r="D222" i="11"/>
  <c r="D223" i="11"/>
  <c r="D224" i="11"/>
  <c r="D225" i="11"/>
  <c r="D226" i="11"/>
  <c r="D227" i="11"/>
  <c r="D228" i="11"/>
  <c r="D229" i="11"/>
  <c r="D230" i="11"/>
  <c r="D231" i="11"/>
  <c r="D232" i="11"/>
  <c r="D233" i="11"/>
  <c r="D234" i="11"/>
  <c r="D235" i="11"/>
  <c r="D236" i="11"/>
  <c r="D237" i="11"/>
  <c r="D238" i="11"/>
  <c r="D239" i="11"/>
  <c r="D240" i="11"/>
  <c r="D241" i="11"/>
  <c r="D242" i="11"/>
  <c r="D243" i="11"/>
  <c r="D244" i="11"/>
  <c r="D245" i="11"/>
  <c r="D246" i="11"/>
  <c r="D247" i="11"/>
  <c r="D248" i="11"/>
  <c r="D249" i="11"/>
  <c r="D250" i="11"/>
  <c r="D251" i="11"/>
  <c r="D252" i="11"/>
  <c r="D253" i="11"/>
  <c r="D254" i="11"/>
  <c r="D255" i="11"/>
  <c r="D256" i="11"/>
  <c r="D257" i="11"/>
  <c r="D258" i="11"/>
  <c r="D259" i="11"/>
  <c r="D260" i="11"/>
  <c r="D261" i="11"/>
  <c r="D262" i="11"/>
  <c r="D263" i="11"/>
  <c r="D264" i="11"/>
  <c r="D265" i="11"/>
  <c r="D266" i="11"/>
  <c r="D267" i="11"/>
  <c r="D268" i="11"/>
  <c r="D269" i="11"/>
  <c r="D270" i="11"/>
  <c r="D271" i="11"/>
  <c r="D272" i="11"/>
  <c r="D273" i="11"/>
  <c r="D274" i="11"/>
  <c r="D275" i="11"/>
  <c r="D276" i="11"/>
  <c r="D277" i="11"/>
  <c r="D278" i="11"/>
  <c r="D279" i="11"/>
  <c r="D280" i="11"/>
  <c r="D281" i="11"/>
  <c r="D282" i="11"/>
  <c r="D283" i="11"/>
  <c r="D284" i="11"/>
  <c r="D285" i="11"/>
  <c r="D286" i="11"/>
  <c r="D287" i="11"/>
  <c r="D288" i="11"/>
  <c r="D289" i="11"/>
  <c r="D290" i="11"/>
  <c r="D291" i="11"/>
  <c r="D292" i="11"/>
  <c r="D293" i="11"/>
  <c r="D294" i="11"/>
  <c r="D295" i="11"/>
  <c r="D296" i="11"/>
  <c r="D297" i="11"/>
  <c r="D298" i="11"/>
  <c r="D299" i="11"/>
  <c r="D300" i="11"/>
  <c r="D301" i="11"/>
  <c r="D302" i="11"/>
  <c r="D303" i="11"/>
  <c r="D304" i="11"/>
  <c r="D305" i="11"/>
  <c r="D306" i="11"/>
  <c r="D307" i="11"/>
  <c r="D308" i="11"/>
  <c r="D309" i="11"/>
  <c r="D310" i="11"/>
  <c r="D311" i="11"/>
  <c r="D312" i="11"/>
  <c r="D313" i="11"/>
  <c r="D314" i="11"/>
  <c r="D315" i="11"/>
  <c r="D316" i="11"/>
  <c r="D317" i="11"/>
  <c r="D318" i="11"/>
  <c r="D319" i="11"/>
  <c r="D320" i="11"/>
  <c r="D321" i="11"/>
  <c r="D322" i="11"/>
  <c r="D323" i="11"/>
  <c r="D324" i="11"/>
  <c r="D325" i="11"/>
  <c r="D326" i="11"/>
  <c r="D327" i="11"/>
  <c r="D328" i="11"/>
  <c r="D329" i="11"/>
  <c r="D330" i="11"/>
  <c r="D331" i="11"/>
  <c r="D332" i="11"/>
  <c r="D333" i="11"/>
  <c r="D334" i="11"/>
  <c r="D335" i="11"/>
  <c r="D336" i="11"/>
  <c r="D337" i="11"/>
  <c r="D338" i="11"/>
  <c r="D339" i="11"/>
  <c r="D340" i="11"/>
  <c r="D341" i="11"/>
  <c r="D342" i="11"/>
  <c r="D343" i="11"/>
  <c r="D344" i="11"/>
  <c r="D345" i="11"/>
  <c r="D346" i="11"/>
  <c r="D347" i="11"/>
  <c r="D348" i="11"/>
  <c r="D349" i="11"/>
  <c r="D350" i="11"/>
  <c r="D351" i="11"/>
  <c r="D352" i="11"/>
  <c r="D353" i="11"/>
  <c r="D354" i="11"/>
  <c r="D355" i="11"/>
  <c r="D356" i="11"/>
  <c r="D357" i="11"/>
  <c r="D358" i="11"/>
  <c r="D359" i="11"/>
  <c r="D360" i="11"/>
  <c r="D361" i="11"/>
  <c r="D362" i="11"/>
  <c r="D363" i="11"/>
  <c r="D364" i="11"/>
  <c r="D365" i="11"/>
  <c r="D366" i="11"/>
  <c r="D367" i="11"/>
  <c r="D368" i="11"/>
  <c r="D369" i="11"/>
  <c r="D370" i="11"/>
  <c r="D371" i="11"/>
  <c r="D372" i="11"/>
  <c r="D373" i="11"/>
  <c r="D374" i="11"/>
  <c r="D375" i="11"/>
  <c r="D376" i="11"/>
  <c r="D377" i="11"/>
  <c r="D378" i="11"/>
  <c r="D379" i="11"/>
  <c r="D380" i="11"/>
  <c r="F2" i="11"/>
  <c r="F3" i="11"/>
  <c r="F4" i="11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F99" i="11"/>
  <c r="F100" i="11"/>
  <c r="F101" i="11"/>
  <c r="F102" i="11"/>
  <c r="F103" i="11"/>
  <c r="F104" i="11"/>
  <c r="F105" i="11"/>
  <c r="F106" i="11"/>
  <c r="F107" i="11"/>
  <c r="F108" i="11"/>
  <c r="F109" i="11"/>
  <c r="F110" i="11"/>
  <c r="F111" i="11"/>
  <c r="F112" i="11"/>
  <c r="F113" i="11"/>
  <c r="F114" i="11"/>
  <c r="F115" i="11"/>
  <c r="F116" i="11"/>
  <c r="F117" i="11"/>
  <c r="F118" i="11"/>
  <c r="F119" i="11"/>
  <c r="F120" i="11"/>
  <c r="F121" i="11"/>
  <c r="F122" i="11"/>
  <c r="F123" i="11"/>
  <c r="F124" i="11"/>
  <c r="F125" i="11"/>
  <c r="F126" i="11"/>
  <c r="F127" i="11"/>
  <c r="F128" i="11"/>
  <c r="F129" i="11"/>
  <c r="F130" i="11"/>
  <c r="F131" i="11"/>
  <c r="F132" i="11"/>
  <c r="F133" i="11"/>
  <c r="F134" i="11"/>
  <c r="F135" i="11"/>
  <c r="F136" i="11"/>
  <c r="F137" i="11"/>
  <c r="F138" i="11"/>
  <c r="F139" i="11"/>
  <c r="F140" i="11"/>
  <c r="F141" i="11"/>
  <c r="F142" i="11"/>
  <c r="F143" i="11"/>
  <c r="F144" i="11"/>
  <c r="F145" i="11"/>
  <c r="F146" i="11"/>
  <c r="F147" i="11"/>
  <c r="F148" i="11"/>
  <c r="F149" i="11"/>
  <c r="F150" i="11"/>
  <c r="F151" i="11"/>
  <c r="F152" i="11"/>
  <c r="F153" i="11"/>
  <c r="F154" i="11"/>
  <c r="F155" i="11"/>
  <c r="F156" i="11"/>
  <c r="F157" i="11"/>
  <c r="F158" i="11"/>
  <c r="F159" i="11"/>
  <c r="F160" i="11"/>
  <c r="F161" i="11"/>
  <c r="F162" i="11"/>
  <c r="F163" i="11"/>
  <c r="F164" i="11"/>
  <c r="F165" i="11"/>
  <c r="F166" i="11"/>
  <c r="F167" i="11"/>
  <c r="F168" i="11"/>
  <c r="F169" i="11"/>
  <c r="F170" i="11"/>
  <c r="F171" i="11"/>
  <c r="F172" i="11"/>
  <c r="F173" i="11"/>
  <c r="F174" i="11"/>
  <c r="F175" i="11"/>
  <c r="F176" i="11"/>
  <c r="F177" i="11"/>
  <c r="F178" i="11"/>
  <c r="F179" i="11"/>
  <c r="F180" i="11"/>
  <c r="F181" i="11"/>
  <c r="F182" i="11"/>
  <c r="F183" i="11"/>
  <c r="F184" i="11"/>
  <c r="F185" i="11"/>
  <c r="F186" i="11"/>
  <c r="F187" i="11"/>
  <c r="F188" i="11"/>
  <c r="F189" i="11"/>
  <c r="F190" i="11"/>
  <c r="F191" i="11"/>
  <c r="F192" i="11"/>
  <c r="F193" i="11"/>
  <c r="F194" i="11"/>
  <c r="F195" i="11"/>
  <c r="F196" i="11"/>
  <c r="F197" i="11"/>
  <c r="F198" i="11"/>
  <c r="F199" i="11"/>
  <c r="F200" i="11"/>
  <c r="F201" i="11"/>
  <c r="F202" i="11"/>
  <c r="F203" i="11"/>
  <c r="F204" i="11"/>
  <c r="F205" i="11"/>
  <c r="F206" i="11"/>
  <c r="F207" i="11"/>
  <c r="F208" i="11"/>
  <c r="F209" i="11"/>
  <c r="F210" i="11"/>
  <c r="F211" i="11"/>
  <c r="F212" i="11"/>
  <c r="F213" i="11"/>
  <c r="F214" i="11"/>
  <c r="F215" i="11"/>
  <c r="F216" i="11"/>
  <c r="F217" i="11"/>
  <c r="F218" i="11"/>
  <c r="F219" i="11"/>
  <c r="F220" i="11"/>
  <c r="F221" i="11"/>
  <c r="F222" i="11"/>
  <c r="F223" i="11"/>
  <c r="F224" i="11"/>
  <c r="F225" i="11"/>
  <c r="F226" i="11"/>
  <c r="F227" i="11"/>
  <c r="F228" i="11"/>
  <c r="F229" i="11"/>
  <c r="F230" i="11"/>
  <c r="F231" i="11"/>
  <c r="F232" i="11"/>
  <c r="F233" i="11"/>
  <c r="F234" i="11"/>
  <c r="F235" i="11"/>
  <c r="F236" i="11"/>
  <c r="F237" i="11"/>
  <c r="F238" i="11"/>
  <c r="F239" i="11"/>
  <c r="F240" i="11"/>
  <c r="F241" i="11"/>
  <c r="F242" i="11"/>
  <c r="F243" i="11"/>
  <c r="F244" i="11"/>
  <c r="F245" i="11"/>
  <c r="F246" i="11"/>
  <c r="F247" i="11"/>
  <c r="F248" i="11"/>
  <c r="F249" i="11"/>
  <c r="F250" i="11"/>
  <c r="F251" i="11"/>
  <c r="F252" i="11"/>
  <c r="F253" i="11"/>
  <c r="F254" i="11"/>
  <c r="F255" i="11"/>
  <c r="F256" i="11"/>
  <c r="F257" i="11"/>
  <c r="F258" i="11"/>
  <c r="F259" i="11"/>
  <c r="F260" i="11"/>
  <c r="F261" i="11"/>
  <c r="F262" i="11"/>
  <c r="F263" i="11"/>
  <c r="F264" i="11"/>
  <c r="F265" i="11"/>
  <c r="F266" i="11"/>
  <c r="F267" i="11"/>
  <c r="F268" i="11"/>
  <c r="F269" i="11"/>
  <c r="F270" i="11"/>
  <c r="F271" i="11"/>
  <c r="F272" i="11"/>
  <c r="F273" i="11"/>
  <c r="F274" i="11"/>
  <c r="F275" i="11"/>
  <c r="F276" i="11"/>
  <c r="F277" i="11"/>
  <c r="F278" i="11"/>
  <c r="F279" i="11"/>
  <c r="F280" i="11"/>
  <c r="F281" i="11"/>
  <c r="F282" i="11"/>
  <c r="F283" i="11"/>
  <c r="F284" i="11"/>
  <c r="F285" i="11"/>
  <c r="F286" i="11"/>
  <c r="F287" i="11"/>
  <c r="F288" i="11"/>
  <c r="F289" i="11"/>
  <c r="F290" i="11"/>
  <c r="F291" i="11"/>
  <c r="F292" i="11"/>
  <c r="F293" i="11"/>
  <c r="F294" i="11"/>
  <c r="F295" i="11"/>
  <c r="F296" i="11"/>
  <c r="F297" i="11"/>
  <c r="F298" i="11"/>
  <c r="F299" i="11"/>
  <c r="F300" i="11"/>
  <c r="F301" i="11"/>
  <c r="F302" i="11"/>
  <c r="F303" i="11"/>
  <c r="F304" i="11"/>
  <c r="F305" i="11"/>
  <c r="F306" i="11"/>
  <c r="F307" i="11"/>
  <c r="F308" i="11"/>
  <c r="F309" i="11"/>
  <c r="F310" i="11"/>
  <c r="F311" i="11"/>
  <c r="F312" i="11"/>
  <c r="F313" i="11"/>
  <c r="F314" i="11"/>
  <c r="F315" i="11"/>
  <c r="F316" i="11"/>
  <c r="F317" i="11"/>
  <c r="F318" i="11"/>
  <c r="F319" i="11"/>
  <c r="F320" i="11"/>
  <c r="F321" i="11"/>
  <c r="F322" i="11"/>
  <c r="F323" i="11"/>
  <c r="F324" i="11"/>
  <c r="F325" i="11"/>
  <c r="F326" i="11"/>
  <c r="F327" i="11"/>
  <c r="F328" i="11"/>
  <c r="F329" i="11"/>
  <c r="F330" i="11"/>
  <c r="F331" i="11"/>
  <c r="F332" i="11"/>
  <c r="F333" i="11"/>
  <c r="F334" i="11"/>
  <c r="F335" i="11"/>
  <c r="F336" i="11"/>
  <c r="F337" i="11"/>
  <c r="F338" i="11"/>
  <c r="F339" i="11"/>
  <c r="F340" i="11"/>
  <c r="F341" i="11"/>
  <c r="F342" i="11"/>
  <c r="F343" i="11"/>
  <c r="F344" i="11"/>
  <c r="F345" i="11"/>
  <c r="F346" i="11"/>
  <c r="F347" i="11"/>
  <c r="F348" i="11"/>
  <c r="F349" i="11"/>
  <c r="F350" i="11"/>
  <c r="F351" i="11"/>
  <c r="F352" i="11"/>
  <c r="F353" i="11"/>
  <c r="F354" i="11"/>
  <c r="F355" i="11"/>
  <c r="F356" i="11"/>
  <c r="F357" i="11"/>
  <c r="F358" i="11"/>
  <c r="F359" i="11"/>
  <c r="F360" i="11"/>
  <c r="F361" i="11"/>
  <c r="F362" i="11"/>
  <c r="F363" i="11"/>
  <c r="F364" i="11"/>
  <c r="F365" i="11"/>
  <c r="F366" i="11"/>
  <c r="F367" i="11"/>
  <c r="F368" i="11"/>
  <c r="F369" i="11"/>
  <c r="F370" i="11"/>
  <c r="F371" i="11"/>
  <c r="F372" i="11"/>
  <c r="F373" i="11"/>
  <c r="F374" i="11"/>
  <c r="F375" i="11"/>
  <c r="F376" i="11"/>
  <c r="F377" i="11"/>
  <c r="F378" i="11"/>
  <c r="F379" i="11"/>
  <c r="F380" i="11"/>
  <c r="B2" i="11"/>
  <c r="B3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B110" i="11"/>
  <c r="B111" i="11"/>
  <c r="B112" i="11"/>
  <c r="B113" i="11"/>
  <c r="B114" i="11"/>
  <c r="B115" i="11"/>
  <c r="B116" i="11"/>
  <c r="B117" i="11"/>
  <c r="B118" i="11"/>
  <c r="B119" i="11"/>
  <c r="B120" i="11"/>
  <c r="B121" i="11"/>
  <c r="B122" i="11"/>
  <c r="B123" i="11"/>
  <c r="B124" i="11"/>
  <c r="B125" i="11"/>
  <c r="B126" i="11"/>
  <c r="B127" i="11"/>
  <c r="B128" i="11"/>
  <c r="B129" i="11"/>
  <c r="B130" i="11"/>
  <c r="B131" i="11"/>
  <c r="B132" i="11"/>
  <c r="B133" i="11"/>
  <c r="B134" i="11"/>
  <c r="B135" i="11"/>
  <c r="B136" i="11"/>
  <c r="B137" i="11"/>
  <c r="B138" i="11"/>
  <c r="B139" i="11"/>
  <c r="B140" i="11"/>
  <c r="B141" i="11"/>
  <c r="B142" i="11"/>
  <c r="B143" i="11"/>
  <c r="B144" i="11"/>
  <c r="B145" i="11"/>
  <c r="B146" i="11"/>
  <c r="B147" i="11"/>
  <c r="B148" i="11"/>
  <c r="B149" i="11"/>
  <c r="B150" i="11"/>
  <c r="B151" i="11"/>
  <c r="B152" i="11"/>
  <c r="B153" i="11"/>
  <c r="B154" i="11"/>
  <c r="B155" i="11"/>
  <c r="B156" i="11"/>
  <c r="B157" i="11"/>
  <c r="B158" i="11"/>
  <c r="B159" i="11"/>
  <c r="B160" i="11"/>
  <c r="B161" i="11"/>
  <c r="B162" i="11"/>
  <c r="B163" i="11"/>
  <c r="B164" i="11"/>
  <c r="B165" i="11"/>
  <c r="B166" i="11"/>
  <c r="B167" i="11"/>
  <c r="B168" i="11"/>
  <c r="B169" i="11"/>
  <c r="B170" i="11"/>
  <c r="B171" i="11"/>
  <c r="B172" i="11"/>
  <c r="B173" i="11"/>
  <c r="B174" i="11"/>
  <c r="B175" i="11"/>
  <c r="B176" i="11"/>
  <c r="B177" i="11"/>
  <c r="B178" i="11"/>
  <c r="B179" i="11"/>
  <c r="B180" i="11"/>
  <c r="B181" i="11"/>
  <c r="B182" i="11"/>
  <c r="B183" i="11"/>
  <c r="B184" i="11"/>
  <c r="B185" i="11"/>
  <c r="B186" i="11"/>
  <c r="B187" i="11"/>
  <c r="B188" i="11"/>
  <c r="B189" i="11"/>
  <c r="B190" i="11"/>
  <c r="B191" i="11"/>
  <c r="B192" i="11"/>
  <c r="B193" i="11"/>
  <c r="B194" i="11"/>
  <c r="B195" i="11"/>
  <c r="B196" i="11"/>
  <c r="B197" i="11"/>
  <c r="B198" i="11"/>
  <c r="B199" i="11"/>
  <c r="B200" i="11"/>
  <c r="B201" i="11"/>
  <c r="B202" i="11"/>
  <c r="B203" i="11"/>
  <c r="B204" i="11"/>
  <c r="B205" i="11"/>
  <c r="B206" i="11"/>
  <c r="B207" i="11"/>
  <c r="B208" i="11"/>
  <c r="B209" i="11"/>
  <c r="B210" i="11"/>
  <c r="B211" i="11"/>
  <c r="B212" i="11"/>
  <c r="B213" i="11"/>
  <c r="B214" i="11"/>
  <c r="B215" i="11"/>
  <c r="B216" i="11"/>
  <c r="B217" i="11"/>
  <c r="B218" i="11"/>
  <c r="B219" i="11"/>
  <c r="B220" i="11"/>
  <c r="B221" i="11"/>
  <c r="B222" i="11"/>
  <c r="B223" i="11"/>
  <c r="B224" i="11"/>
  <c r="B225" i="11"/>
  <c r="B226" i="11"/>
  <c r="B227" i="11"/>
  <c r="B228" i="11"/>
  <c r="B229" i="11"/>
  <c r="B230" i="11"/>
  <c r="B231" i="11"/>
  <c r="B232" i="11"/>
  <c r="B233" i="11"/>
  <c r="B234" i="11"/>
  <c r="B235" i="11"/>
  <c r="B236" i="11"/>
  <c r="B237" i="11"/>
  <c r="B238" i="11"/>
  <c r="B239" i="11"/>
  <c r="B240" i="11"/>
  <c r="B241" i="11"/>
  <c r="B242" i="11"/>
  <c r="B243" i="11"/>
  <c r="B244" i="11"/>
  <c r="B245" i="11"/>
  <c r="B246" i="11"/>
  <c r="B247" i="11"/>
  <c r="B248" i="11"/>
  <c r="B249" i="11"/>
  <c r="B250" i="11"/>
  <c r="B251" i="11"/>
  <c r="B252" i="11"/>
  <c r="B253" i="11"/>
  <c r="B254" i="11"/>
  <c r="B255" i="11"/>
  <c r="B256" i="11"/>
  <c r="B257" i="11"/>
  <c r="B258" i="11"/>
  <c r="B259" i="11"/>
  <c r="B260" i="11"/>
  <c r="B261" i="11"/>
  <c r="B262" i="11"/>
  <c r="B263" i="11"/>
  <c r="B264" i="11"/>
  <c r="B265" i="11"/>
  <c r="B266" i="11"/>
  <c r="B267" i="11"/>
  <c r="B268" i="11"/>
  <c r="B269" i="11"/>
  <c r="B270" i="11"/>
  <c r="B271" i="11"/>
  <c r="B272" i="11"/>
  <c r="B273" i="11"/>
  <c r="B274" i="11"/>
  <c r="B275" i="11"/>
  <c r="B276" i="11"/>
  <c r="B277" i="11"/>
  <c r="B278" i="11"/>
  <c r="B279" i="11"/>
  <c r="B280" i="11"/>
  <c r="B281" i="11"/>
  <c r="B282" i="11"/>
  <c r="B283" i="11"/>
  <c r="B284" i="11"/>
  <c r="B285" i="11"/>
  <c r="B286" i="11"/>
  <c r="B287" i="11"/>
  <c r="B288" i="11"/>
  <c r="B289" i="11"/>
  <c r="B290" i="11"/>
  <c r="B291" i="11"/>
  <c r="B292" i="11"/>
  <c r="B293" i="11"/>
  <c r="B294" i="11"/>
  <c r="B295" i="11"/>
  <c r="B296" i="11"/>
  <c r="B297" i="11"/>
  <c r="B298" i="11"/>
  <c r="B299" i="11"/>
  <c r="B300" i="11"/>
  <c r="B301" i="11"/>
  <c r="B302" i="11"/>
  <c r="B303" i="11"/>
  <c r="B304" i="11"/>
  <c r="B305" i="11"/>
  <c r="B306" i="11"/>
  <c r="B307" i="11"/>
  <c r="B308" i="11"/>
  <c r="B309" i="11"/>
  <c r="B310" i="11"/>
  <c r="B311" i="11"/>
  <c r="B312" i="11"/>
  <c r="B313" i="11"/>
  <c r="B314" i="11"/>
  <c r="B315" i="11"/>
  <c r="B316" i="11"/>
  <c r="B317" i="11"/>
  <c r="B318" i="11"/>
  <c r="B319" i="11"/>
  <c r="B320" i="11"/>
  <c r="B321" i="11"/>
  <c r="B322" i="11"/>
  <c r="B323" i="11"/>
  <c r="B324" i="11"/>
  <c r="B325" i="11"/>
  <c r="B326" i="11"/>
  <c r="B327" i="11"/>
  <c r="B328" i="11"/>
  <c r="B329" i="11"/>
  <c r="B330" i="11"/>
  <c r="B331" i="11"/>
  <c r="B332" i="11"/>
  <c r="B333" i="11"/>
  <c r="B334" i="11"/>
  <c r="B335" i="11"/>
  <c r="B336" i="11"/>
  <c r="B337" i="11"/>
  <c r="B338" i="11"/>
  <c r="B339" i="11"/>
  <c r="B340" i="11"/>
  <c r="B341" i="11"/>
  <c r="B342" i="11"/>
  <c r="B343" i="11"/>
  <c r="B344" i="11"/>
  <c r="B345" i="11"/>
  <c r="B346" i="11"/>
  <c r="B347" i="11"/>
  <c r="B348" i="11"/>
  <c r="B349" i="11"/>
  <c r="B350" i="11"/>
  <c r="B351" i="11"/>
  <c r="B352" i="11"/>
  <c r="B353" i="11"/>
  <c r="B354" i="11"/>
  <c r="B355" i="11"/>
  <c r="B356" i="11"/>
  <c r="B357" i="11"/>
  <c r="B358" i="11"/>
  <c r="B359" i="11"/>
  <c r="B360" i="11"/>
  <c r="B361" i="11"/>
  <c r="B362" i="11"/>
  <c r="B363" i="11"/>
  <c r="B364" i="11"/>
  <c r="B365" i="11"/>
  <c r="B366" i="11"/>
  <c r="B367" i="11"/>
  <c r="B368" i="11"/>
  <c r="B369" i="11"/>
  <c r="B370" i="11"/>
  <c r="B371" i="11"/>
  <c r="B372" i="11"/>
  <c r="B373" i="11"/>
  <c r="B374" i="11"/>
  <c r="B375" i="11"/>
  <c r="B376" i="11"/>
  <c r="B377" i="11"/>
  <c r="B378" i="11"/>
  <c r="B379" i="11"/>
  <c r="B380" i="11"/>
  <c r="V380" i="11"/>
  <c r="V379" i="11"/>
  <c r="V378" i="11"/>
  <c r="V377" i="11"/>
  <c r="V376" i="11"/>
  <c r="V375" i="11"/>
  <c r="V374" i="11"/>
  <c r="V373" i="11"/>
  <c r="V372" i="11"/>
  <c r="V371" i="11"/>
  <c r="V370" i="11"/>
  <c r="V369" i="11"/>
  <c r="V368" i="11"/>
  <c r="V367" i="11"/>
  <c r="V365" i="11"/>
  <c r="V366" i="11"/>
  <c r="V364" i="11"/>
  <c r="V363" i="11"/>
  <c r="V362" i="11"/>
  <c r="V361" i="11"/>
  <c r="V360" i="11"/>
  <c r="V359" i="11"/>
  <c r="V358" i="11"/>
  <c r="V357" i="11"/>
  <c r="V356" i="11"/>
  <c r="V355" i="11"/>
  <c r="V354" i="11"/>
  <c r="V353" i="11"/>
  <c r="V352" i="11"/>
  <c r="V351" i="11"/>
  <c r="V350" i="11"/>
  <c r="V349" i="11"/>
  <c r="V348" i="11"/>
  <c r="V347" i="11"/>
  <c r="V346" i="11"/>
  <c r="V345" i="11"/>
  <c r="V344" i="11"/>
  <c r="V343" i="11"/>
  <c r="V342" i="11"/>
  <c r="V341" i="11"/>
  <c r="V340" i="11"/>
  <c r="V339" i="11"/>
  <c r="V338" i="11"/>
  <c r="V337" i="11"/>
  <c r="V336" i="11"/>
  <c r="V335" i="11"/>
  <c r="V334" i="11"/>
  <c r="V333" i="11"/>
  <c r="V332" i="11"/>
  <c r="V331" i="11"/>
  <c r="V330" i="11"/>
  <c r="V329" i="11"/>
  <c r="V328" i="11"/>
  <c r="V327" i="11"/>
  <c r="V326" i="11"/>
  <c r="V325" i="11"/>
  <c r="V324" i="11"/>
  <c r="V323" i="11"/>
  <c r="V322" i="11"/>
  <c r="V321" i="11"/>
  <c r="V320" i="11"/>
  <c r="V319" i="11"/>
  <c r="V318" i="11"/>
  <c r="V317" i="11"/>
  <c r="V316" i="11"/>
  <c r="V315" i="11"/>
  <c r="V314" i="11"/>
  <c r="V313" i="11"/>
  <c r="V312" i="11"/>
  <c r="V311" i="11"/>
  <c r="V310" i="11"/>
  <c r="V309" i="11"/>
  <c r="V308" i="11"/>
  <c r="V307" i="11"/>
  <c r="V306" i="11"/>
  <c r="V305" i="11"/>
  <c r="V304" i="11"/>
  <c r="V303" i="11"/>
  <c r="V302" i="11"/>
  <c r="V301" i="11"/>
  <c r="V300" i="11"/>
  <c r="V299" i="11"/>
  <c r="V298" i="11"/>
  <c r="V297" i="11"/>
  <c r="V296" i="11"/>
  <c r="V294" i="11"/>
  <c r="V295" i="11"/>
  <c r="V293" i="11"/>
  <c r="V292" i="11"/>
  <c r="V291" i="11"/>
  <c r="V290" i="11"/>
  <c r="V287" i="11"/>
  <c r="V288" i="11"/>
  <c r="V289" i="11"/>
  <c r="V286" i="11"/>
  <c r="V285" i="11"/>
  <c r="V284" i="11"/>
  <c r="V283" i="11"/>
  <c r="V282" i="11"/>
  <c r="V281" i="11"/>
  <c r="V280" i="11"/>
  <c r="V279" i="11"/>
  <c r="V278" i="11"/>
  <c r="V276" i="11"/>
  <c r="V277" i="11"/>
  <c r="V275" i="11"/>
  <c r="V274" i="11"/>
  <c r="V273" i="11"/>
  <c r="V272" i="11"/>
  <c r="V271" i="11"/>
  <c r="V270" i="11"/>
  <c r="V269" i="11"/>
  <c r="V268" i="11"/>
  <c r="V267" i="11"/>
  <c r="V266" i="11"/>
  <c r="V265" i="11"/>
  <c r="V264" i="11"/>
  <c r="V263" i="11"/>
  <c r="V262" i="11"/>
  <c r="V261" i="11"/>
  <c r="V260" i="11"/>
  <c r="V259" i="11"/>
  <c r="V258" i="11"/>
  <c r="V257" i="11"/>
  <c r="V256" i="11"/>
  <c r="V255" i="11"/>
  <c r="V254" i="11"/>
  <c r="V253" i="11"/>
  <c r="V252" i="11"/>
  <c r="V251" i="11"/>
  <c r="V250" i="11"/>
  <c r="V249" i="11"/>
  <c r="V248" i="11"/>
  <c r="V247" i="11"/>
  <c r="V246" i="11"/>
  <c r="V245" i="11"/>
  <c r="V244" i="11"/>
  <c r="V243" i="11"/>
  <c r="V242" i="11"/>
  <c r="V241" i="11"/>
  <c r="V239" i="11"/>
  <c r="V240" i="11"/>
  <c r="V238" i="11"/>
  <c r="V237" i="11"/>
  <c r="V236" i="11"/>
  <c r="V235" i="11"/>
  <c r="V234" i="11"/>
  <c r="V233" i="11"/>
  <c r="V232" i="11"/>
  <c r="V231" i="11"/>
  <c r="V230" i="11"/>
  <c r="V229" i="11"/>
  <c r="V227" i="11"/>
  <c r="V228" i="11"/>
  <c r="V226" i="11"/>
  <c r="V225" i="11"/>
  <c r="V224" i="11"/>
  <c r="V223" i="11"/>
  <c r="V222" i="11"/>
  <c r="V221" i="11"/>
  <c r="V220" i="11"/>
  <c r="V219" i="11"/>
  <c r="V218" i="11"/>
  <c r="V217" i="11"/>
  <c r="V216" i="11"/>
  <c r="V215" i="11"/>
  <c r="V214" i="11"/>
  <c r="V213" i="11"/>
  <c r="V212" i="11"/>
  <c r="V211" i="11"/>
  <c r="V210" i="11"/>
  <c r="V209" i="11"/>
  <c r="V208" i="11"/>
  <c r="V207" i="11"/>
  <c r="V206" i="11"/>
  <c r="V205" i="11"/>
  <c r="V204" i="11"/>
  <c r="V203" i="11"/>
  <c r="V202" i="11"/>
  <c r="V201" i="11"/>
  <c r="V200" i="11"/>
  <c r="V199" i="11"/>
  <c r="V198" i="11"/>
  <c r="V197" i="11"/>
  <c r="V196" i="11"/>
  <c r="V195" i="11"/>
  <c r="V194" i="11"/>
  <c r="V193" i="11"/>
  <c r="V192" i="11"/>
  <c r="V191" i="11"/>
  <c r="V190" i="11"/>
  <c r="V189" i="11"/>
  <c r="V188" i="11"/>
  <c r="V187" i="11"/>
  <c r="V186" i="11"/>
  <c r="V185" i="11"/>
  <c r="V184" i="11"/>
  <c r="V183" i="11"/>
  <c r="V182" i="11"/>
  <c r="V181" i="11"/>
  <c r="V180" i="11"/>
  <c r="V179" i="11"/>
  <c r="V178" i="11"/>
  <c r="V177" i="11"/>
  <c r="V176" i="11"/>
  <c r="V175" i="11"/>
  <c r="V174" i="11"/>
  <c r="V173" i="11"/>
  <c r="V172" i="11"/>
  <c r="V171" i="11"/>
  <c r="V170" i="11"/>
  <c r="V169" i="11"/>
  <c r="V168" i="11"/>
  <c r="V167" i="11"/>
  <c r="V166" i="11"/>
  <c r="V165" i="11"/>
  <c r="V164" i="11"/>
  <c r="V163" i="11"/>
  <c r="V162" i="11"/>
  <c r="V161" i="11"/>
  <c r="V160" i="11"/>
  <c r="V159" i="11"/>
  <c r="V158" i="11"/>
  <c r="V157" i="11"/>
  <c r="V156" i="11"/>
  <c r="V155" i="11"/>
  <c r="V154" i="11"/>
  <c r="V153" i="11"/>
  <c r="V152" i="11"/>
  <c r="V151" i="11"/>
  <c r="E15" i="14" l="1"/>
  <c r="V12" i="11"/>
  <c r="V13" i="11"/>
  <c r="V14" i="11"/>
  <c r="V15" i="11"/>
  <c r="V16" i="11"/>
  <c r="V17" i="11"/>
  <c r="V18" i="11"/>
  <c r="V19" i="11"/>
  <c r="V20" i="11"/>
  <c r="V21" i="11"/>
  <c r="V22" i="11"/>
  <c r="V23" i="11"/>
  <c r="V24" i="11"/>
  <c r="V25" i="11"/>
  <c r="V26" i="11"/>
  <c r="V27" i="11"/>
  <c r="V28" i="11"/>
  <c r="V29" i="11"/>
  <c r="V30" i="11"/>
  <c r="V31" i="11"/>
  <c r="V32" i="11"/>
  <c r="V33" i="11"/>
  <c r="V34" i="11"/>
  <c r="V35" i="11"/>
  <c r="V36" i="11"/>
  <c r="V37" i="11"/>
  <c r="V38" i="11"/>
  <c r="V39" i="11"/>
  <c r="V40" i="11"/>
  <c r="V41" i="11"/>
  <c r="V42" i="11"/>
  <c r="V43" i="11"/>
  <c r="V44" i="11"/>
  <c r="V45" i="11"/>
  <c r="V46" i="11"/>
  <c r="V47" i="11"/>
  <c r="V48" i="11"/>
  <c r="V49" i="11"/>
  <c r="V50" i="11"/>
  <c r="V51" i="11"/>
  <c r="V52" i="11"/>
  <c r="V53" i="11"/>
  <c r="V54" i="11"/>
  <c r="V55" i="11"/>
  <c r="V56" i="11"/>
  <c r="V57" i="11"/>
  <c r="V58" i="11"/>
  <c r="V59" i="11"/>
  <c r="V60" i="11"/>
  <c r="V61" i="11"/>
  <c r="V62" i="11"/>
  <c r="V63" i="11"/>
  <c r="V64" i="11"/>
  <c r="V65" i="11"/>
  <c r="V66" i="11"/>
  <c r="V67" i="11"/>
  <c r="V68" i="11"/>
  <c r="V69" i="11"/>
  <c r="V70" i="11"/>
  <c r="V71" i="11"/>
  <c r="V72" i="11"/>
  <c r="V73" i="11"/>
  <c r="V74" i="11"/>
  <c r="V75" i="11"/>
  <c r="V76" i="11"/>
  <c r="V77" i="11"/>
  <c r="V78" i="11"/>
  <c r="V79" i="11"/>
  <c r="V80" i="11"/>
  <c r="V81" i="11"/>
  <c r="V82" i="11"/>
  <c r="V83" i="11"/>
  <c r="V84" i="11"/>
  <c r="V85" i="11"/>
  <c r="V86" i="11"/>
  <c r="V87" i="11"/>
  <c r="V88" i="11"/>
  <c r="V89" i="11"/>
  <c r="V90" i="11"/>
  <c r="V91" i="11"/>
  <c r="V92" i="11"/>
  <c r="V93" i="11"/>
  <c r="V94" i="11"/>
  <c r="V95" i="11"/>
  <c r="V96" i="11"/>
  <c r="V97" i="11"/>
  <c r="V98" i="11"/>
  <c r="V99" i="11"/>
  <c r="V100" i="11"/>
  <c r="V101" i="11"/>
  <c r="V102" i="11"/>
  <c r="V103" i="11"/>
  <c r="V104" i="11"/>
  <c r="V105" i="11"/>
  <c r="V106" i="11"/>
  <c r="V107" i="11"/>
  <c r="V108" i="11"/>
  <c r="V109" i="11"/>
  <c r="V110" i="11"/>
  <c r="V111" i="11"/>
  <c r="V112" i="11"/>
  <c r="V113" i="11"/>
  <c r="V114" i="11"/>
  <c r="V115" i="11"/>
  <c r="V116" i="11"/>
  <c r="V117" i="11"/>
  <c r="V118" i="11"/>
  <c r="V119" i="11"/>
  <c r="V120" i="11"/>
  <c r="V121" i="11"/>
  <c r="V122" i="11"/>
  <c r="V123" i="11"/>
  <c r="V124" i="11"/>
  <c r="V125" i="11"/>
  <c r="V126" i="11"/>
  <c r="V127" i="11"/>
  <c r="V128" i="11"/>
  <c r="V129" i="11"/>
  <c r="V130" i="11"/>
  <c r="V131" i="11"/>
  <c r="V132" i="11"/>
  <c r="V133" i="11"/>
  <c r="V134" i="11"/>
  <c r="V135" i="11"/>
  <c r="V136" i="11"/>
  <c r="V137" i="11"/>
  <c r="V138" i="11"/>
  <c r="V139" i="11"/>
  <c r="V140" i="11"/>
  <c r="V141" i="11"/>
  <c r="V142" i="11"/>
  <c r="V143" i="11"/>
  <c r="V144" i="11"/>
  <c r="V145" i="11"/>
  <c r="V146" i="11"/>
  <c r="V147" i="11"/>
  <c r="V148" i="11"/>
  <c r="V149" i="11"/>
  <c r="V150" i="11"/>
</calcChain>
</file>

<file path=xl/sharedStrings.xml><?xml version="1.0" encoding="utf-8"?>
<sst xmlns="http://schemas.openxmlformats.org/spreadsheetml/2006/main" count="1075" uniqueCount="907">
  <si>
    <t>Goal</t>
  </si>
  <si>
    <t>Objective</t>
  </si>
  <si>
    <t>Account</t>
  </si>
  <si>
    <t>Site</t>
  </si>
  <si>
    <t>Quantity</t>
  </si>
  <si>
    <t>1UGAD</t>
  </si>
  <si>
    <t>Protection and mixed solutions</t>
  </si>
  <si>
    <t>PF</t>
  </si>
  <si>
    <t>Security from Violence and Exploitation</t>
  </si>
  <si>
    <t>Risk of SGBV is reduced and quality of response improved</t>
  </si>
  <si>
    <t>Participation of community in SGBV prevention and response enabled and sustained</t>
  </si>
  <si>
    <t>312AK</t>
  </si>
  <si>
    <t>1UGAC</t>
  </si>
  <si>
    <t>Basic Needs and Essential Services</t>
  </si>
  <si>
    <t>Services for persons with specific needs strengthened</t>
  </si>
  <si>
    <t>Support to persons of concern with specific needs provided</t>
  </si>
  <si>
    <t>419AG</t>
  </si>
  <si>
    <t>Emergency response</t>
  </si>
  <si>
    <t>PB</t>
  </si>
  <si>
    <t>Supply of potable water increased or maintained</t>
  </si>
  <si>
    <t>Water system operations maintained</t>
  </si>
  <si>
    <t>414AD</t>
  </si>
  <si>
    <t>Logistics and Operations Support</t>
  </si>
  <si>
    <t>Logistics and supply optimized to serve operational needs</t>
  </si>
  <si>
    <t>Maintenance of vehicle fleet in adequate condition</t>
  </si>
  <si>
    <t>810AE</t>
  </si>
  <si>
    <t>Protection pending solutions</t>
  </si>
  <si>
    <t>PD</t>
  </si>
  <si>
    <t>Operations management, coordination and support strengthened and optimized</t>
  </si>
  <si>
    <t>General project management services provided</t>
  </si>
  <si>
    <t>811AH</t>
  </si>
  <si>
    <t>Shelter and infrastructure established, improved and maintained</t>
  </si>
  <si>
    <t>Transitional shelter provided</t>
  </si>
  <si>
    <t>416AJ</t>
  </si>
  <si>
    <t>Population has optimal access to education</t>
  </si>
  <si>
    <t>Lifelong learning opportunities provided or supported</t>
  </si>
  <si>
    <t>420BA</t>
  </si>
  <si>
    <t>Secondary education provided or supported</t>
  </si>
  <si>
    <t>420AU</t>
  </si>
  <si>
    <t>Population has sufficient access to energy</t>
  </si>
  <si>
    <t>Alternative/renewable energy promoted</t>
  </si>
  <si>
    <t>417AB</t>
  </si>
  <si>
    <t>Access roads constructed, repaired and maintained</t>
  </si>
  <si>
    <t>416AA</t>
  </si>
  <si>
    <t>Population lives in satisfactory conditions of sanitation and hygiene</t>
  </si>
  <si>
    <t>Household sanitary facilities / latrines constructed</t>
  </si>
  <si>
    <t>415AE</t>
  </si>
  <si>
    <t>Protection from crime strengthened</t>
  </si>
  <si>
    <t>Security packages and support implemented</t>
  </si>
  <si>
    <t>310AE</t>
  </si>
  <si>
    <t>Population has optimal access to reproductive health and HIV services</t>
  </si>
  <si>
    <t>Prevention of HIV mother to child transmission services provided</t>
  </si>
  <si>
    <t>411AF</t>
  </si>
  <si>
    <t>Population has sufficient basic and domestic items</t>
  </si>
  <si>
    <t>Cash grants or vouchers (multi-purpose) provided</t>
  </si>
  <si>
    <t>418AE</t>
  </si>
  <si>
    <t>Specific services for persons of concern with psychosocial needs provided</t>
  </si>
  <si>
    <t>419AK</t>
  </si>
  <si>
    <t>Fair Protection Processes and Documentation</t>
  </si>
  <si>
    <t>Quality of registration and profiling improved or maintained</t>
  </si>
  <si>
    <t>Registration conducted on an individual basis with minimum set of data required</t>
  </si>
  <si>
    <t>212AH</t>
  </si>
  <si>
    <t>Energy saving practices promoted</t>
  </si>
  <si>
    <t>417AF</t>
  </si>
  <si>
    <t>Favourable Protection Environment</t>
  </si>
  <si>
    <t>Access to legal assistance and legal remedies improved</t>
  </si>
  <si>
    <t>Legal assistance provided</t>
  </si>
  <si>
    <t>113AH</t>
  </si>
  <si>
    <t>Community Empowerment and Self Reliance</t>
  </si>
  <si>
    <t>Community mobilization strengthened and expanded</t>
  </si>
  <si>
    <t>Community leadership and decision-making supported</t>
  </si>
  <si>
    <t>510AN</t>
  </si>
  <si>
    <t>Kampala</t>
  </si>
  <si>
    <t>Level of individual documentation increased</t>
  </si>
  <si>
    <t>Issuance of ID and travel documents to persons of concern supported</t>
  </si>
  <si>
    <t>214AF</t>
  </si>
  <si>
    <t>Comprehensive safe motherhood services provided</t>
  </si>
  <si>
    <t>411AA</t>
  </si>
  <si>
    <t>Reception conditions improved</t>
  </si>
  <si>
    <t>Reception/transit centre infrastructure established and maintained</t>
  </si>
  <si>
    <t>210AG</t>
  </si>
  <si>
    <t>Access to and quality of status determination procedures improved</t>
  </si>
  <si>
    <t>UNHCR participation in government status determination procedure facilitated</t>
  </si>
  <si>
    <t>213AK</t>
  </si>
  <si>
    <t>Emergency shelter provided</t>
  </si>
  <si>
    <t>416AD</t>
  </si>
  <si>
    <t>Natural resources and shared environment better protected</t>
  </si>
  <si>
    <t>Forest protection/development undertaken</t>
  </si>
  <si>
    <t>512AE</t>
  </si>
  <si>
    <t>Self reliance and livelihoods improved</t>
  </si>
  <si>
    <t>Access to self employment / business facilitated</t>
  </si>
  <si>
    <t>513AD</t>
  </si>
  <si>
    <t>Leadership, Coordination and Partnerships</t>
  </si>
  <si>
    <t>Coordination and partnerships strengthened</t>
  </si>
  <si>
    <t>Co-ordination mechanisms established</t>
  </si>
  <si>
    <t>710AC</t>
  </si>
  <si>
    <t>Durable Solutions</t>
  </si>
  <si>
    <t>Comprehensive Solutions strategy developed, strengthened or updated</t>
  </si>
  <si>
    <t>UNSPECIFIED OUTPUT - Solutions Strategy</t>
  </si>
  <si>
    <t>610ZZ</t>
  </si>
  <si>
    <t>Health status of the population improved</t>
  </si>
  <si>
    <t>Access to primary health care services provided or supported</t>
  </si>
  <si>
    <t>410AA</t>
  </si>
  <si>
    <t>Protection of children strengthened</t>
  </si>
  <si>
    <t>Prevention and response services for children at risk</t>
  </si>
  <si>
    <t>314AQ</t>
  </si>
  <si>
    <t>Warehousing provided, repaired and maintained</t>
  </si>
  <si>
    <t>810AI</t>
  </si>
  <si>
    <t>Community based child protection structures established and functioning</t>
  </si>
  <si>
    <t>314AN</t>
  </si>
  <si>
    <t>Access to financial services facilitated (formal and informal)</t>
  </si>
  <si>
    <t>513AB</t>
  </si>
  <si>
    <t>Situation of persons of concern monitored</t>
  </si>
  <si>
    <t>210AH</t>
  </si>
  <si>
    <t>Environmental health and hygiene campaigns implemented</t>
  </si>
  <si>
    <t>415AD</t>
  </si>
  <si>
    <t>Water system constructed, expanded and/or upgraded</t>
  </si>
  <si>
    <t>414AC</t>
  </si>
  <si>
    <t>Community based complaints mechanism established</t>
  </si>
  <si>
    <t>510AM</t>
  </si>
  <si>
    <t>Partnerships effectively established and managed</t>
  </si>
  <si>
    <t>710AI</t>
  </si>
  <si>
    <t>Electricity/ lighting provided</t>
  </si>
  <si>
    <t>417AE</t>
  </si>
  <si>
    <t>Nutritional well-being improved</t>
  </si>
  <si>
    <t>Community management of acute malnutrition programmes implemented and monitored</t>
  </si>
  <si>
    <t>412AB</t>
  </si>
  <si>
    <t>General site operations constructed and sustained</t>
  </si>
  <si>
    <t>416AE</t>
  </si>
  <si>
    <t>Primary education provided or supported</t>
  </si>
  <si>
    <t>420AQ</t>
  </si>
  <si>
    <t>Peaceful co-existence with local communities promoted</t>
  </si>
  <si>
    <t>Peaceful coexistence projects implemented</t>
  </si>
  <si>
    <t>511AD</t>
  </si>
  <si>
    <t>Sanitary materials provided</t>
  </si>
  <si>
    <t>418AG</t>
  </si>
  <si>
    <t>Sectoral cash grants or vouchers provided</t>
  </si>
  <si>
    <t>420BC</t>
  </si>
  <si>
    <t>Early childhood education provided or supported</t>
  </si>
  <si>
    <t>420AE</t>
  </si>
  <si>
    <t>Stateless Persons in Uganda</t>
  </si>
  <si>
    <t>2UGAA</t>
  </si>
  <si>
    <t>Law and policy developed or strengthened</t>
  </si>
  <si>
    <t>Capacity development supported</t>
  </si>
  <si>
    <t>111AC</t>
  </si>
  <si>
    <t>Potential for resettlement realized</t>
  </si>
  <si>
    <t>Resettlement files submitted</t>
  </si>
  <si>
    <t>614AH</t>
  </si>
  <si>
    <t>Core relief items provided</t>
  </si>
  <si>
    <t>418AF</t>
  </si>
  <si>
    <t>Grand Total</t>
  </si>
  <si>
    <t>IP Code</t>
  </si>
  <si>
    <t>Situation Code</t>
  </si>
  <si>
    <t>PPG Code</t>
  </si>
  <si>
    <t>Goal Code</t>
  </si>
  <si>
    <t>Cost Center Code</t>
  </si>
  <si>
    <t>Budget Line Description</t>
  </si>
  <si>
    <t>Account Code</t>
  </si>
  <si>
    <t>MSRP Output</t>
  </si>
  <si>
    <t>Output Name</t>
  </si>
  <si>
    <t>Unit Cost</t>
  </si>
  <si>
    <t>Cost LC</t>
  </si>
  <si>
    <t>Cost USD</t>
  </si>
  <si>
    <t>MSRP Goal</t>
  </si>
  <si>
    <t>MSRP PPG</t>
  </si>
  <si>
    <t>Population Planning Group</t>
  </si>
  <si>
    <t>Situation Name</t>
  </si>
  <si>
    <t>(blank)</t>
  </si>
  <si>
    <t>412AA</t>
  </si>
  <si>
    <t>411AE</t>
  </si>
  <si>
    <t>MSRP Objective</t>
  </si>
  <si>
    <t>PPG Name</t>
  </si>
  <si>
    <t>CC MSRP</t>
  </si>
  <si>
    <t>Cost Centre name</t>
  </si>
  <si>
    <t>Arua</t>
  </si>
  <si>
    <t>Adjumani-Pakelle</t>
  </si>
  <si>
    <t>Mbarara</t>
  </si>
  <si>
    <t>Moyo</t>
  </si>
  <si>
    <t>Hoima</t>
  </si>
  <si>
    <t>Yumbe</t>
  </si>
  <si>
    <t>Cost Center</t>
  </si>
  <si>
    <t>Right Groups</t>
  </si>
  <si>
    <t>RG MSRP</t>
  </si>
  <si>
    <t>MSRP Code</t>
  </si>
  <si>
    <t>Access to the territory improved and risk of refoulement reduced</t>
  </si>
  <si>
    <t>Administrative institutions and practice developed or strengthened</t>
  </si>
  <si>
    <t>Risks related to detention reduced and freedom of movement increased</t>
  </si>
  <si>
    <t>Camp management and coordination refined and improved</t>
  </si>
  <si>
    <t>Civil registration and civil status documentation strengthened</t>
  </si>
  <si>
    <t>Reintegration made more sustainable</t>
  </si>
  <si>
    <t>Protection from effects of armed conflict strengthened</t>
  </si>
  <si>
    <t>Emergency management strengthened</t>
  </si>
  <si>
    <t>Family re-unification achieved</t>
  </si>
  <si>
    <t>Food security improved</t>
  </si>
  <si>
    <t>Identification of statelessness improved</t>
  </si>
  <si>
    <t>Potential for integration realized</t>
  </si>
  <si>
    <t>International and regional instruments acceded to, ratified or strengthened</t>
  </si>
  <si>
    <t>Donor relations and resource mobilization strengthened</t>
  </si>
  <si>
    <t>Public attitude towards persons of concern improved</t>
  </si>
  <si>
    <t>Greater reduction of statelessness is achieved</t>
  </si>
  <si>
    <t>Potential for voluntary return realized</t>
  </si>
  <si>
    <t>Output</t>
  </si>
  <si>
    <t>Government officials lobbied</t>
  </si>
  <si>
    <t>1BBB1</t>
  </si>
  <si>
    <t>Public opinion surveyed</t>
  </si>
  <si>
    <t>1BBB6</t>
  </si>
  <si>
    <t>Meetings, workshops, seminars organised</t>
  </si>
  <si>
    <t>1BBD1</t>
  </si>
  <si>
    <t>UNHCR participation in public events and fora ensured</t>
  </si>
  <si>
    <t>1BBD6</t>
  </si>
  <si>
    <t>Promotional materials published</t>
  </si>
  <si>
    <t>1BBE1</t>
  </si>
  <si>
    <t>Opinion leaders and civil society mobilized</t>
  </si>
  <si>
    <t>1BBE6</t>
  </si>
  <si>
    <t>Technical advice and support provided</t>
  </si>
  <si>
    <t>1BBG1</t>
  </si>
  <si>
    <t>Studies produced</t>
  </si>
  <si>
    <t>1BBG6</t>
  </si>
  <si>
    <t>Expert and technical assistance in drafting of legislation provided</t>
  </si>
  <si>
    <t>1BDB1</t>
  </si>
  <si>
    <t>UNHCR commentary on draft legal acts provided</t>
  </si>
  <si>
    <t>1BDB6</t>
  </si>
  <si>
    <t>1BDD1</t>
  </si>
  <si>
    <t>Legal materials produced, published and disseminated</t>
  </si>
  <si>
    <t>1BDD6</t>
  </si>
  <si>
    <t>Legal studies produced</t>
  </si>
  <si>
    <t>1BDE1</t>
  </si>
  <si>
    <t>Amicus curiae briefs for precedent-setting cases provided</t>
  </si>
  <si>
    <t>1BDE6</t>
  </si>
  <si>
    <t>Advocacy campaign implemented</t>
  </si>
  <si>
    <t>1BDG1</t>
  </si>
  <si>
    <t>1BDG6</t>
  </si>
  <si>
    <t>Civil society mobilized</t>
  </si>
  <si>
    <t>1BDH1</t>
  </si>
  <si>
    <t>Positive media stories elicited</t>
  </si>
  <si>
    <t>1BDH6</t>
  </si>
  <si>
    <t>Advocacy conducted</t>
  </si>
  <si>
    <t>114AA</t>
  </si>
  <si>
    <t>114AB</t>
  </si>
  <si>
    <t>Establishment and use of national and cross border coordination mechanisms supported</t>
  </si>
  <si>
    <t>114AC</t>
  </si>
  <si>
    <t>Inclusion of protection safeguards in re-admission agreements promoted</t>
  </si>
  <si>
    <t>114AD</t>
  </si>
  <si>
    <t>Interviews with persons of concern conducted</t>
  </si>
  <si>
    <t>114AE</t>
  </si>
  <si>
    <t>Referral mechanisms established</t>
  </si>
  <si>
    <t>114AF</t>
  </si>
  <si>
    <t>Special procedures for persons with specific needs established</t>
  </si>
  <si>
    <t>114AH</t>
  </si>
  <si>
    <t>Systematic and independent border monitoring established or conducted</t>
  </si>
  <si>
    <t>114AI</t>
  </si>
  <si>
    <t>UNSPECIFIED OUTPUT - Access &amp; Non Refoulement</t>
  </si>
  <si>
    <t>114ZZ</t>
  </si>
  <si>
    <t>112AA</t>
  </si>
  <si>
    <t>Assessment and analysis undertaken</t>
  </si>
  <si>
    <t>112AB</t>
  </si>
  <si>
    <t>UNSPECIFIED OUTPUT - Admin. Insts. &amp; Practice</t>
  </si>
  <si>
    <t>112ZZ</t>
  </si>
  <si>
    <t>112AE</t>
  </si>
  <si>
    <t>110AA</t>
  </si>
  <si>
    <t>110AB</t>
  </si>
  <si>
    <t>110AC</t>
  </si>
  <si>
    <t>UNSPECIFIED OUTPUT - Intl. &amp; Regional Instruments</t>
  </si>
  <si>
    <t>110ZZ</t>
  </si>
  <si>
    <t>UNHCR commentary on legal acts and drafts provided</t>
  </si>
  <si>
    <t>111AF</t>
  </si>
  <si>
    <t>UNSPECIFIED OUTPUT - Law and Policy</t>
  </si>
  <si>
    <t>111ZZ</t>
  </si>
  <si>
    <t>111AA</t>
  </si>
  <si>
    <t>111AB</t>
  </si>
  <si>
    <t>Positions or interventions in judicial, quasi-judicial and administrative appeal proceedings provided</t>
  </si>
  <si>
    <t>111AG</t>
  </si>
  <si>
    <t>113AB</t>
  </si>
  <si>
    <t>113AC</t>
  </si>
  <si>
    <t>113AD</t>
  </si>
  <si>
    <t>UNSPECIFIED OUTPUT - Legal Remedies &amp; Assistance</t>
  </si>
  <si>
    <t>113ZZ</t>
  </si>
  <si>
    <t>Access of persons of concern to non-judicial mechanisms supported</t>
  </si>
  <si>
    <t>113AG</t>
  </si>
  <si>
    <t>113AI</t>
  </si>
  <si>
    <t>115AA</t>
  </si>
  <si>
    <t>115AB</t>
  </si>
  <si>
    <t>Media and public opinion monitored and analyzed</t>
  </si>
  <si>
    <t>115AC</t>
  </si>
  <si>
    <t>Relations with local and international media established and sustained</t>
  </si>
  <si>
    <t>115AD</t>
  </si>
  <si>
    <t>UNSPECIFIED OUTPUT - Public Attitudes towards PoC</t>
  </si>
  <si>
    <t>115ZZ</t>
  </si>
  <si>
    <t>215AA</t>
  </si>
  <si>
    <t>Birth registration and certificates provided</t>
  </si>
  <si>
    <t>215AB</t>
  </si>
  <si>
    <t>215AC</t>
  </si>
  <si>
    <t>Issuance of civil status documentation by national institutions supported</t>
  </si>
  <si>
    <t>215AD</t>
  </si>
  <si>
    <t>UNSPECIFIED OUTPUT - Civil Reg. &amp; Civil Satus Doc</t>
  </si>
  <si>
    <t>215ZZ</t>
  </si>
  <si>
    <t>216AA</t>
  </si>
  <si>
    <t>Coordination with ICRC and other partners on family reunification established</t>
  </si>
  <si>
    <t>216AC</t>
  </si>
  <si>
    <t>Family reunification process supported</t>
  </si>
  <si>
    <t>216AD</t>
  </si>
  <si>
    <t>Standard Operating Procedures (SOPs) established</t>
  </si>
  <si>
    <t>216AF</t>
  </si>
  <si>
    <t>UNSPECIFIED OUTPUT - Family Re-unification</t>
  </si>
  <si>
    <t>216ZZ</t>
  </si>
  <si>
    <t>Information provided to persons of concern</t>
  </si>
  <si>
    <t>216AG</t>
  </si>
  <si>
    <t>211AA</t>
  </si>
  <si>
    <t>Identification exercise conducted or supported</t>
  </si>
  <si>
    <t>211AD</t>
  </si>
  <si>
    <t>UNSPECIFIED OUTPUT - Identification Statelessness</t>
  </si>
  <si>
    <t>211ZZ</t>
  </si>
  <si>
    <t>211AE</t>
  </si>
  <si>
    <t>214AA</t>
  </si>
  <si>
    <t>Agreement with government on provision and recognition of indv documentation concluded</t>
  </si>
  <si>
    <t>214AB</t>
  </si>
  <si>
    <t>214AC</t>
  </si>
  <si>
    <t>ICAO compliant travel documents issued</t>
  </si>
  <si>
    <t>214AE</t>
  </si>
  <si>
    <t>UNSPECIFIED OUTPUT - Individual Documentation</t>
  </si>
  <si>
    <t>214ZZ</t>
  </si>
  <si>
    <t>Access of asylum-seekers to UNHCR provided</t>
  </si>
  <si>
    <t>210AA</t>
  </si>
  <si>
    <t>210AB</t>
  </si>
  <si>
    <t>210AC</t>
  </si>
  <si>
    <t>Individual/ family material and psychosocial support provided</t>
  </si>
  <si>
    <t>210AD</t>
  </si>
  <si>
    <t>Persons of concern at risk identified and individually supported</t>
  </si>
  <si>
    <t>210AF</t>
  </si>
  <si>
    <t>Government provision of material, psychosocial and legal assistance to persons of concern supported</t>
  </si>
  <si>
    <t>210AI</t>
  </si>
  <si>
    <t>UNSPECIFIED OUTPUT - Reception Conditions</t>
  </si>
  <si>
    <t>210ZZ</t>
  </si>
  <si>
    <t>212AA</t>
  </si>
  <si>
    <t>Eligible cases identified and registered</t>
  </si>
  <si>
    <t>212AC</t>
  </si>
  <si>
    <t>212AD</t>
  </si>
  <si>
    <t>Outreach registration targeting dispersed population conducted</t>
  </si>
  <si>
    <t>212AE</t>
  </si>
  <si>
    <t>Registration and profiling data shared in line with data protection framework</t>
  </si>
  <si>
    <t>212AG</t>
  </si>
  <si>
    <t>Registration data updated on a continuous basis</t>
  </si>
  <si>
    <t>212AI</t>
  </si>
  <si>
    <t>212AJ</t>
  </si>
  <si>
    <t>UNSPECIFIED OUTPUT - Registration and Profiling</t>
  </si>
  <si>
    <t>212ZZ</t>
  </si>
  <si>
    <t>Profiling of persons of concern planned and undertaken</t>
  </si>
  <si>
    <t>212AK</t>
  </si>
  <si>
    <t>Use of profiling results by relevant stakeholders promoted</t>
  </si>
  <si>
    <t>212AL</t>
  </si>
  <si>
    <t>213AA</t>
  </si>
  <si>
    <t>213AC</t>
  </si>
  <si>
    <t>Handover of status determination procedure from UNHCR to government initiated</t>
  </si>
  <si>
    <t>213AF</t>
  </si>
  <si>
    <t>213AG</t>
  </si>
  <si>
    <t>Special procedures for applicants with specific needs established</t>
  </si>
  <si>
    <t>213AI</t>
  </si>
  <si>
    <t>UNHCR supervision of government status determination procedures facilitated</t>
  </si>
  <si>
    <t>213AL</t>
  </si>
  <si>
    <t>UNSPECIFIED OUTPUT - Status Determination</t>
  </si>
  <si>
    <t>213ZZ</t>
  </si>
  <si>
    <t>Analysis of substantive decisions undertaken</t>
  </si>
  <si>
    <t>213AM</t>
  </si>
  <si>
    <t>213AN</t>
  </si>
  <si>
    <t>UNHCR status determination procedure implemented</t>
  </si>
  <si>
    <t>213AO</t>
  </si>
  <si>
    <t>313AA</t>
  </si>
  <si>
    <t>Cooperation with civil society for monitoring and support to detainees</t>
  </si>
  <si>
    <t>313AC</t>
  </si>
  <si>
    <t>Interventions made for release of individuals from detentions</t>
  </si>
  <si>
    <t>313AD</t>
  </si>
  <si>
    <t>313AE</t>
  </si>
  <si>
    <t>313AF</t>
  </si>
  <si>
    <t>UNSPECIFIED OUTPUT - Detention &amp; Free Movement</t>
  </si>
  <si>
    <t>313ZZ</t>
  </si>
  <si>
    <t>311AA</t>
  </si>
  <si>
    <t>311AB</t>
  </si>
  <si>
    <t>311AC</t>
  </si>
  <si>
    <t>Land mine/ UXO risks identified and minimized</t>
  </si>
  <si>
    <t>311AD</t>
  </si>
  <si>
    <t>Measures to identify and minimize forced recruitment implemented</t>
  </si>
  <si>
    <t>311AE</t>
  </si>
  <si>
    <t>Measures to minimize the risk of infiltration of armed elements implemented</t>
  </si>
  <si>
    <t>311AF</t>
  </si>
  <si>
    <t>Populations moved to safe locations</t>
  </si>
  <si>
    <t>311AG</t>
  </si>
  <si>
    <t>Protection by presence provided</t>
  </si>
  <si>
    <t>311AH</t>
  </si>
  <si>
    <t>311AI</t>
  </si>
  <si>
    <t>UNSPECIFIED OUTPUT - Effects of Armed Conflict</t>
  </si>
  <si>
    <t>311ZZ</t>
  </si>
  <si>
    <t>310AA</t>
  </si>
  <si>
    <t>Age, Gender, and Diversity sensitive community security system strengthened</t>
  </si>
  <si>
    <t>310AB</t>
  </si>
  <si>
    <t>310AC</t>
  </si>
  <si>
    <t>Community conflict resolution mechanisms strengthened</t>
  </si>
  <si>
    <t>310AD</t>
  </si>
  <si>
    <t>UNSPECIFIED OUTPUT - Protection from Crime</t>
  </si>
  <si>
    <t>310ZZ</t>
  </si>
  <si>
    <t>Best interest determination process established and operational</t>
  </si>
  <si>
    <t>314AB</t>
  </si>
  <si>
    <t>314AC</t>
  </si>
  <si>
    <t>UNSPECIFIED OUTPUT - Protection of Children</t>
  </si>
  <si>
    <t>314ZZ</t>
  </si>
  <si>
    <t>314AL</t>
  </si>
  <si>
    <t>314AM</t>
  </si>
  <si>
    <t>Coordination and partnership mechanisms established and operational</t>
  </si>
  <si>
    <t>314AO</t>
  </si>
  <si>
    <t>Prevention and response services for adolescents</t>
  </si>
  <si>
    <t>314AP</t>
  </si>
  <si>
    <t>312AB</t>
  </si>
  <si>
    <t>312AD</t>
  </si>
  <si>
    <t>312AI</t>
  </si>
  <si>
    <t>UNSPECIFIED OUTPUT - SGBV Prevention and Response</t>
  </si>
  <si>
    <t>312ZZ</t>
  </si>
  <si>
    <t>Access to medical services facilitated</t>
  </si>
  <si>
    <t>312AQ</t>
  </si>
  <si>
    <t>Material assistance provided</t>
  </si>
  <si>
    <t>312AR</t>
  </si>
  <si>
    <t>Psychosocial counselling provided</t>
  </si>
  <si>
    <t>312AS</t>
  </si>
  <si>
    <t>Safe and survivor centered SGBV procedures and coordination mechanisms functional</t>
  </si>
  <si>
    <t>312AT</t>
  </si>
  <si>
    <t>Safety and security for SGBV survivors provided</t>
  </si>
  <si>
    <t>312AU</t>
  </si>
  <si>
    <t>UNSPECIFIED OUTPUT - Basic and Domestic Items</t>
  </si>
  <si>
    <t>418ZZ</t>
  </si>
  <si>
    <t>Seasonal and complementary items provided</t>
  </si>
  <si>
    <t>418AH</t>
  </si>
  <si>
    <t>Measures to promote girls' education promoted</t>
  </si>
  <si>
    <t>420AP</t>
  </si>
  <si>
    <t>Safe learning environments promoted</t>
  </si>
  <si>
    <t>420AR</t>
  </si>
  <si>
    <t>UNSPECIFIED OUTPUT - Education</t>
  </si>
  <si>
    <t>420ZZ</t>
  </si>
  <si>
    <t>420AB</t>
  </si>
  <si>
    <t>Education monitoring system established</t>
  </si>
  <si>
    <t>420AF</t>
  </si>
  <si>
    <t>Involvement of key stakeholders promoted</t>
  </si>
  <si>
    <t>420AI</t>
  </si>
  <si>
    <t>Access to tertiary education provided or supported</t>
  </si>
  <si>
    <t>420AX</t>
  </si>
  <si>
    <t>420AY</t>
  </si>
  <si>
    <t>Educational infrastructure constructed, improved or maintained</t>
  </si>
  <si>
    <t>420AZ</t>
  </si>
  <si>
    <t>Measures to improve primary education quality and learning achievement implemented</t>
  </si>
  <si>
    <t>420BB</t>
  </si>
  <si>
    <t>Sports/recreation programme provided or supported</t>
  </si>
  <si>
    <t>420BD</t>
  </si>
  <si>
    <t>Use of technology in education service provision expanded</t>
  </si>
  <si>
    <t>420BE</t>
  </si>
  <si>
    <t>417AA</t>
  </si>
  <si>
    <t>Domestic fuel provided</t>
  </si>
  <si>
    <t>417AD</t>
  </si>
  <si>
    <t>Strategy developed and implemented</t>
  </si>
  <si>
    <t>417AG</t>
  </si>
  <si>
    <t>UNSPECIFIED OUTPUT - Energy</t>
  </si>
  <si>
    <t>417ZZ</t>
  </si>
  <si>
    <t>417AH</t>
  </si>
  <si>
    <t>417AI</t>
  </si>
  <si>
    <t>Adequate quantity and quality of food aid provided</t>
  </si>
  <si>
    <t>413AA</t>
  </si>
  <si>
    <t>Joint assessments, plans &amp; strategies agreed with WFP to address malnutrition</t>
  </si>
  <si>
    <t>413AB</t>
  </si>
  <si>
    <t>Strategy developed or implemented</t>
  </si>
  <si>
    <t>413AC</t>
  </si>
  <si>
    <t>UNSPECIFIED OUTPUT - Food Security</t>
  </si>
  <si>
    <t>413ZZ</t>
  </si>
  <si>
    <t>Adequacy of food assistance monitored</t>
  </si>
  <si>
    <t>413AF</t>
  </si>
  <si>
    <t>413AG</t>
  </si>
  <si>
    <t>410AB</t>
  </si>
  <si>
    <t>Preventative and community-based health care services provided</t>
  </si>
  <si>
    <t>410AC</t>
  </si>
  <si>
    <t>Access to communicable disease programmes provided</t>
  </si>
  <si>
    <t>410AD</t>
  </si>
  <si>
    <t>Access to non communicable disease programmes provided</t>
  </si>
  <si>
    <t>410AE</t>
  </si>
  <si>
    <t>Health services to children under 5 delivered</t>
  </si>
  <si>
    <t>410AF</t>
  </si>
  <si>
    <t>Contingency plan for disease outbreaks maintained</t>
  </si>
  <si>
    <t>410AG</t>
  </si>
  <si>
    <t>Access to essential drugs provided</t>
  </si>
  <si>
    <t>410AH</t>
  </si>
  <si>
    <t>Laboratory services provided according to country-specific SOPs</t>
  </si>
  <si>
    <t>410AI</t>
  </si>
  <si>
    <t>Health Information System established</t>
  </si>
  <si>
    <t>410AJ</t>
  </si>
  <si>
    <t>Capacity building undertaken</t>
  </si>
  <si>
    <t>410AK</t>
  </si>
  <si>
    <t>Sufficient mosquito nets distributed</t>
  </si>
  <si>
    <t>410AL</t>
  </si>
  <si>
    <t>UNSPECIFIED OUTPUT - Health</t>
  </si>
  <si>
    <t>410ZZ</t>
  </si>
  <si>
    <t>Nutrition surveillance system implemented</t>
  </si>
  <si>
    <t>412AE</t>
  </si>
  <si>
    <t>Measures to control anaemia and other micronutrient deficiencies undertaken</t>
  </si>
  <si>
    <t>412AF</t>
  </si>
  <si>
    <t>Complementary food supplements provided and monitored</t>
  </si>
  <si>
    <t>412AG</t>
  </si>
  <si>
    <t>412AH</t>
  </si>
  <si>
    <t>UNSPECIFIED OUTPUT - Nutrition</t>
  </si>
  <si>
    <t>412ZZ</t>
  </si>
  <si>
    <t>Appropriate infant and young child feeding practices promoted</t>
  </si>
  <si>
    <t>Supplementary feeding programme implemented and monitored</t>
  </si>
  <si>
    <t>412AC</t>
  </si>
  <si>
    <t>412AD</t>
  </si>
  <si>
    <t>Care and treatment of PoCs living with HIV and AIDS provided</t>
  </si>
  <si>
    <t>411AB</t>
  </si>
  <si>
    <t>Clinical management of rape provided</t>
  </si>
  <si>
    <t>411AC</t>
  </si>
  <si>
    <t>411AD</t>
  </si>
  <si>
    <t>Preventive reproductive health and HIV services provided</t>
  </si>
  <si>
    <t>Voluntary counselling and testing services provided</t>
  </si>
  <si>
    <t>411AG</t>
  </si>
  <si>
    <t>Safe and rational blood transfusion and standard precautions practiced</t>
  </si>
  <si>
    <t>411AH</t>
  </si>
  <si>
    <t>411AI</t>
  </si>
  <si>
    <t>411AJ</t>
  </si>
  <si>
    <t>UNSPECIFIED OUTPUT - Reproductive Health and HIV</t>
  </si>
  <si>
    <t>411ZZ</t>
  </si>
  <si>
    <t>415AA</t>
  </si>
  <si>
    <t>Community sanitary facilities/ latrines constructed</t>
  </si>
  <si>
    <t>415AB</t>
  </si>
  <si>
    <t>Community solid waste management services provided</t>
  </si>
  <si>
    <t>415AC</t>
  </si>
  <si>
    <t>Medical waste management services for health centres / hospitals supported</t>
  </si>
  <si>
    <t>415AG</t>
  </si>
  <si>
    <t>Refuse pits constructed/ maintained</t>
  </si>
  <si>
    <t>415AH</t>
  </si>
  <si>
    <t>Sanitary facilities/ latrines in health centres / hospitals constructed</t>
  </si>
  <si>
    <t>415AI</t>
  </si>
  <si>
    <t>Sanitary facilities/ latrines in schools constructed</t>
  </si>
  <si>
    <t>415AJ</t>
  </si>
  <si>
    <t>Vector/ pest control services provided</t>
  </si>
  <si>
    <t>415AL</t>
  </si>
  <si>
    <t>UNSPECIFIED OUTPUT - Sanitation and Hygiene</t>
  </si>
  <si>
    <t>415ZZ</t>
  </si>
  <si>
    <t>419AA</t>
  </si>
  <si>
    <t>Specific services for older persons of concern provided</t>
  </si>
  <si>
    <t>419AE</t>
  </si>
  <si>
    <t>Specific services for persons of concern with disabillities provided</t>
  </si>
  <si>
    <t>419AF</t>
  </si>
  <si>
    <t>UNSPECIFIED OUTPUT - Servs for PoC w Specific Needs</t>
  </si>
  <si>
    <t>419ZZ</t>
  </si>
  <si>
    <t>419AH</t>
  </si>
  <si>
    <t>Specific services for LGBTI persons of concern provided</t>
  </si>
  <si>
    <t>419AI</t>
  </si>
  <si>
    <t>Specific services for minorities or indigenous groups provided</t>
  </si>
  <si>
    <t>419AJ</t>
  </si>
  <si>
    <t>416AB</t>
  </si>
  <si>
    <t>416AC</t>
  </si>
  <si>
    <t>Land allocation for shelter supported</t>
  </si>
  <si>
    <t>416AF</t>
  </si>
  <si>
    <t>Long-term/ permanent shelter provided and sustained</t>
  </si>
  <si>
    <t>416AG</t>
  </si>
  <si>
    <t>National schemes for land allocation supported</t>
  </si>
  <si>
    <t>416AH</t>
  </si>
  <si>
    <t>Shelter materials and maintenance tool kits provided</t>
  </si>
  <si>
    <t>416AI</t>
  </si>
  <si>
    <t>UNSPECIFIED OUTPUT - Shelter and Infrastructure</t>
  </si>
  <si>
    <t>416ZZ</t>
  </si>
  <si>
    <t>416AL</t>
  </si>
  <si>
    <t>414AA</t>
  </si>
  <si>
    <t>Water management committees established and active</t>
  </si>
  <si>
    <t>414AB</t>
  </si>
  <si>
    <t>UNSPECIFIED OUTPUT - Water</t>
  </si>
  <si>
    <t>414ZZ</t>
  </si>
  <si>
    <t>WASH activities monitored</t>
  </si>
  <si>
    <t>414AE</t>
  </si>
  <si>
    <t>Community peace education projects implemented</t>
  </si>
  <si>
    <t>511AA</t>
  </si>
  <si>
    <t>Community sensitization campaign implemented</t>
  </si>
  <si>
    <t>511AB</t>
  </si>
  <si>
    <t>Projects benefiting host and displaced communities implemented</t>
  </si>
  <si>
    <t>511AC</t>
  </si>
  <si>
    <t>UNSPECIFIED OUTPUT - Peaceful Co-Existence</t>
  </si>
  <si>
    <t>511ZZ</t>
  </si>
  <si>
    <t>UNSPECIFIED OUTPUT - Community Mobilization</t>
  </si>
  <si>
    <t>510ZZ</t>
  </si>
  <si>
    <t>Community self-management supported</t>
  </si>
  <si>
    <t>510AO</t>
  </si>
  <si>
    <t>Participatory Approach implemented</t>
  </si>
  <si>
    <t>510AP</t>
  </si>
  <si>
    <t>512AA</t>
  </si>
  <si>
    <t>512AB</t>
  </si>
  <si>
    <t>512AD</t>
  </si>
  <si>
    <t>UNSPECIFIED OUTPUT - Natural Resource &amp; Environment</t>
  </si>
  <si>
    <t>512ZZ</t>
  </si>
  <si>
    <t>Land resources developed</t>
  </si>
  <si>
    <t>512AF</t>
  </si>
  <si>
    <t>Access to agricultural / livestock / fisheries production enabled</t>
  </si>
  <si>
    <t>513AA</t>
  </si>
  <si>
    <t>Access to Information and Communications Technologies enabled</t>
  </si>
  <si>
    <t>513AC</t>
  </si>
  <si>
    <t>Access to training and learning enabled</t>
  </si>
  <si>
    <t>513AE</t>
  </si>
  <si>
    <t>Access to wage earning employment facilitated</t>
  </si>
  <si>
    <t>513AG</t>
  </si>
  <si>
    <t>Access to work facilitated through removal of legal barriers</t>
  </si>
  <si>
    <t>513AH</t>
  </si>
  <si>
    <t>513AI</t>
  </si>
  <si>
    <t>Recognition of diplomas by host state facilitated</t>
  </si>
  <si>
    <t>513AL</t>
  </si>
  <si>
    <t>513AM</t>
  </si>
  <si>
    <t>Vocational training / Technical skills provided</t>
  </si>
  <si>
    <t>513AN</t>
  </si>
  <si>
    <t>UNSPECIFIED OUTPUT - Self Reliance and Livelihoods</t>
  </si>
  <si>
    <t>513ZZ</t>
  </si>
  <si>
    <t>513AO</t>
  </si>
  <si>
    <t>Acquisition of residence permits facilitated</t>
  </si>
  <si>
    <t>613AA</t>
  </si>
  <si>
    <t>613AB</t>
  </si>
  <si>
    <t>Coexistence projects promoted with development actors, government, private sector and other stakeholders</t>
  </si>
  <si>
    <t>613AC</t>
  </si>
  <si>
    <t>Naturalisation process facilitated</t>
  </si>
  <si>
    <t>613AD</t>
  </si>
  <si>
    <t>Relocation alternatives assessed and implemented</t>
  </si>
  <si>
    <t>613AE</t>
  </si>
  <si>
    <t>613AG</t>
  </si>
  <si>
    <t>613AH</t>
  </si>
  <si>
    <t>613AI</t>
  </si>
  <si>
    <t>UNSPECIFIED OUTPUT - Integration</t>
  </si>
  <si>
    <t>613ZZ</t>
  </si>
  <si>
    <t>Facilitated naturalization procedures promoted</t>
  </si>
  <si>
    <t>615AB</t>
  </si>
  <si>
    <t>Individual assistance for acquisition or confirmation of nationality provided</t>
  </si>
  <si>
    <t>615AC</t>
  </si>
  <si>
    <t>615AD</t>
  </si>
  <si>
    <t>615AE</t>
  </si>
  <si>
    <t>UNSPECIFIED OUTPUT - Reduction of Statelessness</t>
  </si>
  <si>
    <t>615ZZ</t>
  </si>
  <si>
    <t>615AA</t>
  </si>
  <si>
    <t>612AA</t>
  </si>
  <si>
    <t>612AB</t>
  </si>
  <si>
    <t>Land, housing, property and documentation rights of persons of concern are upheld</t>
  </si>
  <si>
    <t>612AC</t>
  </si>
  <si>
    <t>Partnerships with development actors established</t>
  </si>
  <si>
    <t>612AD</t>
  </si>
  <si>
    <t>612AE</t>
  </si>
  <si>
    <t>612AF</t>
  </si>
  <si>
    <t>UNSPECIFIED OUTPUT - Reintegration</t>
  </si>
  <si>
    <t>612ZZ</t>
  </si>
  <si>
    <t>614AA</t>
  </si>
  <si>
    <t>Identification of resettlement cases including women and girls at risk conducted</t>
  </si>
  <si>
    <t>614AB</t>
  </si>
  <si>
    <t>Emergency resettlement organised</t>
  </si>
  <si>
    <t>614AC</t>
  </si>
  <si>
    <t>Group resettlement planned and implemented</t>
  </si>
  <si>
    <t>614AD</t>
  </si>
  <si>
    <t>614AE</t>
  </si>
  <si>
    <t>Resettlement country procedures for emergency cases developed or improved</t>
  </si>
  <si>
    <t>614AF</t>
  </si>
  <si>
    <t>Resettlement departures arranged</t>
  </si>
  <si>
    <t>614AG</t>
  </si>
  <si>
    <t>New/ recently established country resettlement programme supported</t>
  </si>
  <si>
    <t>614AJ</t>
  </si>
  <si>
    <t>614AK</t>
  </si>
  <si>
    <t>Strategy for preventing fraud implemented</t>
  </si>
  <si>
    <t>614AL</t>
  </si>
  <si>
    <t>UNSPECIFIED OUTPUT - Resettlement</t>
  </si>
  <si>
    <t>614ZZ</t>
  </si>
  <si>
    <t>610AA</t>
  </si>
  <si>
    <t>Comprehensive Solutions profiling of population conducted</t>
  </si>
  <si>
    <t>610AB</t>
  </si>
  <si>
    <t>Potential for labour migration schemes exploited to bring interim solutions</t>
  </si>
  <si>
    <t>610AC</t>
  </si>
  <si>
    <t>610AD</t>
  </si>
  <si>
    <t>611AA</t>
  </si>
  <si>
    <t>611AB</t>
  </si>
  <si>
    <t>Come and tell visits for refugees and IDPs conducted</t>
  </si>
  <si>
    <t>611AD</t>
  </si>
  <si>
    <t>Cross-border coordination mechanisms established</t>
  </si>
  <si>
    <t>611AE</t>
  </si>
  <si>
    <t>Go and see visits for refugees and IDPs conducted</t>
  </si>
  <si>
    <t>611AF</t>
  </si>
  <si>
    <t>Health screening for voluntary return</t>
  </si>
  <si>
    <t>611AG</t>
  </si>
  <si>
    <t>Individual voluntariness of return verified</t>
  </si>
  <si>
    <t>611AH</t>
  </si>
  <si>
    <t>611AI</t>
  </si>
  <si>
    <t>Monitoring forms established</t>
  </si>
  <si>
    <t>611AJ</t>
  </si>
  <si>
    <t>Return assistance provided</t>
  </si>
  <si>
    <t>611AK</t>
  </si>
  <si>
    <t>Safe and dignified returnee transport provided</t>
  </si>
  <si>
    <t>611AL</t>
  </si>
  <si>
    <t>Special assistance for persons of concern with specific needs provided</t>
  </si>
  <si>
    <t>611AM</t>
  </si>
  <si>
    <t>Transit centres established</t>
  </si>
  <si>
    <t>611AN</t>
  </si>
  <si>
    <t>Tripartite agreement concluded</t>
  </si>
  <si>
    <t>611AO</t>
  </si>
  <si>
    <t>Tripartite Commissions established and sustained</t>
  </si>
  <si>
    <t>611AP</t>
  </si>
  <si>
    <t>UNSPECIFIED OUTPUT - Voluntary Return</t>
  </si>
  <si>
    <t>611ZZ</t>
  </si>
  <si>
    <t>611AQ</t>
  </si>
  <si>
    <t>Support for minimising environmental impact provided</t>
  </si>
  <si>
    <t>711AC</t>
  </si>
  <si>
    <t>Information management systems, incl. needs assessment and monitoring, are integrated across camps</t>
  </si>
  <si>
    <t>711AE</t>
  </si>
  <si>
    <t>711AG</t>
  </si>
  <si>
    <t>UNSPECIFIED OUTPUT - Camp Mgmt. &amp; Coordination</t>
  </si>
  <si>
    <t>711ZZ</t>
  </si>
  <si>
    <t>Roles and responsibilities for camp managers and service providers defined and agreed</t>
  </si>
  <si>
    <t>711AH</t>
  </si>
  <si>
    <t>Site selection, site planning and site monitoring/implementation conducted against UNHCR and/or SPHERE standards</t>
  </si>
  <si>
    <t>711AI</t>
  </si>
  <si>
    <t>As UNAIDS co-sponsor, UNHCR support to UN country team HIV response provided</t>
  </si>
  <si>
    <t>710AA</t>
  </si>
  <si>
    <t>710AB</t>
  </si>
  <si>
    <t>Collection, collation and dissemination of information by partners harmonized</t>
  </si>
  <si>
    <t>710AD</t>
  </si>
  <si>
    <t>Joint assessment, planning, and evaluation exercises held</t>
  </si>
  <si>
    <t>710AE</t>
  </si>
  <si>
    <t>Participation in existing coordination mechanisms</t>
  </si>
  <si>
    <t>710AH</t>
  </si>
  <si>
    <t>Partnerships established with development actors at national and regional levels</t>
  </si>
  <si>
    <t>710AJ</t>
  </si>
  <si>
    <t>Partnerships on migration issues established with national and regional actors</t>
  </si>
  <si>
    <t>710AK</t>
  </si>
  <si>
    <t>Involvement in UN CCA/ UNDAF and national development strategies actively maintained</t>
  </si>
  <si>
    <t>710AL</t>
  </si>
  <si>
    <t>UNSPECIFIED OUTPUT - Coordination and Partnerships</t>
  </si>
  <si>
    <t>710ZZ</t>
  </si>
  <si>
    <t>UNHCR engaged in and committed to the effectiveness of the UN Country Team/Humanitarian Country Team for effective protection delivery</t>
  </si>
  <si>
    <t>710AO</t>
  </si>
  <si>
    <t>Briefings and meetings with donor countries conducted</t>
  </si>
  <si>
    <t>713AA</t>
  </si>
  <si>
    <t>Reporting for donors submitted in a timely manner</t>
  </si>
  <si>
    <t>713AC</t>
  </si>
  <si>
    <t>Joint field missions with donors conducted</t>
  </si>
  <si>
    <t>713AF</t>
  </si>
  <si>
    <t>Project proposals for funding submitted</t>
  </si>
  <si>
    <t>713AG</t>
  </si>
  <si>
    <t>UNSPECIFIED OUTPUT - Donor relations &amp; resource mobilization</t>
  </si>
  <si>
    <t>713ZZ</t>
  </si>
  <si>
    <t>Pooled funding and new funding sources identified and accessed</t>
  </si>
  <si>
    <t>713AJ</t>
  </si>
  <si>
    <t>712AA</t>
  </si>
  <si>
    <t>712AB</t>
  </si>
  <si>
    <t>UNSPECIFIED OUTPUT - Emergency Management</t>
  </si>
  <si>
    <t>712ZZ</t>
  </si>
  <si>
    <t>Partner office/ housing construction provided</t>
  </si>
  <si>
    <t>811AB</t>
  </si>
  <si>
    <t>Assets provided</t>
  </si>
  <si>
    <t>811AC</t>
  </si>
  <si>
    <t>Evaluations conducted</t>
  </si>
  <si>
    <t>811AF</t>
  </si>
  <si>
    <t>Financial control assured</t>
  </si>
  <si>
    <t>811AG</t>
  </si>
  <si>
    <t>ICT systems maintained and supported</t>
  </si>
  <si>
    <t>811AI</t>
  </si>
  <si>
    <t>Monitoring conducted</t>
  </si>
  <si>
    <t>811AJ</t>
  </si>
  <si>
    <t>Security of humanitarian workers supported</t>
  </si>
  <si>
    <t>811AL</t>
  </si>
  <si>
    <t>Surveys conducted</t>
  </si>
  <si>
    <t>811AO</t>
  </si>
  <si>
    <t>Targeted training provided</t>
  </si>
  <si>
    <t>811AP</t>
  </si>
  <si>
    <t>UNSPECIFIED OUTPUT - Operations Management</t>
  </si>
  <si>
    <t>811ZZ</t>
  </si>
  <si>
    <t>UNSPECIFIED OUTPUT - Supply Chain/ Logistics</t>
  </si>
  <si>
    <t>810ZZ</t>
  </si>
  <si>
    <t>Inventory/distribution optimized</t>
  </si>
  <si>
    <t>810AK</t>
  </si>
  <si>
    <t>Plant Property Equipment Management</t>
  </si>
  <si>
    <t>810AL</t>
  </si>
  <si>
    <t>Purchasing and timely procurement of supplies</t>
  </si>
  <si>
    <t>810AM</t>
  </si>
  <si>
    <t>Timely Delivery</t>
  </si>
  <si>
    <t>810AN</t>
  </si>
  <si>
    <t>Account Name</t>
  </si>
  <si>
    <t>B - Budget in USD at Cost Centre/Objective Level</t>
  </si>
  <si>
    <t>Sum of Cost USD</t>
  </si>
  <si>
    <t>Sum of Cost LC</t>
  </si>
  <si>
    <t>C- Budget at Account Level (USD Amount)</t>
  </si>
  <si>
    <t>Currency (UGX or USD)</t>
  </si>
  <si>
    <t>(All)</t>
  </si>
  <si>
    <t>Operational Costs</t>
  </si>
  <si>
    <t>Total (in USD)</t>
  </si>
  <si>
    <t>Exchange Rate for 2020</t>
  </si>
  <si>
    <t>* Under Output 811AH</t>
  </si>
  <si>
    <t>Support/management Costs*</t>
  </si>
  <si>
    <t>A- TOTAL BUDGET</t>
  </si>
  <si>
    <t>B - RESULT CHAIN COHERENCE</t>
  </si>
  <si>
    <t>C- Staffing Costs</t>
  </si>
  <si>
    <t>#N/A</t>
  </si>
  <si>
    <t>#VALUE!</t>
  </si>
  <si>
    <t>#N/A Total</t>
  </si>
  <si>
    <t>Other Bedding Materials</t>
  </si>
  <si>
    <t>Cooking Stoves</t>
  </si>
  <si>
    <t>Wiring and Electrical Supplies</t>
  </si>
  <si>
    <t>Agricultural, Forestry, Fishing and Farming Supplies</t>
  </si>
  <si>
    <t>Other Household Items</t>
  </si>
  <si>
    <t>Clothing and Footwear</t>
  </si>
  <si>
    <t>Drugs, Medicines, Consumable Medical Supplies</t>
  </si>
  <si>
    <t>Medical Supplies - Emergency Kits</t>
  </si>
  <si>
    <t>Medical Supplies - Laboratory</t>
  </si>
  <si>
    <t>Personal Care and Hygiene Supplies</t>
  </si>
  <si>
    <t>Medical Tools and Equipment</t>
  </si>
  <si>
    <t>Construction Materials</t>
  </si>
  <si>
    <t>Educational and School Supplies</t>
  </si>
  <si>
    <t>Water Tank</t>
  </si>
  <si>
    <t>Other Water Tools and Equipment</t>
  </si>
  <si>
    <t>Water Pipes and Related Supplies</t>
  </si>
  <si>
    <t>Other Tools and Equipment</t>
  </si>
  <si>
    <t>International Partner - Project Headquarters Support Cost</t>
  </si>
  <si>
    <t>CBI Cash Assistance to Beneficiaries for Basic Needs (Multipurpose)</t>
  </si>
  <si>
    <t>CBI Cash Assistance to Beneficiaries - Livelihoods and Business Grants</t>
  </si>
  <si>
    <t>CBI Cash Assistance to Beneficiaries - Cash-for-Work</t>
  </si>
  <si>
    <t>CBI Cash Assistance to Beneficiaries - Other</t>
  </si>
  <si>
    <t>Partner Personnel Costs - International</t>
  </si>
  <si>
    <t>Partner Personnel Costs - National</t>
  </si>
  <si>
    <t>POC Hired for Professional Work</t>
  </si>
  <si>
    <t>POC Hired for Casual Labor</t>
  </si>
  <si>
    <t>Construction Contracts - Buildings for Operations</t>
  </si>
  <si>
    <t>Construction Contracts - Site Construction</t>
  </si>
  <si>
    <t>Construction Contracts - Borehole, Reservoir</t>
  </si>
  <si>
    <t>Construction Contracts - Road, Bridge</t>
  </si>
  <si>
    <t>Transportation Land</t>
  </si>
  <si>
    <t>Transportation Air</t>
  </si>
  <si>
    <t>Transportation Services for Beneficiaries</t>
  </si>
  <si>
    <t>Cargo Handling / Loading / Demurrage / Customs Fees</t>
  </si>
  <si>
    <t>Warehouse Rental and Management Contract</t>
  </si>
  <si>
    <t>Medical Care for Beneficiaries</t>
  </si>
  <si>
    <t>Legal Services</t>
  </si>
  <si>
    <t>Inspection Services</t>
  </si>
  <si>
    <t>Reports, Studies and Other Specialized Services</t>
  </si>
  <si>
    <t>Other Professional Services</t>
  </si>
  <si>
    <t>Advertising / Marketing Contract</t>
  </si>
  <si>
    <t>Other Media / Public Information Contract</t>
  </si>
  <si>
    <t>Software Development Service</t>
  </si>
  <si>
    <t>Software Maintenance Service</t>
  </si>
  <si>
    <t>Data Processing Service</t>
  </si>
  <si>
    <t>ICT Managed Equipment and Services</t>
  </si>
  <si>
    <t>Translation / Interpretation Fees</t>
  </si>
  <si>
    <t>Printing / Publications</t>
  </si>
  <si>
    <t>Education Services for Beneficiaries</t>
  </si>
  <si>
    <t>Vehicle Maintenance and Repair (Transport Workshop)</t>
  </si>
  <si>
    <t>Travel Documentation for Beneficiaries</t>
  </si>
  <si>
    <t>Other Contractual Services</t>
  </si>
  <si>
    <t>Rental of Premises</t>
  </si>
  <si>
    <t>Office Premises Repairs and Alterations</t>
  </si>
  <si>
    <t>Cleaning Services</t>
  </si>
  <si>
    <t>Office - Maintenance</t>
  </si>
  <si>
    <t>Vehicle Maintenance</t>
  </si>
  <si>
    <t>Vehicle Rental - Other</t>
  </si>
  <si>
    <t>Other Equipment Maintenance</t>
  </si>
  <si>
    <t>Communication - Telecommunications</t>
  </si>
  <si>
    <t>Utilities - Electricity</t>
  </si>
  <si>
    <t>Utilities - Water</t>
  </si>
  <si>
    <t>Security Services</t>
  </si>
  <si>
    <t>Fuel for Vehicles - Diesel</t>
  </si>
  <si>
    <t>Fuel for Vehicles - Petrol, Benzine</t>
  </si>
  <si>
    <t>Engine Oil and Lubricants</t>
  </si>
  <si>
    <t>Insurance</t>
  </si>
  <si>
    <t>Bank Charges - Partners</t>
  </si>
  <si>
    <t>CBI Financial Service Provider Charges/Services Fees</t>
  </si>
  <si>
    <t>Local Transport (Taxi, Rental Car, Reimbursement of Mileage Not Covered By PT8)</t>
  </si>
  <si>
    <t>Other Supplies and Materials</t>
  </si>
  <si>
    <t>Alterations and Improvements</t>
  </si>
  <si>
    <t>Computer Equipment</t>
  </si>
  <si>
    <t>Communication Equipment and Supplies</t>
  </si>
  <si>
    <t>Security &amp; Safety Equipment</t>
  </si>
  <si>
    <t>Generators</t>
  </si>
  <si>
    <t>Registration Equipment</t>
  </si>
  <si>
    <t>Other Equipment and Supplies</t>
  </si>
  <si>
    <t>Vehicles and Transport Equipment</t>
  </si>
  <si>
    <t>Transport Workshop Supplies and Spareparts</t>
  </si>
  <si>
    <t>Furniture and Fixture</t>
  </si>
  <si>
    <t>Stationery and Other Office Supplies</t>
  </si>
  <si>
    <t>Subscriptions to Newspapers/Journals/Periodicals and other memberships</t>
  </si>
  <si>
    <t>Partner Travel</t>
  </si>
  <si>
    <t>Partner Training / Capacity Building Activities</t>
  </si>
  <si>
    <t>Seminars and Workshops</t>
  </si>
  <si>
    <t>Adjumani - Camp</t>
  </si>
  <si>
    <t>Bundibugyo - Transit centre</t>
  </si>
  <si>
    <t>Ikafe - Camp</t>
  </si>
  <si>
    <t>Imvepi - Camp</t>
  </si>
  <si>
    <t>Kampala - Urban area</t>
  </si>
  <si>
    <t>Kampala - Various</t>
  </si>
  <si>
    <t>Kayaka II - Settlement</t>
  </si>
  <si>
    <t>Kiryandongo - Camp</t>
  </si>
  <si>
    <t>Kisoro - Settlement</t>
  </si>
  <si>
    <t>Kyangwali - Camp</t>
  </si>
  <si>
    <t>Mbarara  - Urban area</t>
  </si>
  <si>
    <t>Nakivale - Camp</t>
  </si>
  <si>
    <t>Oruchinga - Camp</t>
  </si>
  <si>
    <t>Palabek - Camp</t>
  </si>
  <si>
    <t>Palorinya - Camp</t>
  </si>
  <si>
    <t>Rhino Camp - Camp</t>
  </si>
  <si>
    <t>Rwamanja - Settlement</t>
  </si>
  <si>
    <t>Site Name</t>
  </si>
  <si>
    <t>MSRP Cost Centre</t>
  </si>
  <si>
    <t>Linked to Cost centre</t>
  </si>
  <si>
    <t>RAS in urban areas</t>
  </si>
  <si>
    <t>RAS in Uganda living in settlements</t>
  </si>
  <si>
    <t>South Sudan</t>
  </si>
  <si>
    <t>Dem Rep Congo</t>
  </si>
  <si>
    <t>Burundi</t>
  </si>
  <si>
    <t>Annual Budget</t>
  </si>
  <si>
    <t>PLEASE FILL ONLY THE WHITE BOXES IN THE BUDGET TEMPLATE. GREY BOXES CONTAINS FORMULAS AND WILL BE AUTOMATICALLY POPULATED</t>
  </si>
  <si>
    <t>PLEASE MAkE SURE THAT YOU REFRESH ALL PIVOT TABLES AND ENSURE THE RIGHT DATA SOURCE</t>
  </si>
  <si>
    <t>Unit of measurement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</si>
</sst>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-[$$-409]* #,##0_ ;_-[$$-409]* \-#,##0\ ;_-[$$-409]* &quot;-&quot;_ ;_-@_ "/>
    <numFmt numFmtId="165" formatCode="_-* #,##0.0_-;\-* #,##0.0_-;_-* &quot;-&quot;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1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pivotButton="1"/>
    <xf numFmtId="0" fontId="0" fillId="0" borderId="0" xfId="0" applyAlignment="1">
      <alignment horizontal="center" vertical="center"/>
    </xf>
    <xf numFmtId="0" fontId="20" fillId="33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21" fillId="0" borderId="10" xfId="0" applyNumberFormat="1" applyFont="1" applyBorder="1" applyAlignment="1">
      <alignment horizontal="center" vertical="center" wrapText="1"/>
    </xf>
    <xf numFmtId="0" fontId="0" fillId="37" borderId="0" xfId="0" applyFill="1" applyAlignment="1">
      <alignment horizontal="left" vertical="center"/>
    </xf>
    <xf numFmtId="0" fontId="0" fillId="37" borderId="0" xfId="0" applyFill="1" applyAlignment="1">
      <alignment horizontal="center" vertical="center"/>
    </xf>
    <xf numFmtId="41" fontId="0" fillId="37" borderId="0" xfId="42" applyFont="1" applyFill="1"/>
    <xf numFmtId="41" fontId="0" fillId="37" borderId="0" xfId="42" applyNumberFormat="1" applyFont="1" applyFill="1"/>
    <xf numFmtId="0" fontId="0" fillId="37" borderId="0" xfId="0" applyFill="1"/>
    <xf numFmtId="41" fontId="0" fillId="37" borderId="0" xfId="0" applyNumberFormat="1" applyFill="1"/>
    <xf numFmtId="0" fontId="22" fillId="0" borderId="0" xfId="0" applyFont="1"/>
    <xf numFmtId="0" fontId="23" fillId="0" borderId="0" xfId="0" applyFont="1"/>
    <xf numFmtId="0" fontId="0" fillId="0" borderId="0" xfId="0" pivotButton="1" applyAlignment="1">
      <alignment horizontal="center"/>
    </xf>
    <xf numFmtId="0" fontId="0" fillId="0" borderId="0" xfId="0" applyAlignment="1">
      <alignment horizontal="center"/>
    </xf>
    <xf numFmtId="0" fontId="0" fillId="34" borderId="0" xfId="0" applyFill="1" applyAlignment="1">
      <alignment horizontal="center"/>
    </xf>
    <xf numFmtId="41" fontId="0" fillId="0" borderId="0" xfId="0" applyNumberFormat="1" applyAlignment="1">
      <alignment horizontal="center"/>
    </xf>
    <xf numFmtId="41" fontId="0" fillId="34" borderId="0" xfId="0" applyNumberFormat="1" applyFill="1" applyAlignment="1">
      <alignment horizontal="center"/>
    </xf>
    <xf numFmtId="9" fontId="0" fillId="34" borderId="21" xfId="44" applyFont="1" applyFill="1" applyBorder="1"/>
    <xf numFmtId="9" fontId="0" fillId="34" borderId="16" xfId="44" applyFont="1" applyFill="1" applyBorder="1"/>
    <xf numFmtId="41" fontId="0" fillId="34" borderId="20" xfId="42" applyFont="1" applyFill="1" applyBorder="1"/>
    <xf numFmtId="0" fontId="0" fillId="0" borderId="0" xfId="0" applyBorder="1" applyAlignment="1">
      <alignment horizontal="center"/>
    </xf>
    <xf numFmtId="0" fontId="0" fillId="0" borderId="22" xfId="0" pivotButton="1" applyBorder="1" applyAlignment="1">
      <alignment horizontal="center"/>
    </xf>
    <xf numFmtId="0" fontId="0" fillId="0" borderId="24" xfId="0" pivotButton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3" xfId="0" pivotButton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1" fontId="0" fillId="0" borderId="0" xfId="0" applyNumberFormat="1" applyBorder="1" applyAlignment="1">
      <alignment horizontal="center"/>
    </xf>
    <xf numFmtId="41" fontId="0" fillId="0" borderId="26" xfId="0" applyNumberFormat="1" applyBorder="1" applyAlignment="1">
      <alignment horizontal="center"/>
    </xf>
    <xf numFmtId="41" fontId="0" fillId="0" borderId="22" xfId="0" applyNumberFormat="1" applyBorder="1" applyAlignment="1">
      <alignment horizontal="center"/>
    </xf>
    <xf numFmtId="41" fontId="0" fillId="0" borderId="25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pivotButton="1" applyBorder="1" applyAlignment="1">
      <alignment horizontal="center"/>
    </xf>
    <xf numFmtId="164" fontId="17" fillId="34" borderId="13" xfId="0" applyNumberFormat="1" applyFont="1" applyFill="1" applyBorder="1" applyAlignment="1">
      <alignment horizontal="center"/>
    </xf>
    <xf numFmtId="0" fontId="0" fillId="38" borderId="0" xfId="0" applyFill="1"/>
    <xf numFmtId="0" fontId="25" fillId="38" borderId="0" xfId="0" applyFont="1" applyFill="1"/>
    <xf numFmtId="165" fontId="24" fillId="38" borderId="0" xfId="42" applyNumberFormat="1" applyFont="1" applyFill="1"/>
    <xf numFmtId="41" fontId="0" fillId="34" borderId="15" xfId="42" applyFont="1" applyFill="1" applyBorder="1"/>
    <xf numFmtId="41" fontId="17" fillId="0" borderId="10" xfId="42" applyFont="1" applyBorder="1"/>
    <xf numFmtId="0" fontId="26" fillId="0" borderId="0" xfId="0" applyFont="1"/>
    <xf numFmtId="41" fontId="17" fillId="36" borderId="0" xfId="0" applyNumberFormat="1" applyFont="1" applyFill="1" applyBorder="1" applyAlignment="1">
      <alignment horizontal="center"/>
    </xf>
    <xf numFmtId="41" fontId="17" fillId="37" borderId="23" xfId="0" applyNumberFormat="1" applyFont="1" applyFill="1" applyBorder="1" applyAlignment="1">
      <alignment horizontal="center"/>
    </xf>
    <xf numFmtId="9" fontId="24" fillId="34" borderId="18" xfId="44" applyFont="1" applyFill="1" applyBorder="1"/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9" fillId="35" borderId="0" xfId="43" applyFont="1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37" borderId="0" xfId="0" applyFill="1" applyAlignment="1" applyProtection="1">
      <alignment horizontal="center" vertical="center"/>
    </xf>
    <xf numFmtId="41" fontId="0" fillId="0" borderId="11" xfId="0" applyNumberFormat="1" applyBorder="1" applyAlignment="1">
      <alignment horizontal="center"/>
    </xf>
    <xf numFmtId="41" fontId="17" fillId="34" borderId="12" xfId="0" applyNumberFormat="1" applyFont="1" applyFill="1" applyBorder="1" applyAlignment="1">
      <alignment horizontal="center"/>
    </xf>
    <xf numFmtId="0" fontId="27" fillId="0" borderId="10" xfId="0" applyFont="1" applyBorder="1" applyAlignment="1">
      <alignment vertical="center"/>
    </xf>
    <xf numFmtId="0" fontId="27" fillId="0" borderId="1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0" fillId="37" borderId="0" xfId="0" applyNumberFormat="1" applyFill="1" applyAlignment="1">
      <alignment horizontal="center" vertical="center"/>
    </xf>
    <xf numFmtId="0" fontId="0" fillId="37" borderId="0" xfId="0" applyNumberFormat="1" applyFill="1" applyAlignment="1" applyProtection="1">
      <alignment horizontal="center" vertical="center"/>
    </xf>
    <xf numFmtId="0" fontId="0" fillId="37" borderId="0" xfId="0" applyNumberFormat="1" applyFill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4" fillId="34" borderId="14" xfId="0" applyFont="1" applyFill="1" applyBorder="1" applyAlignment="1">
      <alignment horizontal="center"/>
    </xf>
    <xf numFmtId="0" fontId="24" fillId="34" borderId="15" xfId="0" applyFont="1" applyFill="1" applyBorder="1" applyAlignment="1">
      <alignment horizontal="center"/>
    </xf>
    <xf numFmtId="0" fontId="24" fillId="34" borderId="17" xfId="0" applyFont="1" applyFill="1" applyBorder="1" applyAlignment="1">
      <alignment horizontal="center"/>
    </xf>
    <xf numFmtId="0" fontId="24" fillId="34" borderId="10" xfId="0" applyFont="1" applyFill="1" applyBorder="1" applyAlignment="1">
      <alignment horizontal="center"/>
    </xf>
    <xf numFmtId="0" fontId="24" fillId="34" borderId="19" xfId="0" applyFont="1" applyFill="1" applyBorder="1" applyAlignment="1">
      <alignment horizontal="center"/>
    </xf>
    <xf numFmtId="0" fontId="24" fillId="34" borderId="20" xfId="0" applyFont="1" applyFill="1" applyBorder="1" applyAlignment="1">
      <alignment horizont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[0]" xfId="42" builtinId="6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4FB2E3E7-FAEE-4615-8A63-66D9E80C4C38}"/>
    <cellStyle name="Note" xfId="15" builtinId="10" customBuiltin="1"/>
    <cellStyle name="Output" xfId="10" builtinId="21" customBuiltin="1"/>
    <cellStyle name="Percent" xfId="44" builtinId="5"/>
    <cellStyle name="Title" xfId="1" builtinId="15" customBuiltin="1"/>
    <cellStyle name="Total" xfId="17" builtinId="25" customBuiltin="1"/>
    <cellStyle name="Warning Text" xfId="14" builtinId="11" customBuiltin="1"/>
  </cellStyles>
  <dxfs count="166">
    <dxf>
      <numFmt numFmtId="33" formatCode="_-* #,##0_-;\-* #,##0_-;_-* &quot;-&quot;_-;_-@_-"/>
      <fill>
        <patternFill>
          <fgColor indexed="64"/>
          <bgColor theme="0" tint="-0.14999847407452621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fill>
        <patternFill patternType="solid">
          <bgColor theme="0" tint="-0.249977111117893"/>
        </patternFill>
      </fill>
    </dxf>
    <dxf>
      <numFmt numFmtId="33" formatCode="_-* #,##0_-;\-* #,##0_-;_-* &quot;-&quot;_-;_-@_-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4" formatCode="_-[$$-409]* #,##0_ ;_-[$$-409]* \-#,##0\ ;_-[$$-409]* &quot;-&quot;_ ;_-@_ "/>
    </dxf>
    <dxf>
      <font>
        <b/>
      </font>
    </dxf>
    <dxf>
      <fill>
        <patternFill patternType="solid">
          <bgColor theme="0" tint="-0.249977111117893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3" formatCode="_-* #,##0_-;\-* #,##0_-;_-* &quot;-&quot;_-;_-@_-"/>
    </dxf>
    <dxf>
      <fill>
        <patternFill>
          <bgColor theme="0" tint="-0.249977111117893"/>
        </patternFill>
      </fill>
    </dxf>
    <dxf>
      <fill>
        <patternFill patternType="solid">
          <bgColor theme="0" tint="-0.14999847407452621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0.14999847407452621"/>
        </patternFill>
      </fill>
    </dxf>
    <dxf>
      <font>
        <b/>
      </font>
    </dxf>
    <dxf>
      <numFmt numFmtId="33" formatCode="_-* #,##0_-;\-* #,##0_-;_-* &quot;-&quot;_-;_-@_-"/>
    </dxf>
    <dxf>
      <fill>
        <patternFill>
          <bgColor theme="0" tint="-0.249977111117893"/>
        </patternFill>
      </fill>
    </dxf>
    <dxf>
      <fill>
        <patternFill patternType="solid">
          <bgColor theme="0" tint="-0.14999847407452621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3" formatCode="_-* #,##0_-;\-* #,##0_-;_-* &quot;-&quot;_-;_-@_-"/>
    </dxf>
    <dxf>
      <fill>
        <patternFill>
          <bgColor theme="0" tint="-0.249977111117893"/>
        </patternFill>
      </fill>
    </dxf>
    <dxf>
      <fill>
        <patternFill patternType="solid">
          <bgColor theme="0" tint="-0.14999847407452621"/>
        </patternFill>
      </fill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>
          <fgColor indexed="64"/>
          <bgColor theme="0" tint="-0.14999847407452621"/>
        </patternFill>
      </fill>
    </dxf>
    <dxf>
      <protection locked="0" hidden="0"/>
    </dxf>
    <dxf>
      <alignment horizontal="center" vertical="center" textRotation="0" indent="0" justifyLastLine="0" shrinkToFit="0" readingOrder="0"/>
      <protection locked="0" hidden="0"/>
    </dxf>
    <dxf>
      <alignment horizontal="center" vertical="center" textRotation="0" indent="0" justifyLastLine="0" shrinkToFit="0" readingOrder="0"/>
      <protection locked="0" hidden="0"/>
    </dxf>
    <dxf>
      <alignment horizontal="center" vertical="center" textRotation="0" indent="0" justifyLastLine="0" shrinkToFit="0" readingOrder="0"/>
      <protection locked="0" hidden="0"/>
    </dxf>
    <dxf>
      <alignment horizontal="left" vertical="center" textRotation="0" indent="0" justifyLastLine="0" shrinkToFit="0" readingOrder="0"/>
      <protection locked="0" hidden="0"/>
    </dxf>
    <dxf>
      <alignment horizontal="center" vertical="center" textRotation="0" indent="0" justifyLastLine="0" shrinkToFit="0" readingOrder="0"/>
      <protection locked="0" hidden="0"/>
    </dxf>
    <dxf>
      <numFmt numFmtId="0" formatCode="General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alignment horizontal="center" vertical="center" textRotation="0" indent="0" justifyLastLine="0" shrinkToFit="0" readingOrder="0"/>
      <protection locked="0" hidden="0"/>
    </dxf>
    <dxf>
      <numFmt numFmtId="0" formatCode="General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  <protection locked="1" hidden="0"/>
    </dxf>
    <dxf>
      <numFmt numFmtId="0" formatCode="General"/>
      <fill>
        <patternFill patternType="solid">
          <fgColor indexed="64"/>
          <bgColor theme="0" tint="-0.14999847407452621"/>
        </patternFill>
      </fill>
      <alignment horizontal="left" vertical="center" textRotation="0" indent="0" justifyLastLine="0" shrinkToFit="0" readingOrder="0"/>
    </dxf>
    <dxf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</dxf>
    <dxf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indent="0" justifyLastLine="0" shrinkToFit="0" readingOrder="0"/>
      <protection locked="0" hidden="0"/>
    </dxf>
    <dxf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  <protection locked="0" hidden="0"/>
    </dxf>
    <dxf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  <protection locked="0" hidden="0"/>
    </dxf>
    <dxf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se Barrena" refreshedDate="43767.563587847224" createdVersion="6" refreshedVersion="6" minRefreshableVersion="3" recordCount="379" xr:uid="{58CB1A69-30F9-4AA3-A16E-8870C94B0DB0}">
  <cacheSource type="worksheet">
    <worksheetSource name="Table2"/>
  </cacheSource>
  <cacheFields count="23">
    <cacheField name="IP Code" numFmtId="0">
      <sharedItems containsNonDate="0" containsString="0" containsBlank="1" containsNumber="1" containsInteger="1" minValue="1274104" maxValue="1274104" count="2">
        <m/>
        <n v="1274104" u="1"/>
      </sharedItems>
    </cacheField>
    <cacheField name="Situation Name" numFmtId="0">
      <sharedItems count="4">
        <e v="#N/A"/>
        <s v="Burundi Situation" u="1"/>
        <s v="Dem Rep Congo Situation" u="1"/>
        <s v="South Sudan Situation" u="1"/>
      </sharedItems>
    </cacheField>
    <cacheField name="Situation Code" numFmtId="0">
      <sharedItems containsNonDate="0" containsString="0" containsBlank="1" containsNumber="1" containsInteger="1" minValue="1126" maxValue="1137" count="4">
        <m/>
        <n v="1137" u="1"/>
        <n v="1126" u="1"/>
        <n v="1136" u="1"/>
      </sharedItems>
    </cacheField>
    <cacheField name="PPG Name" numFmtId="0">
      <sharedItems/>
    </cacheField>
    <cacheField name="PPG Code" numFmtId="0">
      <sharedItems containsNonDate="0" containsBlank="1" count="5">
        <m/>
        <s v="1UGAD" u="1"/>
        <s v="1UGAC" u="1"/>
        <s v="1UGAB" u="1"/>
        <s v="1UGAA" u="1"/>
      </sharedItems>
    </cacheField>
    <cacheField name="Goal" numFmtId="0">
      <sharedItems count="3">
        <e v="#N/A"/>
        <s v="Protection and mixed solutions" u="1"/>
        <s v="Emergency response" u="1"/>
      </sharedItems>
    </cacheField>
    <cacheField name="Goal Code" numFmtId="0">
      <sharedItems containsNonDate="0" containsBlank="1" count="3">
        <m/>
        <s v="PB" u="1"/>
        <s v="PF" u="1"/>
      </sharedItems>
    </cacheField>
    <cacheField name="Site" numFmtId="0">
      <sharedItems containsNonDate="0" containsString="0" containsBlank="1"/>
    </cacheField>
    <cacheField name="Cost Center Code" numFmtId="0">
      <sharedItems containsMixedTypes="1" containsNumber="1" containsInteger="1" minValue="12141" maxValue="12149" count="7">
        <e v="#N/A"/>
        <n v="12144" u="1"/>
        <n v="12149" u="1"/>
        <n v="12143" u="1"/>
        <n v="12142" u="1"/>
        <n v="12147" u="1"/>
        <n v="12141" u="1"/>
      </sharedItems>
    </cacheField>
    <cacheField name="Cost Center" numFmtId="0">
      <sharedItems count="7">
        <e v="#N/A"/>
        <s v="Hoima" u="1"/>
        <s v="Arua" u="1"/>
        <s v="Moyo" u="1"/>
        <s v="Kampala" u="1"/>
        <s v="Adjumani-Pakelle" u="1"/>
        <s v="Mbarara" u="1"/>
      </sharedItems>
    </cacheField>
    <cacheField name="Objective" numFmtId="0">
      <sharedItems count="5">
        <e v="#VALUE!"/>
        <s v="Operations management, coordination and support strengthened and optimized" u="1"/>
        <s v="Population has optimal access to reproductive health and HIV services" u="1"/>
        <s v="Nutritional well-being improved" u="1"/>
        <s v="Health status of the population improved" u="1"/>
      </sharedItems>
    </cacheField>
    <cacheField name="MSRP Objective" numFmtId="0">
      <sharedItems/>
    </cacheField>
    <cacheField name="Output Name" numFmtId="0">
      <sharedItems count="6">
        <e v="#N/A"/>
        <s v="Preventive reproductive health and HIV services provided" u="1"/>
        <s v="Comprehensive safe motherhood services provided" u="1"/>
        <s v="General project management services provided" u="1"/>
        <s v="Access to primary health care services provided or supported" u="1"/>
        <s v="Appropriate infant and young child feeding practices promoted" u="1"/>
      </sharedItems>
    </cacheField>
    <cacheField name="MSRP Output" numFmtId="0">
      <sharedItems containsNonDate="0" containsBlank="1" count="6">
        <m/>
        <s v="811AH" u="1"/>
        <s v="410AA" u="1"/>
        <s v="411AA" u="1"/>
        <s v="412AA" u="1"/>
        <s v="411AE" u="1"/>
      </sharedItems>
    </cacheField>
    <cacheField name="Account" numFmtId="0">
      <sharedItems containsBlank="1" count="2">
        <e v="#N/A"/>
        <m u="1"/>
      </sharedItems>
    </cacheField>
    <cacheField name="Account Code" numFmtId="0">
      <sharedItems containsNonDate="0" containsString="0" containsBlank="1" containsNumber="1" containsInteger="1" minValue="604300" maxValue="691400" count="30">
        <m/>
        <n v="622750" u="1"/>
        <n v="611000" u="1"/>
        <n v="639400" u="1"/>
        <n v="631200" u="1"/>
        <n v="637200" u="1"/>
        <n v="604400" u="1"/>
        <n v="637100" u="1"/>
        <n v="655100" u="1"/>
        <n v="604300" u="1"/>
        <n v="622300" u="1"/>
        <n v="635400" u="1"/>
        <n v="632100" u="1"/>
        <n v="639450" u="1"/>
        <n v="623050" u="1"/>
        <n v="639100" u="1"/>
        <n v="657100" u="1"/>
        <n v="625400" u="1"/>
        <n v="632500" u="1"/>
        <n v="629200" u="1"/>
        <n v="628100" u="1"/>
        <n v="604600" u="1"/>
        <n v="665200" u="1"/>
        <n v="631050" u="1"/>
        <n v="691400" u="1"/>
        <n v="653700" u="1"/>
        <n v="637300" u="1"/>
        <n v="622250" u="1"/>
        <n v="624700" u="1"/>
        <n v="653100" u="1"/>
      </sharedItems>
    </cacheField>
    <cacheField name="Budget Line Description" numFmtId="0">
      <sharedItems containsNonDate="0" containsString="0" containsBlank="1"/>
    </cacheField>
    <cacheField name="Quantity" numFmtId="0">
      <sharedItems containsNonDate="0" containsString="0" containsBlank="1"/>
    </cacheField>
    <cacheField name="Unit" numFmtId="0">
      <sharedItems containsNonDate="0" containsString="0" containsBlank="1"/>
    </cacheField>
    <cacheField name="Currency (UGX or USD)" numFmtId="0">
      <sharedItems containsNonDate="0" containsBlank="1" count="3">
        <m/>
        <s v="USD" u="1"/>
        <s v="UGX" u="1"/>
      </sharedItems>
    </cacheField>
    <cacheField name="Unit Cost" numFmtId="4">
      <sharedItems containsNonDate="0" containsString="0" containsBlank="1"/>
    </cacheField>
    <cacheField name="Cost LC" numFmtId="0">
      <sharedItems containsSemiMixedTypes="0" containsString="0" containsNumber="1" containsInteger="1" minValue="0" maxValue="0"/>
    </cacheField>
    <cacheField name="Cost USD" numFmtId="41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9"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  <r>
    <x v="0"/>
    <x v="0"/>
    <x v="0"/>
    <e v="#N/A"/>
    <x v="0"/>
    <x v="0"/>
    <x v="0"/>
    <m/>
    <x v="0"/>
    <x v="0"/>
    <x v="0"/>
    <e v="#VALUE!"/>
    <x v="0"/>
    <x v="0"/>
    <x v="0"/>
    <x v="0"/>
    <m/>
    <m/>
    <m/>
    <x v="0"/>
    <m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F15F4E0-FA43-48FE-8AF3-ABE36F7271A6}" name="PivotTable2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>
  <location ref="B19:H20" firstHeaderRow="1" firstDataRow="1" firstDataCol="7"/>
  <pivotFields count="23">
    <pivotField compact="0" outline="0" showAll="0" defaultSubtotal="0">
      <items count="2">
        <item m="1" x="1"/>
        <item x="0"/>
      </items>
    </pivotField>
    <pivotField axis="axisRow" compact="0" outline="0" showAll="0" defaultSubtotal="0">
      <items count="4">
        <item m="1" x="1"/>
        <item m="1" x="2"/>
        <item m="1" x="3"/>
        <item x="0"/>
      </items>
    </pivotField>
    <pivotField axis="axisRow" compact="0" outline="0" showAll="0" defaultSubtotal="0">
      <items count="4">
        <item m="1" x="2"/>
        <item m="1" x="3"/>
        <item m="1" x="1"/>
        <item x="0"/>
      </items>
    </pivotField>
    <pivotField compact="0" outline="0" showAll="0" defaultSubtotal="0"/>
    <pivotField axis="axisRow" compact="0" outline="0" showAll="0" defaultSubtotal="0">
      <items count="5">
        <item m="1" x="4"/>
        <item m="1" x="3"/>
        <item m="1" x="1"/>
        <item m="1" x="2"/>
        <item x="0"/>
      </items>
    </pivotField>
    <pivotField axis="axisRow" compact="0" outline="0" showAll="0" defaultSubtotal="0">
      <items count="3">
        <item m="1" x="2"/>
        <item m="1" x="1"/>
        <item x="0"/>
      </items>
    </pivotField>
    <pivotField axis="axisRow" compact="0" outline="0" showAll="0" defaultSubtotal="0">
      <items count="3">
        <item m="1" x="1"/>
        <item m="1" x="2"/>
        <item x="0"/>
      </items>
    </pivotField>
    <pivotField compact="0" outline="0" showAll="0" defaultSubtotal="0"/>
    <pivotField axis="axisRow" compact="0" outline="0" showAll="0" defaultSubtotal="0">
      <items count="7">
        <item m="1" x="6"/>
        <item m="1" x="4"/>
        <item m="1" x="3"/>
        <item m="1" x="1"/>
        <item m="1" x="5"/>
        <item m="1" x="2"/>
        <item x="0"/>
      </items>
    </pivotField>
    <pivotField axis="axisRow" compact="0" outline="0" showAll="0" defaultSubtotal="0">
      <items count="7">
        <item m="1" x="5"/>
        <item m="1" x="2"/>
        <item m="1" x="1"/>
        <item m="1" x="4"/>
        <item m="1" x="6"/>
        <item m="1" x="3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defaultSubtotal="0"/>
    <pivotField compact="0" outline="0" showAll="0" defaultSubtotal="0"/>
    <pivotField compact="0" numFmtId="41" outline="0" showAll="0" defaultSubtotal="0"/>
    <pivotField compact="0" numFmtId="41" outline="0" showAll="0" defaultSubtotal="0"/>
  </pivotFields>
  <rowFields count="7">
    <field x="9"/>
    <field x="8"/>
    <field x="1"/>
    <field x="2"/>
    <field x="4"/>
    <field x="5"/>
    <field x="6"/>
  </rowFields>
  <rowItems count="1">
    <i>
      <x v="6"/>
      <x v="6"/>
      <x v="3"/>
      <x v="3"/>
      <x v="4"/>
      <x v="2"/>
      <x v="2"/>
    </i>
  </rowItems>
  <colItems count="1">
    <i/>
  </colItems>
  <formats count="8">
    <format dxfId="8">
      <pivotArea type="all" dataOnly="0" outline="0" fieldPosition="0"/>
    </format>
    <format dxfId="7">
      <pivotArea field="0" type="button" dataOnly="0" labelOnly="1" outline="0"/>
    </format>
    <format dxfId="6">
      <pivotArea field="1" type="button" dataOnly="0" labelOnly="1" outline="0" axis="axisRow" fieldPosition="2"/>
    </format>
    <format dxfId="5">
      <pivotArea field="2" type="button" dataOnly="0" labelOnly="1" outline="0" axis="axisRow" fieldPosition="3"/>
    </format>
    <format dxfId="4">
      <pivotArea field="4" type="button" dataOnly="0" labelOnly="1" outline="0" axis="axisRow" fieldPosition="4"/>
    </format>
    <format dxfId="3">
      <pivotArea field="5" type="button" dataOnly="0" labelOnly="1" outline="0" axis="axisRow" fieldPosition="5"/>
    </format>
    <format dxfId="2">
      <pivotArea field="6" type="button" dataOnly="0" labelOnly="1" outline="0" axis="axisRow" fieldPosition="6"/>
    </format>
    <format dxfId="1">
      <pivotArea field="9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77606D1-BEA2-4891-9278-277CD0128E93}" name="PivotTable7" cacheId="0" applyNumberFormats="0" applyBorderFormats="0" applyFontFormats="0" applyPatternFormats="0" applyAlignmentFormats="0" applyWidthHeightFormats="1" dataCaption="Values" updatedVersion="6" minRefreshableVersion="3" useAutoFormatting="1" rowGrandTotals="0" itemPrintTitles="1" createdVersion="6" indent="0" compact="0" compactData="0" multipleFieldFilters="0">
  <location ref="B8:D10" firstHeaderRow="1" firstDataRow="2" firstDataCol="1"/>
  <pivotFields count="23">
    <pivotField compact="0" outline="0" showAll="0" defaultSubtotal="0">
      <items count="2">
        <item m="1" x="1"/>
        <item x="0"/>
      </items>
    </pivotField>
    <pivotField compact="0" outline="0" showAll="0" defaultSubtotal="0">
      <items count="4">
        <item m="1" x="1"/>
        <item m="1" x="2"/>
        <item m="1" x="3"/>
        <item x="0"/>
      </items>
    </pivotField>
    <pivotField compact="0" outline="0" showAll="0" defaultSubtotal="0">
      <items count="4">
        <item m="1" x="2"/>
        <item m="1" x="3"/>
        <item m="1" x="1"/>
        <item x="0"/>
      </items>
    </pivotField>
    <pivotField compact="0" outline="0" showAll="0" defaultSubtotal="0"/>
    <pivotField compact="0" outline="0" showAll="0" defaultSubtotal="0">
      <items count="5">
        <item m="1" x="4"/>
        <item m="1" x="3"/>
        <item m="1" x="1"/>
        <item m="1" x="2"/>
        <item x="0"/>
      </items>
    </pivotField>
    <pivotField compact="0" outline="0" showAll="0" defaultSubtotal="0">
      <items count="3">
        <item m="1" x="2"/>
        <item m="1" x="1"/>
        <item x="0"/>
      </items>
    </pivotField>
    <pivotField compact="0" outline="0" showAll="0" defaultSubtotal="0">
      <items count="3">
        <item m="1" x="1"/>
        <item m="1" x="2"/>
        <item x="0"/>
      </items>
    </pivotField>
    <pivotField compact="0" outline="0" showAll="0" defaultSubtotal="0"/>
    <pivotField compact="0" outline="0" showAll="0" defaultSubtotal="0"/>
    <pivotField axis="axisCol" compact="0" outline="0" showAll="0" defaultSubtotal="0">
      <items count="7">
        <item m="1" x="5"/>
        <item m="1" x="2"/>
        <item m="1" x="1"/>
        <item m="1" x="4"/>
        <item m="1" x="6"/>
        <item m="1" x="3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ubtotalTop="0" showAll="0" defaultSubtotal="0">
      <items count="3">
        <item m="1" x="2"/>
        <item m="1" x="1"/>
        <item x="0"/>
      </items>
    </pivotField>
    <pivotField compact="0" outline="0" showAll="0" defaultSubtotal="0"/>
    <pivotField dataField="1" compact="0" numFmtId="41" outline="0" showAll="0" defaultSubtotal="0"/>
    <pivotField compact="0" numFmtId="41" outline="0" showAll="0" defaultSubtotal="0"/>
  </pivotFields>
  <rowFields count="1">
    <field x="19"/>
  </rowFields>
  <rowItems count="1">
    <i>
      <x v="2"/>
    </i>
  </rowItems>
  <colFields count="1">
    <field x="9"/>
  </colFields>
  <colItems count="2">
    <i>
      <x v="6"/>
    </i>
    <i t="grand">
      <x/>
    </i>
  </colItems>
  <dataFields count="1">
    <dataField name="Sum of Cost LC" fld="21" baseField="21" baseItem="0" numFmtId="41"/>
  </dataFields>
  <formats count="19">
    <format dxfId="27">
      <pivotArea type="all" dataOnly="0" outline="0" fieldPosition="0"/>
    </format>
    <format dxfId="26">
      <pivotArea field="0" type="button" dataOnly="0" labelOnly="1" outline="0"/>
    </format>
    <format dxfId="25">
      <pivotArea field="1" type="button" dataOnly="0" labelOnly="1" outline="0"/>
    </format>
    <format dxfId="24">
      <pivotArea field="2" type="button" dataOnly="0" labelOnly="1" outline="0"/>
    </format>
    <format dxfId="23">
      <pivotArea field="4" type="button" dataOnly="0" labelOnly="1" outline="0"/>
    </format>
    <format dxfId="22">
      <pivotArea field="5" type="button" dataOnly="0" labelOnly="1" outline="0"/>
    </format>
    <format dxfId="21">
      <pivotArea field="6" type="button" dataOnly="0" labelOnly="1" outline="0"/>
    </format>
    <format dxfId="20">
      <pivotArea field="9" type="button" dataOnly="0" labelOnly="1" outline="0" axis="axisCol" fieldPosition="0"/>
    </format>
    <format dxfId="19">
      <pivotArea type="all" dataOnly="0" outline="0" fieldPosition="0"/>
    </format>
    <format dxfId="18">
      <pivotArea outline="0" fieldPosition="0">
        <references count="1">
          <reference field="4294967294" count="1">
            <x v="0"/>
          </reference>
        </references>
      </pivotArea>
    </format>
    <format dxfId="17">
      <pivotArea grandCol="1" outline="0" collapsedLevelsAreSubtotals="1" fieldPosition="0"/>
    </format>
    <format dxfId="16">
      <pivotArea grandCol="1" outline="0" collapsedLevelsAreSubtotals="1" fieldPosition="0"/>
    </format>
    <format dxfId="15">
      <pivotArea type="all" dataOnly="0" outline="0" fieldPosition="0"/>
    </format>
    <format dxfId="14">
      <pivotArea outline="0" collapsedLevelsAreSubtotals="1" fieldPosition="0"/>
    </format>
    <format dxfId="13">
      <pivotArea type="origin" dataOnly="0" labelOnly="1" outline="0" fieldPosition="0"/>
    </format>
    <format dxfId="12">
      <pivotArea field="9" type="button" dataOnly="0" labelOnly="1" outline="0" axis="axisCol" fieldPosition="0"/>
    </format>
    <format dxfId="11">
      <pivotArea type="topRight" dataOnly="0" labelOnly="1" outline="0" fieldPosition="0"/>
    </format>
    <format dxfId="10">
      <pivotArea dataOnly="0" labelOnly="1" outline="0" fieldPosition="0">
        <references count="1">
          <reference field="9" count="0"/>
        </references>
      </pivotArea>
    </format>
    <format dxfId="9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FC0D680-8411-4100-B356-BCFBA3D4FF31}" name="PivotTable6" cacheId="0" applyNumberFormats="0" applyBorderFormats="0" applyFontFormats="0" applyPatternFormats="0" applyAlignmentFormats="0" applyWidthHeightFormats="1" dataCaption="Values" updatedVersion="6" minRefreshableVersion="3" useAutoFormatting="1" rowGrandTotals="0" itemPrintTitles="1" createdVersion="6" indent="0" compact="0" compactData="0" multipleFieldFilters="0">
  <location ref="B5:C6" firstHeaderRow="1" firstDataRow="1" firstDataCol="1"/>
  <pivotFields count="23">
    <pivotField axis="axisRow" compact="0" outline="0" showAll="0" defaultSubtotal="0">
      <items count="2">
        <item m="1" x="1"/>
        <item x="0"/>
      </items>
    </pivotField>
    <pivotField compact="0" outline="0" showAll="0" defaultSubtotal="0">
      <items count="4">
        <item m="1" x="1"/>
        <item m="1" x="2"/>
        <item m="1" x="3"/>
        <item x="0"/>
      </items>
    </pivotField>
    <pivotField compact="0" outline="0" showAll="0" defaultSubtotal="0">
      <items count="4">
        <item m="1" x="2"/>
        <item m="1" x="3"/>
        <item m="1" x="1"/>
        <item x="0"/>
      </items>
    </pivotField>
    <pivotField compact="0" outline="0" showAll="0" defaultSubtotal="0"/>
    <pivotField compact="0" outline="0" showAll="0" defaultSubtotal="0">
      <items count="5">
        <item m="1" x="4"/>
        <item m="1" x="3"/>
        <item m="1" x="1"/>
        <item m="1" x="2"/>
        <item x="0"/>
      </items>
    </pivotField>
    <pivotField compact="0" outline="0" showAll="0" defaultSubtotal="0">
      <items count="3">
        <item m="1" x="2"/>
        <item m="1" x="1"/>
        <item x="0"/>
      </items>
    </pivotField>
    <pivotField compact="0" outline="0" showAll="0" defaultSubtotal="0">
      <items count="3">
        <item m="1" x="1"/>
        <item m="1" x="2"/>
        <item x="0"/>
      </items>
    </pivotField>
    <pivotField compact="0" outline="0" showAll="0" defaultSubtotal="0"/>
    <pivotField compact="0" outline="0" showAll="0" defaultSubtotal="0"/>
    <pivotField compact="0" outline="0" showAll="0" defaultSubtotal="0">
      <items count="7">
        <item m="1" x="5"/>
        <item m="1" x="2"/>
        <item m="1" x="1"/>
        <item m="1" x="4"/>
        <item m="1" x="6"/>
        <item m="1" x="3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defaultSubtotal="0"/>
    <pivotField compact="0" outline="0" showAll="0" defaultSubtotal="0"/>
    <pivotField compact="0" numFmtId="41" outline="0" showAll="0" defaultSubtotal="0"/>
    <pivotField dataField="1" compact="0" numFmtId="41" outline="0" showAll="0" defaultSubtotal="0"/>
  </pivotFields>
  <rowFields count="1">
    <field x="0"/>
  </rowFields>
  <rowItems count="1">
    <i>
      <x v="1"/>
    </i>
  </rowItems>
  <colItems count="1">
    <i/>
  </colItems>
  <dataFields count="1">
    <dataField name="Sum of Cost USD" fld="22" baseField="0" baseItem="0" numFmtId="164"/>
  </dataFields>
  <formats count="16">
    <format dxfId="43">
      <pivotArea type="all" dataOnly="0" outline="0" fieldPosition="0"/>
    </format>
    <format dxfId="42">
      <pivotArea field="0" type="button" dataOnly="0" labelOnly="1" outline="0" axis="axisRow" fieldPosition="0"/>
    </format>
    <format dxfId="41">
      <pivotArea field="1" type="button" dataOnly="0" labelOnly="1" outline="0"/>
    </format>
    <format dxfId="40">
      <pivotArea field="2" type="button" dataOnly="0" labelOnly="1" outline="0"/>
    </format>
    <format dxfId="39">
      <pivotArea field="4" type="button" dataOnly="0" labelOnly="1" outline="0"/>
    </format>
    <format dxfId="38">
      <pivotArea field="5" type="button" dataOnly="0" labelOnly="1" outline="0"/>
    </format>
    <format dxfId="37">
      <pivotArea field="6" type="button" dataOnly="0" labelOnly="1" outline="0"/>
    </format>
    <format dxfId="36">
      <pivotArea field="9" type="button" dataOnly="0" labelOnly="1" outline="0"/>
    </format>
    <format dxfId="35">
      <pivotArea type="all" dataOnly="0" outline="0" fieldPosition="0"/>
    </format>
    <format dxfId="34">
      <pivotArea outline="0" collapsedLevelsAreSubtotals="1" fieldPosition="0"/>
    </format>
    <format dxfId="33">
      <pivotArea type="origin" dataOnly="0" labelOnly="1" outline="0" fieldPosition="0"/>
    </format>
    <format dxfId="32">
      <pivotArea field="9" type="button" dataOnly="0" labelOnly="1" outline="0"/>
    </format>
    <format dxfId="31">
      <pivotArea type="topRight" dataOnly="0" labelOnly="1" outline="0" fieldPosition="0"/>
    </format>
    <format dxfId="30">
      <pivotArea grandCol="1" outline="0" collapsedLevelsAreSubtotals="1" fieldPosition="0"/>
    </format>
    <format dxfId="29">
      <pivotArea grandCol="1" outline="0" collapsedLevelsAreSubtotals="1" fieldPosition="0"/>
    </format>
    <format dxfId="28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D899358-0926-4960-ABF4-0108ECE2C00A}" name="PivotTable5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multipleFieldFilters="0">
  <location ref="E38:F40" firstHeaderRow="1" firstDataRow="1" firstDataCol="1" rowPageCount="1" colPageCount="1"/>
  <pivotFields count="23">
    <pivotField compact="0" outline="0" showAll="0" defaultSubtotal="0">
      <items count="2">
        <item m="1" x="1"/>
        <item x="0"/>
      </items>
    </pivotField>
    <pivotField compact="0" outline="0" showAll="0" defaultSubtotal="0">
      <items count="4">
        <item m="1" x="1"/>
        <item m="1" x="2"/>
        <item m="1" x="3"/>
        <item x="0"/>
      </items>
    </pivotField>
    <pivotField compact="0" outline="0" showAll="0" defaultSubtotal="0">
      <items count="4">
        <item m="1" x="2"/>
        <item m="1" x="3"/>
        <item m="1" x="1"/>
        <item x="0"/>
      </items>
    </pivotField>
    <pivotField compact="0" outline="0" showAll="0" defaultSubtotal="0"/>
    <pivotField compact="0" outline="0" showAll="0" defaultSubtotal="0">
      <items count="5">
        <item m="1" x="4"/>
        <item m="1" x="3"/>
        <item m="1" x="1"/>
        <item m="1" x="2"/>
        <item x="0"/>
      </items>
    </pivotField>
    <pivotField compact="0" outline="0" showAll="0" defaultSubtotal="0">
      <items count="3">
        <item m="1" x="2"/>
        <item m="1" x="1"/>
        <item x="0"/>
      </items>
    </pivotField>
    <pivotField compact="0" outline="0" showAll="0" defaultSubtotal="0">
      <items count="3">
        <item m="1" x="1"/>
        <item m="1" x="2"/>
        <item x="0"/>
      </items>
    </pivotField>
    <pivotField compact="0" outline="0" showAll="0" defaultSubtotal="0"/>
    <pivotField compact="0" outline="0" showAll="0" defaultSubtotal="0"/>
    <pivotField axis="axisRow" compact="0" outline="0" showAll="0">
      <items count="8">
        <item m="1" x="5"/>
        <item m="1" x="2"/>
        <item m="1" x="1"/>
        <item m="1" x="4"/>
        <item m="1" x="6"/>
        <item m="1" x="3"/>
        <item x="0"/>
        <item t="default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Page" compact="0" outline="0" showAll="0" defaultSubtotal="0">
      <items count="2">
        <item m="1" x="1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defaultSubtotal="0"/>
    <pivotField compact="0" outline="0" showAll="0" defaultSubtotal="0"/>
    <pivotField dataField="1" compact="0" numFmtId="41" outline="0" showAll="0" defaultSubtotal="0"/>
    <pivotField compact="0" numFmtId="41" outline="0" showAll="0" defaultSubtotal="0"/>
  </pivotFields>
  <rowFields count="1">
    <field x="9"/>
  </rowFields>
  <rowItems count="2">
    <i>
      <x v="6"/>
    </i>
    <i t="grand">
      <x/>
    </i>
  </rowItems>
  <colItems count="1">
    <i/>
  </colItems>
  <pageFields count="1">
    <pageField fld="14" hier="-1"/>
  </pageFields>
  <dataFields count="1">
    <dataField name="Sum of Cost LC" fld="21" baseField="8" baseItem="0" numFmtId="41"/>
  </dataFields>
  <formats count="11">
    <format dxfId="54">
      <pivotArea type="all" dataOnly="0" outline="0" fieldPosition="0"/>
    </format>
    <format dxfId="53">
      <pivotArea field="0" type="button" dataOnly="0" labelOnly="1" outline="0"/>
    </format>
    <format dxfId="52">
      <pivotArea field="1" type="button" dataOnly="0" labelOnly="1" outline="0"/>
    </format>
    <format dxfId="51">
      <pivotArea field="2" type="button" dataOnly="0" labelOnly="1" outline="0"/>
    </format>
    <format dxfId="50">
      <pivotArea field="4" type="button" dataOnly="0" labelOnly="1" outline="0"/>
    </format>
    <format dxfId="49">
      <pivotArea field="5" type="button" dataOnly="0" labelOnly="1" outline="0"/>
    </format>
    <format dxfId="48">
      <pivotArea field="6" type="button" dataOnly="0" labelOnly="1" outline="0"/>
    </format>
    <format dxfId="47">
      <pivotArea field="9" type="button" dataOnly="0" labelOnly="1" outline="0" axis="axisRow" fieldPosition="0"/>
    </format>
    <format dxfId="46">
      <pivotArea dataOnly="0" outline="0" fieldPosition="0">
        <references count="1">
          <reference field="9" count="0" defaultSubtotal="1"/>
        </references>
      </pivotArea>
    </format>
    <format dxfId="45">
      <pivotArea dataOnly="0" outline="0" fieldPosition="0">
        <references count="1">
          <reference field="9" count="0" defaultSubtotal="1"/>
        </references>
      </pivotArea>
    </format>
    <format dxfId="44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668B96D-5C93-4DAC-BCB5-DA0418930EEA}" name="PivotTable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multipleFieldFilters="0">
  <location ref="B50:E53" firstHeaderRow="1" firstDataRow="2" firstDataCol="2"/>
  <pivotFields count="23">
    <pivotField compact="0" outline="0" showAll="0" defaultSubtotal="0">
      <items count="2">
        <item m="1" x="1"/>
        <item x="0"/>
      </items>
    </pivotField>
    <pivotField compact="0" outline="0" showAll="0" defaultSubtotal="0">
      <items count="4">
        <item m="1" x="1"/>
        <item m="1" x="2"/>
        <item m="1" x="3"/>
        <item x="0"/>
      </items>
    </pivotField>
    <pivotField compact="0" outline="0" showAll="0" defaultSubtotal="0">
      <items count="4">
        <item m="1" x="2"/>
        <item m="1" x="3"/>
        <item m="1" x="1"/>
        <item x="0"/>
      </items>
    </pivotField>
    <pivotField compact="0" outline="0" showAll="0" defaultSubtotal="0"/>
    <pivotField compact="0" outline="0" showAll="0" defaultSubtotal="0">
      <items count="5">
        <item m="1" x="4"/>
        <item m="1" x="3"/>
        <item m="1" x="1"/>
        <item m="1" x="2"/>
        <item x="0"/>
      </items>
    </pivotField>
    <pivotField compact="0" outline="0" showAll="0" defaultSubtotal="0">
      <items count="3">
        <item m="1" x="2"/>
        <item m="1" x="1"/>
        <item x="0"/>
      </items>
    </pivotField>
    <pivotField compact="0" outline="0" showAll="0" defaultSubtotal="0">
      <items count="3">
        <item m="1" x="1"/>
        <item m="1" x="2"/>
        <item x="0"/>
      </items>
    </pivotField>
    <pivotField compact="0" outline="0" showAll="0" defaultSubtotal="0"/>
    <pivotField compact="0" outline="0" showAll="0" defaultSubtotal="0"/>
    <pivotField axis="axisCol" compact="0" outline="0" showAll="0">
      <items count="8">
        <item m="1" x="5"/>
        <item m="1" x="2"/>
        <item m="1" x="1"/>
        <item m="1" x="4"/>
        <item m="1" x="6"/>
        <item m="1" x="3"/>
        <item x="0"/>
        <item t="default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2">
        <item m="1" x="1"/>
        <item x="0"/>
      </items>
    </pivotField>
    <pivotField axis="axisRow" compact="0" outline="0" showAll="0" defaultSubtotal="0">
      <items count="30">
        <item m="1" x="9"/>
        <item m="1" x="6"/>
        <item m="1" x="21"/>
        <item m="1" x="2"/>
        <item m="1" x="27"/>
        <item m="1" x="10"/>
        <item m="1" x="1"/>
        <item m="1" x="14"/>
        <item m="1" x="28"/>
        <item m="1" x="17"/>
        <item m="1" x="20"/>
        <item m="1" x="19"/>
        <item m="1" x="23"/>
        <item m="1" x="4"/>
        <item m="1" x="12"/>
        <item m="1" x="18"/>
        <item m="1" x="11"/>
        <item m="1" x="7"/>
        <item m="1" x="5"/>
        <item m="1" x="26"/>
        <item m="1" x="15"/>
        <item m="1" x="3"/>
        <item m="1" x="13"/>
        <item m="1" x="29"/>
        <item m="1" x="25"/>
        <item m="1" x="8"/>
        <item m="1" x="16"/>
        <item m="1" x="22"/>
        <item m="1" x="24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defaultSubtotal="0"/>
    <pivotField compact="0" outline="0" showAll="0" defaultSubtotal="0"/>
    <pivotField compact="0" numFmtId="41" outline="0" showAll="0" defaultSubtotal="0"/>
    <pivotField dataField="1" compact="0" numFmtId="41" outline="0" showAll="0" defaultSubtotal="0"/>
  </pivotFields>
  <rowFields count="2">
    <field x="15"/>
    <field x="14"/>
  </rowFields>
  <rowItems count="2">
    <i>
      <x v="29"/>
      <x v="1"/>
    </i>
    <i t="grand">
      <x/>
    </i>
  </rowItems>
  <colFields count="1">
    <field x="9"/>
  </colFields>
  <colItems count="2">
    <i>
      <x v="6"/>
    </i>
    <i t="grand">
      <x/>
    </i>
  </colItems>
  <dataFields count="1">
    <dataField name="Sum of Cost USD" fld="22" baseField="16" baseItem="0" numFmtId="41"/>
  </dataFields>
  <formats count="53">
    <format dxfId="107">
      <pivotArea type="all" dataOnly="0" outline="0" fieldPosition="0"/>
    </format>
    <format dxfId="106">
      <pivotArea field="0" type="button" dataOnly="0" labelOnly="1" outline="0"/>
    </format>
    <format dxfId="105">
      <pivotArea field="1" type="button" dataOnly="0" labelOnly="1" outline="0"/>
    </format>
    <format dxfId="104">
      <pivotArea field="2" type="button" dataOnly="0" labelOnly="1" outline="0"/>
    </format>
    <format dxfId="103">
      <pivotArea field="4" type="button" dataOnly="0" labelOnly="1" outline="0"/>
    </format>
    <format dxfId="102">
      <pivotArea field="5" type="button" dataOnly="0" labelOnly="1" outline="0"/>
    </format>
    <format dxfId="101">
      <pivotArea field="6" type="button" dataOnly="0" labelOnly="1" outline="0"/>
    </format>
    <format dxfId="100">
      <pivotArea field="9" type="button" dataOnly="0" labelOnly="1" outline="0" axis="axisCol" fieldPosition="0"/>
    </format>
    <format dxfId="99">
      <pivotArea dataOnly="0" outline="0" fieldPosition="0">
        <references count="1">
          <reference field="9" count="0" defaultSubtotal="1"/>
        </references>
      </pivotArea>
    </format>
    <format dxfId="98">
      <pivotArea dataOnly="0" outline="0" fieldPosition="0">
        <references count="1">
          <reference field="9" count="0" defaultSubtotal="1"/>
        </references>
      </pivotArea>
    </format>
    <format dxfId="97">
      <pivotArea outline="0" fieldPosition="0">
        <references count="1">
          <reference field="4294967294" count="1">
            <x v="0"/>
          </reference>
        </references>
      </pivotArea>
    </format>
    <format dxfId="96">
      <pivotArea field="15" grandCol="1" outline="0" axis="axisRow" fieldPosition="0">
        <references count="2">
          <reference field="14" count="0" selected="0"/>
          <reference field="15" count="0" selected="0"/>
        </references>
      </pivotArea>
    </format>
    <format dxfId="95">
      <pivotArea field="15" grandCol="1" outline="0" axis="axisRow" fieldPosition="0">
        <references count="2">
          <reference field="14" count="0" selected="0"/>
          <reference field="15" count="0" selected="0"/>
        </references>
      </pivotArea>
    </format>
    <format dxfId="94">
      <pivotArea type="all" dataOnly="0" outline="0" fieldPosition="0"/>
    </format>
    <format dxfId="93">
      <pivotArea outline="0" collapsedLevelsAreSubtotals="1" fieldPosition="0"/>
    </format>
    <format dxfId="92">
      <pivotArea type="origin" dataOnly="0" labelOnly="1" outline="0" fieldPosition="0"/>
    </format>
    <format dxfId="91">
      <pivotArea field="9" type="button" dataOnly="0" labelOnly="1" outline="0" axis="axisCol" fieldPosition="0"/>
    </format>
    <format dxfId="90">
      <pivotArea type="topRight" dataOnly="0" labelOnly="1" outline="0" fieldPosition="0"/>
    </format>
    <format dxfId="89">
      <pivotArea field="15" type="button" dataOnly="0" labelOnly="1" outline="0" axis="axisRow" fieldPosition="0"/>
    </format>
    <format dxfId="88">
      <pivotArea field="14" type="button" dataOnly="0" labelOnly="1" outline="0" axis="axisRow" fieldPosition="1"/>
    </format>
    <format dxfId="87">
      <pivotArea dataOnly="0" labelOnly="1" outline="0" fieldPosition="0">
        <references count="1">
          <reference field="15" count="0"/>
        </references>
      </pivotArea>
    </format>
    <format dxfId="86">
      <pivotArea dataOnly="0" labelOnly="1" grandRow="1" outline="0" fieldPosition="0"/>
    </format>
    <format dxfId="85">
      <pivotArea dataOnly="0" labelOnly="1" outline="0" fieldPosition="0">
        <references count="2">
          <reference field="14" count="0"/>
          <reference field="15" count="1" selected="0">
            <x v="0"/>
          </reference>
        </references>
      </pivotArea>
    </format>
    <format dxfId="84">
      <pivotArea dataOnly="0" labelOnly="1" outline="0" fieldPosition="0">
        <references count="2">
          <reference field="14" count="0"/>
          <reference field="15" count="1" selected="0">
            <x v="1"/>
          </reference>
        </references>
      </pivotArea>
    </format>
    <format dxfId="83">
      <pivotArea dataOnly="0" labelOnly="1" outline="0" fieldPosition="0">
        <references count="2">
          <reference field="14" count="0"/>
          <reference field="15" count="1" selected="0">
            <x v="2"/>
          </reference>
        </references>
      </pivotArea>
    </format>
    <format dxfId="82">
      <pivotArea dataOnly="0" labelOnly="1" outline="0" fieldPosition="0">
        <references count="2">
          <reference field="14" count="0"/>
          <reference field="15" count="1" selected="0">
            <x v="3"/>
          </reference>
        </references>
      </pivotArea>
    </format>
    <format dxfId="81">
      <pivotArea dataOnly="0" labelOnly="1" outline="0" fieldPosition="0">
        <references count="2">
          <reference field="14" count="0"/>
          <reference field="15" count="1" selected="0">
            <x v="4"/>
          </reference>
        </references>
      </pivotArea>
    </format>
    <format dxfId="80">
      <pivotArea dataOnly="0" labelOnly="1" outline="0" fieldPosition="0">
        <references count="2">
          <reference field="14" count="0"/>
          <reference field="15" count="1" selected="0">
            <x v="5"/>
          </reference>
        </references>
      </pivotArea>
    </format>
    <format dxfId="79">
      <pivotArea dataOnly="0" labelOnly="1" outline="0" fieldPosition="0">
        <references count="2">
          <reference field="14" count="0"/>
          <reference field="15" count="1" selected="0">
            <x v="6"/>
          </reference>
        </references>
      </pivotArea>
    </format>
    <format dxfId="78">
      <pivotArea dataOnly="0" labelOnly="1" outline="0" fieldPosition="0">
        <references count="2">
          <reference field="14" count="0"/>
          <reference field="15" count="1" selected="0">
            <x v="7"/>
          </reference>
        </references>
      </pivotArea>
    </format>
    <format dxfId="77">
      <pivotArea dataOnly="0" labelOnly="1" outline="0" fieldPosition="0">
        <references count="2">
          <reference field="14" count="0"/>
          <reference field="15" count="1" selected="0">
            <x v="8"/>
          </reference>
        </references>
      </pivotArea>
    </format>
    <format dxfId="76">
      <pivotArea dataOnly="0" labelOnly="1" outline="0" fieldPosition="0">
        <references count="2">
          <reference field="14" count="0"/>
          <reference field="15" count="1" selected="0">
            <x v="9"/>
          </reference>
        </references>
      </pivotArea>
    </format>
    <format dxfId="75">
      <pivotArea dataOnly="0" labelOnly="1" outline="0" fieldPosition="0">
        <references count="2">
          <reference field="14" count="0"/>
          <reference field="15" count="1" selected="0">
            <x v="10"/>
          </reference>
        </references>
      </pivotArea>
    </format>
    <format dxfId="74">
      <pivotArea dataOnly="0" labelOnly="1" outline="0" fieldPosition="0">
        <references count="2">
          <reference field="14" count="0"/>
          <reference field="15" count="1" selected="0">
            <x v="11"/>
          </reference>
        </references>
      </pivotArea>
    </format>
    <format dxfId="73">
      <pivotArea dataOnly="0" labelOnly="1" outline="0" fieldPosition="0">
        <references count="2">
          <reference field="14" count="0"/>
          <reference field="15" count="1" selected="0">
            <x v="12"/>
          </reference>
        </references>
      </pivotArea>
    </format>
    <format dxfId="72">
      <pivotArea dataOnly="0" labelOnly="1" outline="0" fieldPosition="0">
        <references count="2">
          <reference field="14" count="0"/>
          <reference field="15" count="1" selected="0">
            <x v="13"/>
          </reference>
        </references>
      </pivotArea>
    </format>
    <format dxfId="71">
      <pivotArea dataOnly="0" labelOnly="1" outline="0" fieldPosition="0">
        <references count="2">
          <reference field="14" count="0"/>
          <reference field="15" count="1" selected="0">
            <x v="14"/>
          </reference>
        </references>
      </pivotArea>
    </format>
    <format dxfId="70">
      <pivotArea dataOnly="0" labelOnly="1" outline="0" fieldPosition="0">
        <references count="2">
          <reference field="14" count="0"/>
          <reference field="15" count="1" selected="0">
            <x v="15"/>
          </reference>
        </references>
      </pivotArea>
    </format>
    <format dxfId="69">
      <pivotArea dataOnly="0" labelOnly="1" outline="0" fieldPosition="0">
        <references count="2">
          <reference field="14" count="0"/>
          <reference field="15" count="1" selected="0">
            <x v="16"/>
          </reference>
        </references>
      </pivotArea>
    </format>
    <format dxfId="68">
      <pivotArea dataOnly="0" labelOnly="1" outline="0" fieldPosition="0">
        <references count="2">
          <reference field="14" count="0"/>
          <reference field="15" count="1" selected="0">
            <x v="17"/>
          </reference>
        </references>
      </pivotArea>
    </format>
    <format dxfId="67">
      <pivotArea dataOnly="0" labelOnly="1" outline="0" fieldPosition="0">
        <references count="2">
          <reference field="14" count="0"/>
          <reference field="15" count="1" selected="0">
            <x v="18"/>
          </reference>
        </references>
      </pivotArea>
    </format>
    <format dxfId="66">
      <pivotArea dataOnly="0" labelOnly="1" outline="0" fieldPosition="0">
        <references count="2">
          <reference field="14" count="0"/>
          <reference field="15" count="1" selected="0">
            <x v="19"/>
          </reference>
        </references>
      </pivotArea>
    </format>
    <format dxfId="65">
      <pivotArea dataOnly="0" labelOnly="1" outline="0" fieldPosition="0">
        <references count="2">
          <reference field="14" count="0"/>
          <reference field="15" count="1" selected="0">
            <x v="20"/>
          </reference>
        </references>
      </pivotArea>
    </format>
    <format dxfId="64">
      <pivotArea dataOnly="0" labelOnly="1" outline="0" fieldPosition="0">
        <references count="2">
          <reference field="14" count="0"/>
          <reference field="15" count="1" selected="0">
            <x v="21"/>
          </reference>
        </references>
      </pivotArea>
    </format>
    <format dxfId="63">
      <pivotArea dataOnly="0" labelOnly="1" outline="0" fieldPosition="0">
        <references count="2">
          <reference field="14" count="0"/>
          <reference field="15" count="1" selected="0">
            <x v="22"/>
          </reference>
        </references>
      </pivotArea>
    </format>
    <format dxfId="62">
      <pivotArea dataOnly="0" labelOnly="1" outline="0" fieldPosition="0">
        <references count="2">
          <reference field="14" count="0"/>
          <reference field="15" count="1" selected="0">
            <x v="23"/>
          </reference>
        </references>
      </pivotArea>
    </format>
    <format dxfId="61">
      <pivotArea dataOnly="0" labelOnly="1" outline="0" fieldPosition="0">
        <references count="2">
          <reference field="14" count="0"/>
          <reference field="15" count="1" selected="0">
            <x v="24"/>
          </reference>
        </references>
      </pivotArea>
    </format>
    <format dxfId="60">
      <pivotArea dataOnly="0" labelOnly="1" outline="0" fieldPosition="0">
        <references count="2">
          <reference field="14" count="0"/>
          <reference field="15" count="1" selected="0">
            <x v="25"/>
          </reference>
        </references>
      </pivotArea>
    </format>
    <format dxfId="59">
      <pivotArea dataOnly="0" labelOnly="1" outline="0" fieldPosition="0">
        <references count="2">
          <reference field="14" count="0"/>
          <reference field="15" count="1" selected="0">
            <x v="26"/>
          </reference>
        </references>
      </pivotArea>
    </format>
    <format dxfId="58">
      <pivotArea dataOnly="0" labelOnly="1" outline="0" fieldPosition="0">
        <references count="2">
          <reference field="14" count="0"/>
          <reference field="15" count="1" selected="0">
            <x v="27"/>
          </reference>
        </references>
      </pivotArea>
    </format>
    <format dxfId="57">
      <pivotArea dataOnly="0" labelOnly="1" outline="0" fieldPosition="0">
        <references count="2">
          <reference field="14" count="0"/>
          <reference field="15" count="1" selected="0">
            <x v="28"/>
          </reference>
        </references>
      </pivotArea>
    </format>
    <format dxfId="56">
      <pivotArea dataOnly="0" labelOnly="1" outline="0" fieldPosition="0">
        <references count="1">
          <reference field="9" count="0"/>
        </references>
      </pivotArea>
    </format>
    <format dxfId="55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22C0CD3-658D-4C2C-982A-A5FFDD68214B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multipleFieldFilters="0">
  <location ref="B89:G93" firstHeaderRow="1" firstDataRow="2" firstDataCol="4"/>
  <pivotFields count="23">
    <pivotField compact="0" outline="0" showAll="0" defaultSubtotal="0">
      <items count="2">
        <item m="1" x="1"/>
        <item x="0"/>
      </items>
    </pivotField>
    <pivotField compact="0" outline="0" showAll="0" defaultSubtotal="0">
      <items count="4">
        <item m="1" x="1"/>
        <item m="1" x="2"/>
        <item m="1" x="3"/>
        <item x="0"/>
      </items>
    </pivotField>
    <pivotField compact="0" outline="0" showAll="0" defaultSubtotal="0">
      <items count="4">
        <item m="1" x="2"/>
        <item m="1" x="3"/>
        <item m="1" x="1"/>
        <item x="0"/>
      </items>
    </pivotField>
    <pivotField compact="0" outline="0" showAll="0" defaultSubtotal="0"/>
    <pivotField compact="0" outline="0" showAll="0" defaultSubtotal="0">
      <items count="5">
        <item m="1" x="4"/>
        <item m="1" x="3"/>
        <item m="1" x="1"/>
        <item m="1" x="2"/>
        <item x="0"/>
      </items>
    </pivotField>
    <pivotField compact="0" outline="0" showAll="0" defaultSubtotal="0">
      <items count="3">
        <item m="1" x="2"/>
        <item m="1" x="1"/>
        <item x="0"/>
      </items>
    </pivotField>
    <pivotField compact="0" outline="0" showAll="0" defaultSubtotal="0">
      <items count="3">
        <item m="1" x="1"/>
        <item m="1" x="2"/>
        <item x="0"/>
      </items>
    </pivotField>
    <pivotField compact="0" outline="0" showAll="0" defaultSubtotal="0"/>
    <pivotField compact="0" outline="0" showAll="0" defaultSubtotal="0"/>
    <pivotField axis="axisRow" compact="0" outline="0" showAll="0">
      <items count="8">
        <item m="1" x="5"/>
        <item m="1" x="2"/>
        <item m="1" x="1"/>
        <item m="1" x="4"/>
        <item m="1" x="6"/>
        <item m="1" x="3"/>
        <item x="0"/>
        <item t="default"/>
      </items>
    </pivotField>
    <pivotField axis="axisRow" compact="0" outline="0" showAll="0" defaultSubtotal="0">
      <items count="5">
        <item m="1" x="4"/>
        <item sd="0" m="1" x="3"/>
        <item m="1" x="1"/>
        <item m="1" x="2"/>
        <item x="0"/>
      </items>
    </pivotField>
    <pivotField compact="0" outline="0" showAll="0" defaultSubtotal="0"/>
    <pivotField axis="axisRow" compact="0" outline="0" showAll="0" defaultSubtotal="0">
      <items count="6">
        <item m="1" x="4"/>
        <item m="1" x="5"/>
        <item m="1" x="2"/>
        <item m="1" x="3"/>
        <item m="1" x="1"/>
        <item x="0"/>
      </items>
    </pivotField>
    <pivotField axis="axisRow" compact="0" outline="0" showAll="0" defaultSubtotal="0">
      <items count="6">
        <item m="1" x="2"/>
        <item m="1" x="3"/>
        <item m="1" x="5"/>
        <item m="1" x="4"/>
        <item m="1" x="1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Col" compact="0" outline="0" subtotalTop="0" showAll="0" defaultSubtotal="0">
      <items count="3">
        <item m="1" x="2"/>
        <item m="1" x="1"/>
        <item x="0"/>
      </items>
    </pivotField>
    <pivotField compact="0" outline="0" showAll="0" defaultSubtotal="0"/>
    <pivotField dataField="1" compact="0" numFmtId="41" outline="0" showAll="0" defaultSubtotal="0"/>
    <pivotField compact="0" numFmtId="41" outline="0" showAll="0" defaultSubtotal="0"/>
  </pivotFields>
  <rowFields count="4">
    <field x="9"/>
    <field x="10"/>
    <field x="12"/>
    <field x="13"/>
  </rowFields>
  <rowItems count="3">
    <i>
      <x v="6"/>
      <x v="4"/>
      <x v="5"/>
      <x v="5"/>
    </i>
    <i t="default">
      <x v="6"/>
    </i>
    <i t="grand">
      <x/>
    </i>
  </rowItems>
  <colFields count="1">
    <field x="19"/>
  </colFields>
  <colItems count="2">
    <i>
      <x v="2"/>
    </i>
    <i t="grand">
      <x/>
    </i>
  </colItems>
  <dataFields count="1">
    <dataField name="Sum of Cost LC" fld="21" baseField="15" baseItem="0" numFmtId="41"/>
  </dataFields>
  <formats count="35">
    <format dxfId="142">
      <pivotArea type="all" dataOnly="0" outline="0" fieldPosition="0"/>
    </format>
    <format dxfId="141">
      <pivotArea field="0" type="button" dataOnly="0" labelOnly="1" outline="0"/>
    </format>
    <format dxfId="140">
      <pivotArea field="1" type="button" dataOnly="0" labelOnly="1" outline="0"/>
    </format>
    <format dxfId="139">
      <pivotArea field="2" type="button" dataOnly="0" labelOnly="1" outline="0"/>
    </format>
    <format dxfId="138">
      <pivotArea field="4" type="button" dataOnly="0" labelOnly="1" outline="0"/>
    </format>
    <format dxfId="137">
      <pivotArea field="5" type="button" dataOnly="0" labelOnly="1" outline="0"/>
    </format>
    <format dxfId="136">
      <pivotArea field="6" type="button" dataOnly="0" labelOnly="1" outline="0"/>
    </format>
    <format dxfId="135">
      <pivotArea field="9" type="button" dataOnly="0" labelOnly="1" outline="0" axis="axisRow" fieldPosition="0"/>
    </format>
    <format dxfId="134">
      <pivotArea dataOnly="0" labelOnly="1" outline="0" fieldPosition="0">
        <references count="2">
          <reference field="9" count="1" selected="0">
            <x v="0"/>
          </reference>
          <reference field="10" count="3">
            <x v="0"/>
            <x v="1"/>
            <x v="3"/>
          </reference>
        </references>
      </pivotArea>
    </format>
    <format dxfId="133">
      <pivotArea dataOnly="0" labelOnly="1" outline="0" fieldPosition="0">
        <references count="2">
          <reference field="9" count="1" selected="0">
            <x v="1"/>
          </reference>
          <reference field="10" count="3">
            <x v="0"/>
            <x v="1"/>
            <x v="3"/>
          </reference>
        </references>
      </pivotArea>
    </format>
    <format dxfId="132">
      <pivotArea dataOnly="0" labelOnly="1" outline="0" fieldPosition="0">
        <references count="2">
          <reference field="9" count="1" selected="0">
            <x v="2"/>
          </reference>
          <reference field="10" count="0"/>
        </references>
      </pivotArea>
    </format>
    <format dxfId="131">
      <pivotArea dataOnly="0" labelOnly="1" outline="0" fieldPosition="0">
        <references count="2">
          <reference field="9" count="1" selected="0">
            <x v="3"/>
          </reference>
          <reference field="10" count="1">
            <x v="2"/>
          </reference>
        </references>
      </pivotArea>
    </format>
    <format dxfId="130">
      <pivotArea dataOnly="0" labelOnly="1" outline="0" fieldPosition="0">
        <references count="2">
          <reference field="9" count="1" selected="0">
            <x v="4"/>
          </reference>
          <reference field="10" count="0"/>
        </references>
      </pivotArea>
    </format>
    <format dxfId="129">
      <pivotArea dataOnly="0" labelOnly="1" outline="0" fieldPosition="0">
        <references count="2">
          <reference field="9" count="1" selected="0">
            <x v="5"/>
          </reference>
          <reference field="10" count="3">
            <x v="0"/>
            <x v="1"/>
            <x v="3"/>
          </reference>
        </references>
      </pivotArea>
    </format>
    <format dxfId="128">
      <pivotArea dataOnly="0" labelOnly="1" outline="0" fieldPosition="0">
        <references count="3">
          <reference field="9" count="1" selected="0">
            <x v="0"/>
          </reference>
          <reference field="10" count="1" selected="0">
            <x v="0"/>
          </reference>
          <reference field="12" count="1">
            <x v="0"/>
          </reference>
        </references>
      </pivotArea>
    </format>
    <format dxfId="127">
      <pivotArea dataOnly="0" labelOnly="1" outline="0" fieldPosition="0">
        <references count="3">
          <reference field="9" count="1" selected="0">
            <x v="0"/>
          </reference>
          <reference field="10" count="1" selected="0">
            <x v="1"/>
          </reference>
          <reference field="12" count="1">
            <x v="1"/>
          </reference>
        </references>
      </pivotArea>
    </format>
    <format dxfId="126">
      <pivotArea dataOnly="0" labelOnly="1" outline="0" fieldPosition="0">
        <references count="3">
          <reference field="9" count="1" selected="0">
            <x v="0"/>
          </reference>
          <reference field="10" count="1" selected="0">
            <x v="3"/>
          </reference>
          <reference field="12" count="2">
            <x v="2"/>
            <x v="4"/>
          </reference>
        </references>
      </pivotArea>
    </format>
    <format dxfId="125">
      <pivotArea dataOnly="0" labelOnly="1" outline="0" fieldPosition="0">
        <references count="3">
          <reference field="9" count="1" selected="0">
            <x v="1"/>
          </reference>
          <reference field="10" count="1" selected="0">
            <x v="0"/>
          </reference>
          <reference field="12" count="1">
            <x v="0"/>
          </reference>
        </references>
      </pivotArea>
    </format>
    <format dxfId="124">
      <pivotArea dataOnly="0" labelOnly="1" outline="0" fieldPosition="0">
        <references count="3">
          <reference field="9" count="1" selected="0">
            <x v="1"/>
          </reference>
          <reference field="10" count="1" selected="0">
            <x v="1"/>
          </reference>
          <reference field="12" count="1">
            <x v="1"/>
          </reference>
        </references>
      </pivotArea>
    </format>
    <format dxfId="123">
      <pivotArea dataOnly="0" labelOnly="1" outline="0" fieldPosition="0">
        <references count="3">
          <reference field="9" count="1" selected="0">
            <x v="1"/>
          </reference>
          <reference field="10" count="1" selected="0">
            <x v="3"/>
          </reference>
          <reference field="12" count="2">
            <x v="2"/>
            <x v="4"/>
          </reference>
        </references>
      </pivotArea>
    </format>
    <format dxfId="122">
      <pivotArea dataOnly="0" labelOnly="1" outline="0" fieldPosition="0">
        <references count="3">
          <reference field="9" count="1" selected="0">
            <x v="2"/>
          </reference>
          <reference field="10" count="1" selected="0">
            <x v="0"/>
          </reference>
          <reference field="12" count="1">
            <x v="0"/>
          </reference>
        </references>
      </pivotArea>
    </format>
    <format dxfId="121">
      <pivotArea dataOnly="0" labelOnly="1" outline="0" fieldPosition="0">
        <references count="3">
          <reference field="9" count="1" selected="0">
            <x v="2"/>
          </reference>
          <reference field="10" count="1" selected="0">
            <x v="1"/>
          </reference>
          <reference field="12" count="1">
            <x v="1"/>
          </reference>
        </references>
      </pivotArea>
    </format>
    <format dxfId="120">
      <pivotArea dataOnly="0" labelOnly="1" outline="0" fieldPosition="0">
        <references count="3">
          <reference field="9" count="1" selected="0">
            <x v="2"/>
          </reference>
          <reference field="10" count="1" selected="0">
            <x v="2"/>
          </reference>
          <reference field="12" count="1">
            <x v="3"/>
          </reference>
        </references>
      </pivotArea>
    </format>
    <format dxfId="119">
      <pivotArea dataOnly="0" labelOnly="1" outline="0" fieldPosition="0">
        <references count="3">
          <reference field="9" count="1" selected="0">
            <x v="2"/>
          </reference>
          <reference field="10" count="1" selected="0">
            <x v="3"/>
          </reference>
          <reference field="12" count="2">
            <x v="2"/>
            <x v="4"/>
          </reference>
        </references>
      </pivotArea>
    </format>
    <format dxfId="118">
      <pivotArea dataOnly="0" labelOnly="1" outline="0" fieldPosition="0">
        <references count="3">
          <reference field="9" count="1" selected="0">
            <x v="3"/>
          </reference>
          <reference field="10" count="1" selected="0">
            <x v="2"/>
          </reference>
          <reference field="12" count="1">
            <x v="3"/>
          </reference>
        </references>
      </pivotArea>
    </format>
    <format dxfId="117">
      <pivotArea dataOnly="0" labelOnly="1" outline="0" fieldPosition="0">
        <references count="3">
          <reference field="9" count="1" selected="0">
            <x v="4"/>
          </reference>
          <reference field="10" count="1" selected="0">
            <x v="0"/>
          </reference>
          <reference field="12" count="1">
            <x v="0"/>
          </reference>
        </references>
      </pivotArea>
    </format>
    <format dxfId="116">
      <pivotArea dataOnly="0" labelOnly="1" outline="0" fieldPosition="0">
        <references count="3">
          <reference field="9" count="1" selected="0">
            <x v="4"/>
          </reference>
          <reference field="10" count="1" selected="0">
            <x v="1"/>
          </reference>
          <reference field="12" count="1">
            <x v="1"/>
          </reference>
        </references>
      </pivotArea>
    </format>
    <format dxfId="115">
      <pivotArea dataOnly="0" labelOnly="1" outline="0" fieldPosition="0">
        <references count="3">
          <reference field="9" count="1" selected="0">
            <x v="4"/>
          </reference>
          <reference field="10" count="1" selected="0">
            <x v="2"/>
          </reference>
          <reference field="12" count="1">
            <x v="3"/>
          </reference>
        </references>
      </pivotArea>
    </format>
    <format dxfId="114">
      <pivotArea dataOnly="0" labelOnly="1" outline="0" fieldPosition="0">
        <references count="3">
          <reference field="9" count="1" selected="0">
            <x v="4"/>
          </reference>
          <reference field="10" count="1" selected="0">
            <x v="3"/>
          </reference>
          <reference field="12" count="2">
            <x v="2"/>
            <x v="4"/>
          </reference>
        </references>
      </pivotArea>
    </format>
    <format dxfId="113">
      <pivotArea dataOnly="0" labelOnly="1" outline="0" fieldPosition="0">
        <references count="3">
          <reference field="9" count="1" selected="0">
            <x v="5"/>
          </reference>
          <reference field="10" count="1" selected="0">
            <x v="0"/>
          </reference>
          <reference field="12" count="1">
            <x v="0"/>
          </reference>
        </references>
      </pivotArea>
    </format>
    <format dxfId="112">
      <pivotArea dataOnly="0" labelOnly="1" outline="0" fieldPosition="0">
        <references count="3">
          <reference field="9" count="1" selected="0">
            <x v="5"/>
          </reference>
          <reference field="10" count="1" selected="0">
            <x v="1"/>
          </reference>
          <reference field="12" count="1">
            <x v="1"/>
          </reference>
        </references>
      </pivotArea>
    </format>
    <format dxfId="111">
      <pivotArea dataOnly="0" labelOnly="1" outline="0" fieldPosition="0">
        <references count="3">
          <reference field="9" count="1" selected="0">
            <x v="5"/>
          </reference>
          <reference field="10" count="1" selected="0">
            <x v="3"/>
          </reference>
          <reference field="12" count="2">
            <x v="2"/>
            <x v="4"/>
          </reference>
        </references>
      </pivotArea>
    </format>
    <format dxfId="110">
      <pivotArea dataOnly="0" outline="0" fieldPosition="0">
        <references count="1">
          <reference field="9" count="0" defaultSubtotal="1"/>
        </references>
      </pivotArea>
    </format>
    <format dxfId="109">
      <pivotArea dataOnly="0" outline="0" fieldPosition="0">
        <references count="1">
          <reference field="9" count="0" defaultSubtotal="1"/>
        </references>
      </pivotArea>
    </format>
    <format dxfId="108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4009519-3D67-4157-8822-9231593DB0EA}" name="Table2" displayName="Table2" ref="A1:W1004" totalsRowShown="0" headerRowDxfId="165" headerRowCellStyle="Normal 2">
  <autoFilter ref="A1:W1004" xr:uid="{3475CA82-C158-4056-8B76-425511A4AC10}"/>
  <tableColumns count="23">
    <tableColumn id="1" xr3:uid="{FF37EE9B-FB24-4FE8-8882-0071F2962D55}" name="IP Code" dataDxfId="164"/>
    <tableColumn id="2" xr3:uid="{D29676F2-49F6-476B-96D3-0503FAEDBAB8}" name="Situation Name" dataDxfId="163">
      <calculatedColumnFormula>VLOOKUP('BUDGET TEMPLATE'!C2,'MSRP CODES'!$A$4:$B$8,2,FALSE)</calculatedColumnFormula>
    </tableColumn>
    <tableColumn id="3" xr3:uid="{09BC61AC-1393-4059-92B0-1935E255C725}" name="Situation Code" dataDxfId="162"/>
    <tableColumn id="4" xr3:uid="{FC91F1B6-6737-4556-8CA4-3E897514AEF4}" name="PPG Name" dataDxfId="161">
      <calculatedColumnFormula>VLOOKUP(Table2[[#This Row],[PPG Code]],'MSRP CODES'!$A$11:$B$15,2,FALSE)</calculatedColumnFormula>
    </tableColumn>
    <tableColumn id="5" xr3:uid="{9A623B93-A5DB-4D1B-98F7-61B83BBF6588}" name="PPG Code" dataDxfId="160"/>
    <tableColumn id="6" xr3:uid="{5C06A964-A4CA-4E42-902D-F46C6BE68A3A}" name="Goal" dataDxfId="159">
      <calculatedColumnFormula>VLOOKUP(Table2[[#This Row],[Goal Code]],'MSRP CODES'!$A$18:$B$20,2,FALSE)</calculatedColumnFormula>
    </tableColumn>
    <tableColumn id="7" xr3:uid="{80133FB7-B7A3-4FA2-A7F6-79BFA684D4BB}" name="Goal Code" dataDxfId="158"/>
    <tableColumn id="11" xr3:uid="{072C16AE-DB41-4A2D-8A77-2F6280E032C2}" name="Site" dataDxfId="157"/>
    <tableColumn id="8" xr3:uid="{A5B822BE-5BC8-4129-83D6-F506383FF928}" name="Cost Center Code" dataDxfId="156">
      <calculatedColumnFormula>VLOOKUP(Table2[[#This Row],[Site]],'MSRP CODES'!$A$23:$C$39,3,FALSE)</calculatedColumnFormula>
    </tableColumn>
    <tableColumn id="9" xr3:uid="{2330D36A-AB8D-49B8-A4E5-14E9E827BF3C}" name="Cost Center" dataDxfId="155">
      <calculatedColumnFormula>VLOOKUP(Table2[[#This Row],[Cost Center Code]],'MSRP CODES'!$A$42:$B$48,2,FALSE)</calculatedColumnFormula>
    </tableColumn>
    <tableColumn id="13" xr3:uid="{934CACF9-6775-4C1D-9C86-48552D379083}" name="Objective" dataDxfId="154">
      <calculatedColumnFormula>VLOOKUP(Table2[[#This Row],[MSRP Objective]],'MSRP CODES'!$A$60:$B$105,2,FALSE)</calculatedColumnFormula>
    </tableColumn>
    <tableColumn id="14" xr3:uid="{D9A145C4-8E5E-4770-85EE-76B079863844}" name="MSRP Objective" dataDxfId="153">
      <calculatedColumnFormula>VALUE(LEFT(N2,LEN(N2)-2))</calculatedColumnFormula>
    </tableColumn>
    <tableColumn id="15" xr3:uid="{149D6530-10BA-4DC7-8F8A-AE0B51E4D01E}" name="Output Name" dataDxfId="152">
      <calculatedColumnFormula>VLOOKUP(Table2[[#This Row],[MSRP Output]],'MSRP CODES'!$A$108:$B$491,2,FALSE)</calculatedColumnFormula>
    </tableColumn>
    <tableColumn id="16" xr3:uid="{6BE9F347-D2F5-4846-9A1E-EFF029D34C45}" name="MSRP Output" dataDxfId="151"/>
    <tableColumn id="17" xr3:uid="{3C497B3E-68DE-47D6-8963-B09E6D9590B4}" name="Account" dataDxfId="150">
      <calculatedColumnFormula>VLOOKUP(Table2[[#This Row],[Account Code]],'MSRP CODES'!$A$495:$B$580,2,FALSE)</calculatedColumnFormula>
    </tableColumn>
    <tableColumn id="18" xr3:uid="{4FB09B67-FEDF-4102-A7BB-B491AF161A50}" name="Account Code" dataDxfId="149"/>
    <tableColumn id="19" xr3:uid="{E5674BF4-7303-4D99-9CC8-394B1C1447D4}" name="Budget Line Description" dataDxfId="148"/>
    <tableColumn id="20" xr3:uid="{402BD7D5-870A-442E-B79E-B149728E9E77}" name="Quantity" dataDxfId="147"/>
    <tableColumn id="21" xr3:uid="{CF48622A-A257-4392-9C77-7DCDB54451ED}" name="Unit of measurement" dataDxfId="146"/>
    <tableColumn id="22" xr3:uid="{5BF07ECC-B3FD-40CD-AA91-AB8DB0C0A742}" name="Currency (UGX or USD)" dataDxfId="145"/>
    <tableColumn id="23" xr3:uid="{016A0569-BAB7-4CEE-9659-23E352D842EE}" name="Unit Cost" dataDxfId="144"/>
    <tableColumn id="24" xr3:uid="{B2A02C1B-D58F-4C90-B90D-1E04CBD8C18B}" name="Cost LC" dataDxfId="143">
      <calculatedColumnFormula>U2*R2</calculatedColumnFormula>
    </tableColumn>
    <tableColumn id="25" xr3:uid="{79E2F350-A135-4025-A2D7-B840238C9C76}" name="Cost USD" dataDxfId="0">
      <calculatedColumnFormula>Table2[[#This Row],[Cost LC]]/3673.75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7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2A343-CC8A-4606-BCE3-4768770DED61}">
  <sheetPr>
    <pageSetUpPr fitToPage="1"/>
  </sheetPr>
  <dimension ref="A1:C580"/>
  <sheetViews>
    <sheetView topLeftCell="A18" workbookViewId="0">
      <selection activeCell="A23" sqref="A23:A39"/>
    </sheetView>
  </sheetViews>
  <sheetFormatPr defaultRowHeight="14.4" x14ac:dyDescent="0.3"/>
  <cols>
    <col min="1" max="1" width="24.33203125" customWidth="1"/>
    <col min="2" max="2" width="112.44140625" customWidth="1"/>
    <col min="3" max="3" width="21.88671875" style="17" customWidth="1"/>
  </cols>
  <sheetData>
    <row r="1" spans="1:2" x14ac:dyDescent="0.3">
      <c r="A1" s="62" t="s">
        <v>904</v>
      </c>
      <c r="B1" s="62"/>
    </row>
    <row r="3" spans="1:2" ht="18" x14ac:dyDescent="0.3">
      <c r="A3" s="3" t="s">
        <v>152</v>
      </c>
      <c r="B3" s="3" t="s">
        <v>166</v>
      </c>
    </row>
    <row r="4" spans="1:2" ht="18" x14ac:dyDescent="0.3">
      <c r="A4" s="4">
        <v>1126</v>
      </c>
      <c r="B4" s="4" t="s">
        <v>900</v>
      </c>
    </row>
    <row r="5" spans="1:2" ht="18" x14ac:dyDescent="0.3">
      <c r="A5" s="4">
        <v>1136</v>
      </c>
      <c r="B5" s="4" t="s">
        <v>901</v>
      </c>
    </row>
    <row r="6" spans="1:2" ht="18" x14ac:dyDescent="0.3">
      <c r="A6" s="4">
        <v>1137</v>
      </c>
      <c r="B6" s="4" t="s">
        <v>902</v>
      </c>
    </row>
    <row r="7" spans="1:2" ht="18" x14ac:dyDescent="0.3">
      <c r="A7" s="4">
        <v>1900</v>
      </c>
      <c r="B7" s="4" t="s">
        <v>903</v>
      </c>
    </row>
    <row r="8" spans="1:2" ht="18" x14ac:dyDescent="0.3">
      <c r="A8" s="4">
        <v>2900</v>
      </c>
      <c r="B8" s="4" t="s">
        <v>903</v>
      </c>
    </row>
    <row r="10" spans="1:2" ht="18" x14ac:dyDescent="0.3">
      <c r="A10" s="3" t="s">
        <v>164</v>
      </c>
      <c r="B10" s="3" t="s">
        <v>165</v>
      </c>
    </row>
    <row r="11" spans="1:2" ht="18" x14ac:dyDescent="0.3">
      <c r="A11" s="4" t="s">
        <v>12</v>
      </c>
      <c r="B11" s="4" t="s">
        <v>898</v>
      </c>
    </row>
    <row r="12" spans="1:2" ht="18" x14ac:dyDescent="0.3">
      <c r="A12" s="4" t="s">
        <v>5</v>
      </c>
      <c r="B12" s="4" t="s">
        <v>899</v>
      </c>
    </row>
    <row r="13" spans="1:2" ht="18" x14ac:dyDescent="0.3">
      <c r="A13" s="4" t="s">
        <v>5</v>
      </c>
      <c r="B13" s="4" t="s">
        <v>899</v>
      </c>
    </row>
    <row r="14" spans="1:2" ht="18" x14ac:dyDescent="0.3">
      <c r="A14" s="4" t="s">
        <v>5</v>
      </c>
      <c r="B14" s="4" t="s">
        <v>899</v>
      </c>
    </row>
    <row r="15" spans="1:2" ht="18" x14ac:dyDescent="0.3">
      <c r="A15" s="4" t="s">
        <v>141</v>
      </c>
      <c r="B15" s="4" t="s">
        <v>140</v>
      </c>
    </row>
    <row r="17" spans="1:3" ht="18" x14ac:dyDescent="0.3">
      <c r="A17" s="3" t="s">
        <v>163</v>
      </c>
      <c r="B17" s="3" t="s">
        <v>0</v>
      </c>
    </row>
    <row r="18" spans="1:3" ht="18" x14ac:dyDescent="0.3">
      <c r="A18" s="4" t="s">
        <v>18</v>
      </c>
      <c r="B18" s="4" t="s">
        <v>17</v>
      </c>
    </row>
    <row r="19" spans="1:3" ht="18" x14ac:dyDescent="0.3">
      <c r="A19" s="4" t="s">
        <v>27</v>
      </c>
      <c r="B19" s="4" t="s">
        <v>26</v>
      </c>
    </row>
    <row r="20" spans="1:3" ht="18" x14ac:dyDescent="0.3">
      <c r="A20" s="4" t="s">
        <v>7</v>
      </c>
      <c r="B20" s="4" t="s">
        <v>6</v>
      </c>
    </row>
    <row r="21" spans="1:3" ht="18" x14ac:dyDescent="0.3">
      <c r="A21" s="58"/>
      <c r="B21" s="58"/>
    </row>
    <row r="22" spans="1:3" ht="16.8" customHeight="1" x14ac:dyDescent="0.3">
      <c r="A22" s="3" t="s">
        <v>895</v>
      </c>
      <c r="B22" s="3" t="s">
        <v>897</v>
      </c>
      <c r="C22" s="3" t="s">
        <v>896</v>
      </c>
    </row>
    <row r="23" spans="1:3" x14ac:dyDescent="0.3">
      <c r="A23" s="56" t="s">
        <v>878</v>
      </c>
      <c r="B23" s="57" t="s">
        <v>175</v>
      </c>
      <c r="C23" s="57">
        <v>12143</v>
      </c>
    </row>
    <row r="24" spans="1:3" x14ac:dyDescent="0.3">
      <c r="A24" s="56" t="s">
        <v>879</v>
      </c>
      <c r="B24" s="57" t="s">
        <v>176</v>
      </c>
      <c r="C24" s="57">
        <v>12144</v>
      </c>
    </row>
    <row r="25" spans="1:3" x14ac:dyDescent="0.3">
      <c r="A25" s="56" t="s">
        <v>880</v>
      </c>
      <c r="B25" s="57" t="s">
        <v>179</v>
      </c>
      <c r="C25" s="57">
        <v>12146</v>
      </c>
    </row>
    <row r="26" spans="1:3" x14ac:dyDescent="0.3">
      <c r="A26" s="56" t="s">
        <v>881</v>
      </c>
      <c r="B26" s="57" t="s">
        <v>174</v>
      </c>
      <c r="C26" s="57">
        <v>12142</v>
      </c>
    </row>
    <row r="27" spans="1:3" x14ac:dyDescent="0.3">
      <c r="A27" s="56" t="s">
        <v>882</v>
      </c>
      <c r="B27" s="57" t="s">
        <v>72</v>
      </c>
      <c r="C27" s="57">
        <v>12141</v>
      </c>
    </row>
    <row r="28" spans="1:3" x14ac:dyDescent="0.3">
      <c r="A28" s="56" t="s">
        <v>883</v>
      </c>
      <c r="B28" s="57" t="s">
        <v>72</v>
      </c>
      <c r="C28" s="57">
        <v>12141</v>
      </c>
    </row>
    <row r="29" spans="1:3" x14ac:dyDescent="0.3">
      <c r="A29" s="56" t="s">
        <v>884</v>
      </c>
      <c r="B29" s="57" t="s">
        <v>176</v>
      </c>
      <c r="C29" s="57">
        <v>12144</v>
      </c>
    </row>
    <row r="30" spans="1:3" x14ac:dyDescent="0.3">
      <c r="A30" s="56" t="s">
        <v>885</v>
      </c>
      <c r="B30" s="57" t="s">
        <v>174</v>
      </c>
      <c r="C30" s="57">
        <v>12142</v>
      </c>
    </row>
    <row r="31" spans="1:3" x14ac:dyDescent="0.3">
      <c r="A31" s="56" t="s">
        <v>886</v>
      </c>
      <c r="B31" s="57" t="s">
        <v>176</v>
      </c>
      <c r="C31" s="57">
        <v>12144</v>
      </c>
    </row>
    <row r="32" spans="1:3" x14ac:dyDescent="0.3">
      <c r="A32" s="56" t="s">
        <v>887</v>
      </c>
      <c r="B32" s="57" t="s">
        <v>178</v>
      </c>
      <c r="C32" s="57">
        <v>12149</v>
      </c>
    </row>
    <row r="33" spans="1:3" x14ac:dyDescent="0.3">
      <c r="A33" s="56" t="s">
        <v>888</v>
      </c>
      <c r="B33" s="57" t="s">
        <v>176</v>
      </c>
      <c r="C33" s="57">
        <v>12144</v>
      </c>
    </row>
    <row r="34" spans="1:3" x14ac:dyDescent="0.3">
      <c r="A34" s="56" t="s">
        <v>889</v>
      </c>
      <c r="B34" s="57" t="s">
        <v>176</v>
      </c>
      <c r="C34" s="57">
        <v>12144</v>
      </c>
    </row>
    <row r="35" spans="1:3" x14ac:dyDescent="0.3">
      <c r="A35" s="56" t="s">
        <v>890</v>
      </c>
      <c r="B35" s="57" t="s">
        <v>176</v>
      </c>
      <c r="C35" s="57">
        <v>12144</v>
      </c>
    </row>
    <row r="36" spans="1:3" x14ac:dyDescent="0.3">
      <c r="A36" s="56" t="s">
        <v>891</v>
      </c>
      <c r="B36" s="57" t="s">
        <v>175</v>
      </c>
      <c r="C36" s="57">
        <v>12143</v>
      </c>
    </row>
    <row r="37" spans="1:3" x14ac:dyDescent="0.3">
      <c r="A37" s="56" t="s">
        <v>892</v>
      </c>
      <c r="B37" s="57" t="s">
        <v>177</v>
      </c>
      <c r="C37" s="57">
        <v>12147</v>
      </c>
    </row>
    <row r="38" spans="1:3" x14ac:dyDescent="0.3">
      <c r="A38" s="56" t="s">
        <v>893</v>
      </c>
      <c r="B38" s="57" t="s">
        <v>174</v>
      </c>
      <c r="C38" s="57">
        <v>12142</v>
      </c>
    </row>
    <row r="39" spans="1:3" x14ac:dyDescent="0.3">
      <c r="A39" s="56" t="s">
        <v>894</v>
      </c>
      <c r="B39" s="57" t="s">
        <v>176</v>
      </c>
      <c r="C39" s="57">
        <v>12144</v>
      </c>
    </row>
    <row r="41" spans="1:3" ht="18" x14ac:dyDescent="0.3">
      <c r="A41" s="3" t="s">
        <v>172</v>
      </c>
      <c r="B41" s="3" t="s">
        <v>173</v>
      </c>
    </row>
    <row r="42" spans="1:3" ht="18" x14ac:dyDescent="0.3">
      <c r="A42" s="4">
        <v>12141</v>
      </c>
      <c r="B42" s="4" t="s">
        <v>72</v>
      </c>
    </row>
    <row r="43" spans="1:3" ht="18" x14ac:dyDescent="0.3">
      <c r="A43" s="4">
        <v>12142</v>
      </c>
      <c r="B43" s="4" t="s">
        <v>174</v>
      </c>
    </row>
    <row r="44" spans="1:3" ht="18" x14ac:dyDescent="0.3">
      <c r="A44" s="4">
        <v>12143</v>
      </c>
      <c r="B44" s="4" t="s">
        <v>175</v>
      </c>
    </row>
    <row r="45" spans="1:3" ht="18" x14ac:dyDescent="0.3">
      <c r="A45" s="4">
        <v>12144</v>
      </c>
      <c r="B45" s="4" t="s">
        <v>176</v>
      </c>
    </row>
    <row r="46" spans="1:3" ht="18" x14ac:dyDescent="0.3">
      <c r="A46" s="4">
        <v>12146</v>
      </c>
      <c r="B46" s="4" t="s">
        <v>179</v>
      </c>
    </row>
    <row r="47" spans="1:3" ht="18" x14ac:dyDescent="0.3">
      <c r="A47" s="4">
        <v>12147</v>
      </c>
      <c r="B47" s="4" t="s">
        <v>177</v>
      </c>
    </row>
    <row r="48" spans="1:3" ht="18" x14ac:dyDescent="0.3">
      <c r="A48" s="4">
        <v>12149</v>
      </c>
      <c r="B48" s="4" t="s">
        <v>178</v>
      </c>
    </row>
    <row r="50" spans="1:2" ht="18" x14ac:dyDescent="0.3">
      <c r="A50" s="3" t="s">
        <v>182</v>
      </c>
      <c r="B50" s="3" t="s">
        <v>181</v>
      </c>
    </row>
    <row r="51" spans="1:2" ht="18" x14ac:dyDescent="0.3">
      <c r="A51" s="4">
        <v>1</v>
      </c>
      <c r="B51" s="4" t="s">
        <v>64</v>
      </c>
    </row>
    <row r="52" spans="1:2" ht="18" x14ac:dyDescent="0.3">
      <c r="A52" s="4">
        <v>2</v>
      </c>
      <c r="B52" s="4" t="s">
        <v>58</v>
      </c>
    </row>
    <row r="53" spans="1:2" ht="18" x14ac:dyDescent="0.3">
      <c r="A53" s="4">
        <v>3</v>
      </c>
      <c r="B53" s="4" t="s">
        <v>8</v>
      </c>
    </row>
    <row r="54" spans="1:2" ht="18" x14ac:dyDescent="0.3">
      <c r="A54" s="4">
        <v>4</v>
      </c>
      <c r="B54" s="4" t="s">
        <v>13</v>
      </c>
    </row>
    <row r="55" spans="1:2" ht="18" x14ac:dyDescent="0.3">
      <c r="A55" s="4">
        <v>5</v>
      </c>
      <c r="B55" s="4" t="s">
        <v>68</v>
      </c>
    </row>
    <row r="56" spans="1:2" ht="18" x14ac:dyDescent="0.3">
      <c r="A56" s="4">
        <v>6</v>
      </c>
      <c r="B56" s="4" t="s">
        <v>96</v>
      </c>
    </row>
    <row r="57" spans="1:2" ht="18" x14ac:dyDescent="0.3">
      <c r="A57" s="4">
        <v>7</v>
      </c>
      <c r="B57" s="4" t="s">
        <v>92</v>
      </c>
    </row>
    <row r="58" spans="1:2" ht="18" x14ac:dyDescent="0.3">
      <c r="A58" s="4">
        <v>8</v>
      </c>
      <c r="B58" s="4" t="s">
        <v>22</v>
      </c>
    </row>
    <row r="60" spans="1:2" ht="18" x14ac:dyDescent="0.3">
      <c r="A60" s="3" t="s">
        <v>183</v>
      </c>
      <c r="B60" s="3" t="s">
        <v>1</v>
      </c>
    </row>
    <row r="61" spans="1:2" ht="18" x14ac:dyDescent="0.3">
      <c r="A61" s="7">
        <v>110</v>
      </c>
      <c r="B61" s="4" t="s">
        <v>196</v>
      </c>
    </row>
    <row r="62" spans="1:2" ht="18" x14ac:dyDescent="0.3">
      <c r="A62" s="7">
        <v>111</v>
      </c>
      <c r="B62" s="4" t="s">
        <v>142</v>
      </c>
    </row>
    <row r="63" spans="1:2" ht="18" x14ac:dyDescent="0.3">
      <c r="A63" s="7">
        <v>112</v>
      </c>
      <c r="B63" s="4" t="s">
        <v>185</v>
      </c>
    </row>
    <row r="64" spans="1:2" ht="18" x14ac:dyDescent="0.3">
      <c r="A64" s="7">
        <v>113</v>
      </c>
      <c r="B64" s="4" t="s">
        <v>65</v>
      </c>
    </row>
    <row r="65" spans="1:2" ht="18" x14ac:dyDescent="0.3">
      <c r="A65" s="7">
        <v>114</v>
      </c>
      <c r="B65" s="4" t="s">
        <v>184</v>
      </c>
    </row>
    <row r="66" spans="1:2" ht="18" x14ac:dyDescent="0.3">
      <c r="A66" s="7">
        <v>115</v>
      </c>
      <c r="B66" s="4" t="s">
        <v>198</v>
      </c>
    </row>
    <row r="67" spans="1:2" ht="18" x14ac:dyDescent="0.3">
      <c r="A67" s="7">
        <v>210</v>
      </c>
      <c r="B67" s="4" t="s">
        <v>78</v>
      </c>
    </row>
    <row r="68" spans="1:2" ht="18" x14ac:dyDescent="0.3">
      <c r="A68" s="7">
        <v>211</v>
      </c>
      <c r="B68" s="4" t="s">
        <v>194</v>
      </c>
    </row>
    <row r="69" spans="1:2" ht="18" x14ac:dyDescent="0.3">
      <c r="A69" s="7">
        <v>212</v>
      </c>
      <c r="B69" s="4" t="s">
        <v>59</v>
      </c>
    </row>
    <row r="70" spans="1:2" ht="18" x14ac:dyDescent="0.3">
      <c r="A70" s="7">
        <v>213</v>
      </c>
      <c r="B70" s="4" t="s">
        <v>81</v>
      </c>
    </row>
    <row r="71" spans="1:2" ht="18" x14ac:dyDescent="0.3">
      <c r="A71" s="7">
        <v>214</v>
      </c>
      <c r="B71" s="4" t="s">
        <v>73</v>
      </c>
    </row>
    <row r="72" spans="1:2" ht="18" x14ac:dyDescent="0.3">
      <c r="A72" s="7">
        <v>215</v>
      </c>
      <c r="B72" s="4" t="s">
        <v>188</v>
      </c>
    </row>
    <row r="73" spans="1:2" ht="18" x14ac:dyDescent="0.3">
      <c r="A73" s="7">
        <v>216</v>
      </c>
      <c r="B73" s="4" t="s">
        <v>192</v>
      </c>
    </row>
    <row r="74" spans="1:2" ht="18" x14ac:dyDescent="0.3">
      <c r="A74" s="7">
        <v>310</v>
      </c>
      <c r="B74" s="4" t="s">
        <v>47</v>
      </c>
    </row>
    <row r="75" spans="1:2" ht="18" x14ac:dyDescent="0.3">
      <c r="A75" s="7">
        <v>311</v>
      </c>
      <c r="B75" s="4" t="s">
        <v>190</v>
      </c>
    </row>
    <row r="76" spans="1:2" ht="18" x14ac:dyDescent="0.3">
      <c r="A76" s="7">
        <v>312</v>
      </c>
      <c r="B76" s="4" t="s">
        <v>9</v>
      </c>
    </row>
    <row r="77" spans="1:2" ht="18" x14ac:dyDescent="0.3">
      <c r="A77" s="7">
        <v>313</v>
      </c>
      <c r="B77" s="4" t="s">
        <v>186</v>
      </c>
    </row>
    <row r="78" spans="1:2" ht="18" x14ac:dyDescent="0.3">
      <c r="A78" s="7">
        <v>314</v>
      </c>
      <c r="B78" s="4" t="s">
        <v>103</v>
      </c>
    </row>
    <row r="79" spans="1:2" ht="18" x14ac:dyDescent="0.3">
      <c r="A79" s="7">
        <v>410</v>
      </c>
      <c r="B79" s="4" t="s">
        <v>100</v>
      </c>
    </row>
    <row r="80" spans="1:2" ht="18" x14ac:dyDescent="0.3">
      <c r="A80" s="7">
        <v>411</v>
      </c>
      <c r="B80" s="4" t="s">
        <v>50</v>
      </c>
    </row>
    <row r="81" spans="1:2" ht="18" x14ac:dyDescent="0.3">
      <c r="A81" s="7">
        <v>412</v>
      </c>
      <c r="B81" s="4" t="s">
        <v>124</v>
      </c>
    </row>
    <row r="82" spans="1:2" ht="18" x14ac:dyDescent="0.3">
      <c r="A82" s="7">
        <v>413</v>
      </c>
      <c r="B82" s="4" t="s">
        <v>193</v>
      </c>
    </row>
    <row r="83" spans="1:2" ht="18" x14ac:dyDescent="0.3">
      <c r="A83" s="7">
        <v>414</v>
      </c>
      <c r="B83" s="4" t="s">
        <v>19</v>
      </c>
    </row>
    <row r="84" spans="1:2" ht="18" x14ac:dyDescent="0.3">
      <c r="A84" s="7">
        <v>415</v>
      </c>
      <c r="B84" s="4" t="s">
        <v>44</v>
      </c>
    </row>
    <row r="85" spans="1:2" ht="18" x14ac:dyDescent="0.3">
      <c r="A85" s="7">
        <v>416</v>
      </c>
      <c r="B85" s="4" t="s">
        <v>31</v>
      </c>
    </row>
    <row r="86" spans="1:2" ht="18" x14ac:dyDescent="0.3">
      <c r="A86" s="7">
        <v>417</v>
      </c>
      <c r="B86" s="4" t="s">
        <v>39</v>
      </c>
    </row>
    <row r="87" spans="1:2" ht="18" x14ac:dyDescent="0.3">
      <c r="A87" s="7">
        <v>418</v>
      </c>
      <c r="B87" s="4" t="s">
        <v>53</v>
      </c>
    </row>
    <row r="88" spans="1:2" ht="18" x14ac:dyDescent="0.3">
      <c r="A88" s="7">
        <v>419</v>
      </c>
      <c r="B88" s="4" t="s">
        <v>14</v>
      </c>
    </row>
    <row r="89" spans="1:2" ht="18" x14ac:dyDescent="0.3">
      <c r="A89" s="7">
        <v>420</v>
      </c>
      <c r="B89" s="4" t="s">
        <v>34</v>
      </c>
    </row>
    <row r="90" spans="1:2" ht="18" x14ac:dyDescent="0.3">
      <c r="A90" s="7">
        <v>510</v>
      </c>
      <c r="B90" s="4" t="s">
        <v>69</v>
      </c>
    </row>
    <row r="91" spans="1:2" ht="18" x14ac:dyDescent="0.3">
      <c r="A91" s="7">
        <v>511</v>
      </c>
      <c r="B91" s="4" t="s">
        <v>131</v>
      </c>
    </row>
    <row r="92" spans="1:2" ht="18" x14ac:dyDescent="0.3">
      <c r="A92" s="7">
        <v>512</v>
      </c>
      <c r="B92" s="4" t="s">
        <v>86</v>
      </c>
    </row>
    <row r="93" spans="1:2" ht="18" x14ac:dyDescent="0.3">
      <c r="A93" s="7">
        <v>513</v>
      </c>
      <c r="B93" s="4" t="s">
        <v>89</v>
      </c>
    </row>
    <row r="94" spans="1:2" ht="18" x14ac:dyDescent="0.3">
      <c r="A94" s="7">
        <v>610</v>
      </c>
      <c r="B94" s="4" t="s">
        <v>97</v>
      </c>
    </row>
    <row r="95" spans="1:2" ht="18" x14ac:dyDescent="0.3">
      <c r="A95" s="7">
        <v>611</v>
      </c>
      <c r="B95" s="4" t="s">
        <v>200</v>
      </c>
    </row>
    <row r="96" spans="1:2" ht="18" x14ac:dyDescent="0.3">
      <c r="A96" s="7">
        <v>612</v>
      </c>
      <c r="B96" s="4" t="s">
        <v>189</v>
      </c>
    </row>
    <row r="97" spans="1:2" ht="18" x14ac:dyDescent="0.3">
      <c r="A97" s="7">
        <v>613</v>
      </c>
      <c r="B97" s="4" t="s">
        <v>195</v>
      </c>
    </row>
    <row r="98" spans="1:2" ht="18" x14ac:dyDescent="0.3">
      <c r="A98" s="7">
        <v>614</v>
      </c>
      <c r="B98" s="4" t="s">
        <v>145</v>
      </c>
    </row>
    <row r="99" spans="1:2" ht="18" x14ac:dyDescent="0.3">
      <c r="A99" s="7">
        <v>615</v>
      </c>
      <c r="B99" s="4" t="s">
        <v>199</v>
      </c>
    </row>
    <row r="100" spans="1:2" ht="18" x14ac:dyDescent="0.3">
      <c r="A100" s="7">
        <v>710</v>
      </c>
      <c r="B100" s="4" t="s">
        <v>93</v>
      </c>
    </row>
    <row r="101" spans="1:2" ht="18" x14ac:dyDescent="0.3">
      <c r="A101" s="7">
        <v>711</v>
      </c>
      <c r="B101" s="4" t="s">
        <v>187</v>
      </c>
    </row>
    <row r="102" spans="1:2" ht="18" x14ac:dyDescent="0.3">
      <c r="A102" s="7">
        <v>712</v>
      </c>
      <c r="B102" s="4" t="s">
        <v>191</v>
      </c>
    </row>
    <row r="103" spans="1:2" ht="18" x14ac:dyDescent="0.3">
      <c r="A103" s="7">
        <v>713</v>
      </c>
      <c r="B103" s="4" t="s">
        <v>197</v>
      </c>
    </row>
    <row r="104" spans="1:2" ht="18" x14ac:dyDescent="0.3">
      <c r="A104" s="7">
        <v>810</v>
      </c>
      <c r="B104" s="4" t="s">
        <v>23</v>
      </c>
    </row>
    <row r="105" spans="1:2" ht="18" x14ac:dyDescent="0.3">
      <c r="A105" s="7">
        <v>811</v>
      </c>
      <c r="B105" s="4" t="s">
        <v>28</v>
      </c>
    </row>
    <row r="107" spans="1:2" ht="18" x14ac:dyDescent="0.3">
      <c r="A107" s="3" t="s">
        <v>183</v>
      </c>
      <c r="B107" s="3" t="s">
        <v>201</v>
      </c>
    </row>
    <row r="108" spans="1:2" ht="18" x14ac:dyDescent="0.3">
      <c r="A108" s="4" t="s">
        <v>259</v>
      </c>
      <c r="B108" s="4" t="s">
        <v>236</v>
      </c>
    </row>
    <row r="109" spans="1:2" ht="18" x14ac:dyDescent="0.3">
      <c r="A109" s="4" t="s">
        <v>260</v>
      </c>
      <c r="B109" s="4" t="s">
        <v>254</v>
      </c>
    </row>
    <row r="110" spans="1:2" ht="18" x14ac:dyDescent="0.3">
      <c r="A110" s="4" t="s">
        <v>261</v>
      </c>
      <c r="B110" s="4" t="s">
        <v>143</v>
      </c>
    </row>
    <row r="111" spans="1:2" ht="18" x14ac:dyDescent="0.3">
      <c r="A111" s="4" t="s">
        <v>263</v>
      </c>
      <c r="B111" s="4" t="s">
        <v>262</v>
      </c>
    </row>
    <row r="112" spans="1:2" ht="18" x14ac:dyDescent="0.3">
      <c r="A112" s="4" t="s">
        <v>268</v>
      </c>
      <c r="B112" s="4" t="s">
        <v>236</v>
      </c>
    </row>
    <row r="113" spans="1:2" ht="18" x14ac:dyDescent="0.3">
      <c r="A113" s="4" t="s">
        <v>269</v>
      </c>
      <c r="B113" s="4" t="s">
        <v>254</v>
      </c>
    </row>
    <row r="114" spans="1:2" ht="18" x14ac:dyDescent="0.3">
      <c r="A114" s="4" t="s">
        <v>144</v>
      </c>
      <c r="B114" s="4" t="s">
        <v>143</v>
      </c>
    </row>
    <row r="115" spans="1:2" ht="18" x14ac:dyDescent="0.3">
      <c r="A115" s="4" t="s">
        <v>265</v>
      </c>
      <c r="B115" s="4" t="s">
        <v>264</v>
      </c>
    </row>
    <row r="116" spans="1:2" ht="18" x14ac:dyDescent="0.3">
      <c r="A116" s="4" t="s">
        <v>271</v>
      </c>
      <c r="B116" s="4" t="s">
        <v>270</v>
      </c>
    </row>
    <row r="117" spans="1:2" ht="18" x14ac:dyDescent="0.3">
      <c r="A117" s="4" t="s">
        <v>267</v>
      </c>
      <c r="B117" s="4" t="s">
        <v>266</v>
      </c>
    </row>
    <row r="118" spans="1:2" ht="18" x14ac:dyDescent="0.3">
      <c r="A118" s="4" t="s">
        <v>253</v>
      </c>
      <c r="B118" s="4" t="s">
        <v>143</v>
      </c>
    </row>
    <row r="119" spans="1:2" ht="18" x14ac:dyDescent="0.3">
      <c r="A119" s="4" t="s">
        <v>255</v>
      </c>
      <c r="B119" s="4" t="s">
        <v>254</v>
      </c>
    </row>
    <row r="120" spans="1:2" ht="18" x14ac:dyDescent="0.3">
      <c r="A120" s="4" t="s">
        <v>258</v>
      </c>
      <c r="B120" s="4" t="s">
        <v>236</v>
      </c>
    </row>
    <row r="121" spans="1:2" ht="18" x14ac:dyDescent="0.3">
      <c r="A121" s="4" t="s">
        <v>257</v>
      </c>
      <c r="B121" s="4" t="s">
        <v>256</v>
      </c>
    </row>
    <row r="122" spans="1:2" ht="18" x14ac:dyDescent="0.3">
      <c r="A122" s="4" t="s">
        <v>272</v>
      </c>
      <c r="B122" s="4" t="s">
        <v>236</v>
      </c>
    </row>
    <row r="123" spans="1:2" ht="18" x14ac:dyDescent="0.3">
      <c r="A123" s="4" t="s">
        <v>273</v>
      </c>
      <c r="B123" s="4" t="s">
        <v>254</v>
      </c>
    </row>
    <row r="124" spans="1:2" ht="18" x14ac:dyDescent="0.3">
      <c r="A124" s="4" t="s">
        <v>274</v>
      </c>
      <c r="B124" s="4" t="s">
        <v>143</v>
      </c>
    </row>
    <row r="125" spans="1:2" ht="18" x14ac:dyDescent="0.3">
      <c r="A125" s="4" t="s">
        <v>278</v>
      </c>
      <c r="B125" s="4" t="s">
        <v>277</v>
      </c>
    </row>
    <row r="126" spans="1:2" ht="18" x14ac:dyDescent="0.3">
      <c r="A126" s="4" t="s">
        <v>67</v>
      </c>
      <c r="B126" s="4" t="s">
        <v>66</v>
      </c>
    </row>
    <row r="127" spans="1:2" ht="18" x14ac:dyDescent="0.3">
      <c r="A127" s="4" t="s">
        <v>279</v>
      </c>
      <c r="B127" s="4" t="s">
        <v>270</v>
      </c>
    </row>
    <row r="128" spans="1:2" ht="18" x14ac:dyDescent="0.3">
      <c r="A128" s="4" t="s">
        <v>276</v>
      </c>
      <c r="B128" s="4" t="s">
        <v>275</v>
      </c>
    </row>
    <row r="129" spans="1:2" ht="18" x14ac:dyDescent="0.3">
      <c r="A129" s="4" t="s">
        <v>237</v>
      </c>
      <c r="B129" s="4" t="s">
        <v>236</v>
      </c>
    </row>
    <row r="130" spans="1:2" ht="18" x14ac:dyDescent="0.3">
      <c r="A130" s="4" t="s">
        <v>238</v>
      </c>
      <c r="B130" s="4" t="s">
        <v>143</v>
      </c>
    </row>
    <row r="131" spans="1:2" ht="18" x14ac:dyDescent="0.3">
      <c r="A131" s="4" t="s">
        <v>240</v>
      </c>
      <c r="B131" s="4" t="s">
        <v>239</v>
      </c>
    </row>
    <row r="132" spans="1:2" ht="18" x14ac:dyDescent="0.3">
      <c r="A132" s="4" t="s">
        <v>242</v>
      </c>
      <c r="B132" s="4" t="s">
        <v>241</v>
      </c>
    </row>
    <row r="133" spans="1:2" ht="18" x14ac:dyDescent="0.3">
      <c r="A133" s="4" t="s">
        <v>244</v>
      </c>
      <c r="B133" s="4" t="s">
        <v>243</v>
      </c>
    </row>
    <row r="134" spans="1:2" ht="18" x14ac:dyDescent="0.3">
      <c r="A134" s="4" t="s">
        <v>246</v>
      </c>
      <c r="B134" s="4" t="s">
        <v>245</v>
      </c>
    </row>
    <row r="135" spans="1:2" ht="18" x14ac:dyDescent="0.3">
      <c r="A135" s="4" t="s">
        <v>248</v>
      </c>
      <c r="B135" s="4" t="s">
        <v>247</v>
      </c>
    </row>
    <row r="136" spans="1:2" ht="18" x14ac:dyDescent="0.3">
      <c r="A136" s="4" t="s">
        <v>250</v>
      </c>
      <c r="B136" s="4" t="s">
        <v>249</v>
      </c>
    </row>
    <row r="137" spans="1:2" ht="18" x14ac:dyDescent="0.3">
      <c r="A137" s="4" t="s">
        <v>252</v>
      </c>
      <c r="B137" s="4" t="s">
        <v>251</v>
      </c>
    </row>
    <row r="138" spans="1:2" ht="18" x14ac:dyDescent="0.3">
      <c r="A138" s="4" t="s">
        <v>280</v>
      </c>
      <c r="B138" s="4" t="s">
        <v>236</v>
      </c>
    </row>
    <row r="139" spans="1:2" ht="18" x14ac:dyDescent="0.3">
      <c r="A139" s="4" t="s">
        <v>281</v>
      </c>
      <c r="B139" s="4" t="s">
        <v>143</v>
      </c>
    </row>
    <row r="140" spans="1:2" ht="18" x14ac:dyDescent="0.3">
      <c r="A140" s="4" t="s">
        <v>283</v>
      </c>
      <c r="B140" s="4" t="s">
        <v>282</v>
      </c>
    </row>
    <row r="141" spans="1:2" ht="18" x14ac:dyDescent="0.3">
      <c r="A141" s="4" t="s">
        <v>285</v>
      </c>
      <c r="B141" s="4" t="s">
        <v>284</v>
      </c>
    </row>
    <row r="142" spans="1:2" ht="18" x14ac:dyDescent="0.3">
      <c r="A142" s="4" t="s">
        <v>287</v>
      </c>
      <c r="B142" s="4" t="s">
        <v>286</v>
      </c>
    </row>
    <row r="143" spans="1:2" ht="18" x14ac:dyDescent="0.3">
      <c r="A143" s="4" t="s">
        <v>203</v>
      </c>
      <c r="B143" s="4" t="s">
        <v>202</v>
      </c>
    </row>
    <row r="144" spans="1:2" ht="18" x14ac:dyDescent="0.3">
      <c r="A144" s="4" t="s">
        <v>205</v>
      </c>
      <c r="B144" s="4" t="s">
        <v>204</v>
      </c>
    </row>
    <row r="145" spans="1:2" ht="18" x14ac:dyDescent="0.3">
      <c r="A145" s="4" t="s">
        <v>207</v>
      </c>
      <c r="B145" s="4" t="s">
        <v>206</v>
      </c>
    </row>
    <row r="146" spans="1:2" ht="18" x14ac:dyDescent="0.3">
      <c r="A146" s="4" t="s">
        <v>209</v>
      </c>
      <c r="B146" s="4" t="s">
        <v>208</v>
      </c>
    </row>
    <row r="147" spans="1:2" ht="18" x14ac:dyDescent="0.3">
      <c r="A147" s="4" t="s">
        <v>211</v>
      </c>
      <c r="B147" s="4" t="s">
        <v>210</v>
      </c>
    </row>
    <row r="148" spans="1:2" ht="18" x14ac:dyDescent="0.3">
      <c r="A148" s="4" t="s">
        <v>213</v>
      </c>
      <c r="B148" s="4" t="s">
        <v>212</v>
      </c>
    </row>
    <row r="149" spans="1:2" ht="18" x14ac:dyDescent="0.3">
      <c r="A149" s="4" t="s">
        <v>215</v>
      </c>
      <c r="B149" s="4" t="s">
        <v>214</v>
      </c>
    </row>
    <row r="150" spans="1:2" ht="18" x14ac:dyDescent="0.3">
      <c r="A150" s="4" t="s">
        <v>217</v>
      </c>
      <c r="B150" s="4" t="s">
        <v>216</v>
      </c>
    </row>
    <row r="151" spans="1:2" ht="18" x14ac:dyDescent="0.3">
      <c r="A151" s="4" t="s">
        <v>219</v>
      </c>
      <c r="B151" s="4" t="s">
        <v>218</v>
      </c>
    </row>
    <row r="152" spans="1:2" ht="18" x14ac:dyDescent="0.3">
      <c r="A152" s="4" t="s">
        <v>221</v>
      </c>
      <c r="B152" s="4" t="s">
        <v>220</v>
      </c>
    </row>
    <row r="153" spans="1:2" ht="18" x14ac:dyDescent="0.3">
      <c r="A153" s="4" t="s">
        <v>222</v>
      </c>
      <c r="B153" s="4" t="s">
        <v>206</v>
      </c>
    </row>
    <row r="154" spans="1:2" ht="18" x14ac:dyDescent="0.3">
      <c r="A154" s="4" t="s">
        <v>224</v>
      </c>
      <c r="B154" s="4" t="s">
        <v>223</v>
      </c>
    </row>
    <row r="155" spans="1:2" ht="18" x14ac:dyDescent="0.3">
      <c r="A155" s="4" t="s">
        <v>226</v>
      </c>
      <c r="B155" s="4" t="s">
        <v>225</v>
      </c>
    </row>
    <row r="156" spans="1:2" ht="18" x14ac:dyDescent="0.3">
      <c r="A156" s="4" t="s">
        <v>228</v>
      </c>
      <c r="B156" s="4" t="s">
        <v>227</v>
      </c>
    </row>
    <row r="157" spans="1:2" ht="18" x14ac:dyDescent="0.3">
      <c r="A157" s="4" t="s">
        <v>230</v>
      </c>
      <c r="B157" s="4" t="s">
        <v>229</v>
      </c>
    </row>
    <row r="158" spans="1:2" ht="18" x14ac:dyDescent="0.3">
      <c r="A158" s="4" t="s">
        <v>231</v>
      </c>
      <c r="B158" s="4" t="s">
        <v>208</v>
      </c>
    </row>
    <row r="159" spans="1:2" ht="18" x14ac:dyDescent="0.3">
      <c r="A159" s="4" t="s">
        <v>233</v>
      </c>
      <c r="B159" s="4" t="s">
        <v>232</v>
      </c>
    </row>
    <row r="160" spans="1:2" ht="18" x14ac:dyDescent="0.3">
      <c r="A160" s="4" t="s">
        <v>235</v>
      </c>
      <c r="B160" s="4" t="s">
        <v>234</v>
      </c>
    </row>
    <row r="161" spans="1:2" ht="18" x14ac:dyDescent="0.3">
      <c r="A161" s="4" t="s">
        <v>322</v>
      </c>
      <c r="B161" s="4" t="s">
        <v>321</v>
      </c>
    </row>
    <row r="162" spans="1:2" ht="18" x14ac:dyDescent="0.3">
      <c r="A162" s="4" t="s">
        <v>323</v>
      </c>
      <c r="B162" s="4" t="s">
        <v>236</v>
      </c>
    </row>
    <row r="163" spans="1:2" ht="18" x14ac:dyDescent="0.3">
      <c r="A163" s="4" t="s">
        <v>324</v>
      </c>
      <c r="B163" s="4" t="s">
        <v>143</v>
      </c>
    </row>
    <row r="164" spans="1:2" ht="18" x14ac:dyDescent="0.3">
      <c r="A164" s="4" t="s">
        <v>326</v>
      </c>
      <c r="B164" s="4" t="s">
        <v>325</v>
      </c>
    </row>
    <row r="165" spans="1:2" ht="18" x14ac:dyDescent="0.3">
      <c r="A165" s="4" t="s">
        <v>328</v>
      </c>
      <c r="B165" s="4" t="s">
        <v>327</v>
      </c>
    </row>
    <row r="166" spans="1:2" ht="18" x14ac:dyDescent="0.3">
      <c r="A166" s="4" t="s">
        <v>80</v>
      </c>
      <c r="B166" s="4" t="s">
        <v>79</v>
      </c>
    </row>
    <row r="167" spans="1:2" ht="18" x14ac:dyDescent="0.3">
      <c r="A167" s="4" t="s">
        <v>113</v>
      </c>
      <c r="B167" s="4" t="s">
        <v>112</v>
      </c>
    </row>
    <row r="168" spans="1:2" ht="18" x14ac:dyDescent="0.3">
      <c r="A168" s="4" t="s">
        <v>330</v>
      </c>
      <c r="B168" s="4" t="s">
        <v>329</v>
      </c>
    </row>
    <row r="169" spans="1:2" ht="18" x14ac:dyDescent="0.3">
      <c r="A169" s="4" t="s">
        <v>332</v>
      </c>
      <c r="B169" s="4" t="s">
        <v>331</v>
      </c>
    </row>
    <row r="170" spans="1:2" ht="18" x14ac:dyDescent="0.3">
      <c r="A170" s="4" t="s">
        <v>307</v>
      </c>
      <c r="B170" s="4" t="s">
        <v>254</v>
      </c>
    </row>
    <row r="171" spans="1:2" ht="18" x14ac:dyDescent="0.3">
      <c r="A171" s="4" t="s">
        <v>309</v>
      </c>
      <c r="B171" s="4" t="s">
        <v>308</v>
      </c>
    </row>
    <row r="172" spans="1:2" ht="18" x14ac:dyDescent="0.3">
      <c r="A172" s="4" t="s">
        <v>312</v>
      </c>
      <c r="B172" s="4" t="s">
        <v>143</v>
      </c>
    </row>
    <row r="173" spans="1:2" ht="18" x14ac:dyDescent="0.3">
      <c r="A173" s="4" t="s">
        <v>311</v>
      </c>
      <c r="B173" s="4" t="s">
        <v>310</v>
      </c>
    </row>
    <row r="174" spans="1:2" ht="18" x14ac:dyDescent="0.3">
      <c r="A174" s="4" t="s">
        <v>333</v>
      </c>
      <c r="B174" s="4" t="s">
        <v>143</v>
      </c>
    </row>
    <row r="175" spans="1:2" ht="18" x14ac:dyDescent="0.3">
      <c r="A175" s="4" t="s">
        <v>335</v>
      </c>
      <c r="B175" s="4" t="s">
        <v>334</v>
      </c>
    </row>
    <row r="176" spans="1:2" ht="18" x14ac:dyDescent="0.3">
      <c r="A176" s="4" t="s">
        <v>336</v>
      </c>
      <c r="B176" s="4" t="s">
        <v>305</v>
      </c>
    </row>
    <row r="177" spans="1:2" ht="18" x14ac:dyDescent="0.3">
      <c r="A177" s="4" t="s">
        <v>338</v>
      </c>
      <c r="B177" s="4" t="s">
        <v>337</v>
      </c>
    </row>
    <row r="178" spans="1:2" ht="18" x14ac:dyDescent="0.3">
      <c r="A178" s="4" t="s">
        <v>340</v>
      </c>
      <c r="B178" s="4" t="s">
        <v>339</v>
      </c>
    </row>
    <row r="179" spans="1:2" ht="18" x14ac:dyDescent="0.3">
      <c r="A179" s="4" t="s">
        <v>61</v>
      </c>
      <c r="B179" s="4" t="s">
        <v>60</v>
      </c>
    </row>
    <row r="180" spans="1:2" ht="18" x14ac:dyDescent="0.3">
      <c r="A180" s="4" t="s">
        <v>342</v>
      </c>
      <c r="B180" s="4" t="s">
        <v>341</v>
      </c>
    </row>
    <row r="181" spans="1:2" ht="18" x14ac:dyDescent="0.3">
      <c r="A181" s="4" t="s">
        <v>343</v>
      </c>
      <c r="B181" s="4" t="s">
        <v>301</v>
      </c>
    </row>
    <row r="182" spans="1:2" ht="18" x14ac:dyDescent="0.3">
      <c r="A182" s="4" t="s">
        <v>347</v>
      </c>
      <c r="B182" s="4" t="s">
        <v>346</v>
      </c>
    </row>
    <row r="183" spans="1:2" ht="18" x14ac:dyDescent="0.3">
      <c r="A183" s="4" t="s">
        <v>349</v>
      </c>
      <c r="B183" s="4" t="s">
        <v>348</v>
      </c>
    </row>
    <row r="184" spans="1:2" ht="18" x14ac:dyDescent="0.3">
      <c r="A184" s="4" t="s">
        <v>345</v>
      </c>
      <c r="B184" s="4" t="s">
        <v>344</v>
      </c>
    </row>
    <row r="185" spans="1:2" ht="18" x14ac:dyDescent="0.3">
      <c r="A185" s="4" t="s">
        <v>350</v>
      </c>
      <c r="B185" s="4" t="s">
        <v>236</v>
      </c>
    </row>
    <row r="186" spans="1:2" ht="18" x14ac:dyDescent="0.3">
      <c r="A186" s="4" t="s">
        <v>351</v>
      </c>
      <c r="B186" s="4" t="s">
        <v>143</v>
      </c>
    </row>
    <row r="187" spans="1:2" ht="18" x14ac:dyDescent="0.3">
      <c r="A187" s="4" t="s">
        <v>353</v>
      </c>
      <c r="B187" s="4" t="s">
        <v>352</v>
      </c>
    </row>
    <row r="188" spans="1:2" ht="18" x14ac:dyDescent="0.3">
      <c r="A188" s="4" t="s">
        <v>354</v>
      </c>
      <c r="B188" s="4" t="s">
        <v>305</v>
      </c>
    </row>
    <row r="189" spans="1:2" ht="18" x14ac:dyDescent="0.3">
      <c r="A189" s="4" t="s">
        <v>356</v>
      </c>
      <c r="B189" s="4" t="s">
        <v>355</v>
      </c>
    </row>
    <row r="190" spans="1:2" ht="18" x14ac:dyDescent="0.3">
      <c r="A190" s="4" t="s">
        <v>83</v>
      </c>
      <c r="B190" s="4" t="s">
        <v>82</v>
      </c>
    </row>
    <row r="191" spans="1:2" ht="18" x14ac:dyDescent="0.3">
      <c r="A191" s="4" t="s">
        <v>358</v>
      </c>
      <c r="B191" s="4" t="s">
        <v>357</v>
      </c>
    </row>
    <row r="192" spans="1:2" ht="18" x14ac:dyDescent="0.3">
      <c r="A192" s="4" t="s">
        <v>362</v>
      </c>
      <c r="B192" s="4" t="s">
        <v>361</v>
      </c>
    </row>
    <row r="193" spans="1:2" ht="18" x14ac:dyDescent="0.3">
      <c r="A193" s="4" t="s">
        <v>363</v>
      </c>
      <c r="B193" s="4" t="s">
        <v>270</v>
      </c>
    </row>
    <row r="194" spans="1:2" ht="18" x14ac:dyDescent="0.3">
      <c r="A194" s="4" t="s">
        <v>365</v>
      </c>
      <c r="B194" s="4" t="s">
        <v>364</v>
      </c>
    </row>
    <row r="195" spans="1:2" ht="18" x14ac:dyDescent="0.3">
      <c r="A195" s="4" t="s">
        <v>360</v>
      </c>
      <c r="B195" s="4" t="s">
        <v>359</v>
      </c>
    </row>
    <row r="196" spans="1:2" ht="18" x14ac:dyDescent="0.3">
      <c r="A196" s="4" t="s">
        <v>313</v>
      </c>
      <c r="B196" s="4" t="s">
        <v>236</v>
      </c>
    </row>
    <row r="197" spans="1:2" ht="18" x14ac:dyDescent="0.3">
      <c r="A197" s="4" t="s">
        <v>315</v>
      </c>
      <c r="B197" s="4" t="s">
        <v>314</v>
      </c>
    </row>
    <row r="198" spans="1:2" ht="18" x14ac:dyDescent="0.3">
      <c r="A198" s="4" t="s">
        <v>316</v>
      </c>
      <c r="B198" s="4" t="s">
        <v>143</v>
      </c>
    </row>
    <row r="199" spans="1:2" ht="18" x14ac:dyDescent="0.3">
      <c r="A199" s="4" t="s">
        <v>318</v>
      </c>
      <c r="B199" s="4" t="s">
        <v>317</v>
      </c>
    </row>
    <row r="200" spans="1:2" ht="18" x14ac:dyDescent="0.3">
      <c r="A200" s="4" t="s">
        <v>75</v>
      </c>
      <c r="B200" s="4" t="s">
        <v>74</v>
      </c>
    </row>
    <row r="201" spans="1:2" ht="18" x14ac:dyDescent="0.3">
      <c r="A201" s="4" t="s">
        <v>320</v>
      </c>
      <c r="B201" s="4" t="s">
        <v>319</v>
      </c>
    </row>
    <row r="202" spans="1:2" ht="18" x14ac:dyDescent="0.3">
      <c r="A202" s="4" t="s">
        <v>288</v>
      </c>
      <c r="B202" s="4" t="s">
        <v>236</v>
      </c>
    </row>
    <row r="203" spans="1:2" ht="18" x14ac:dyDescent="0.3">
      <c r="A203" s="4" t="s">
        <v>290</v>
      </c>
      <c r="B203" s="4" t="s">
        <v>289</v>
      </c>
    </row>
    <row r="204" spans="1:2" ht="18" x14ac:dyDescent="0.3">
      <c r="A204" s="4" t="s">
        <v>291</v>
      </c>
      <c r="B204" s="4" t="s">
        <v>143</v>
      </c>
    </row>
    <row r="205" spans="1:2" ht="18" x14ac:dyDescent="0.3">
      <c r="A205" s="4" t="s">
        <v>293</v>
      </c>
      <c r="B205" s="4" t="s">
        <v>292</v>
      </c>
    </row>
    <row r="206" spans="1:2" ht="18" x14ac:dyDescent="0.3">
      <c r="A206" s="4" t="s">
        <v>295</v>
      </c>
      <c r="B206" s="4" t="s">
        <v>294</v>
      </c>
    </row>
    <row r="207" spans="1:2" ht="18" x14ac:dyDescent="0.3">
      <c r="A207" s="4" t="s">
        <v>296</v>
      </c>
      <c r="B207" s="4" t="s">
        <v>236</v>
      </c>
    </row>
    <row r="208" spans="1:2" ht="18" x14ac:dyDescent="0.3">
      <c r="A208" s="4" t="s">
        <v>298</v>
      </c>
      <c r="B208" s="4" t="s">
        <v>297</v>
      </c>
    </row>
    <row r="209" spans="1:2" ht="18" x14ac:dyDescent="0.3">
      <c r="A209" s="4" t="s">
        <v>300</v>
      </c>
      <c r="B209" s="4" t="s">
        <v>299</v>
      </c>
    </row>
    <row r="210" spans="1:2" ht="18" x14ac:dyDescent="0.3">
      <c r="A210" s="4" t="s">
        <v>302</v>
      </c>
      <c r="B210" s="4" t="s">
        <v>301</v>
      </c>
    </row>
    <row r="211" spans="1:2" ht="18" x14ac:dyDescent="0.3">
      <c r="A211" s="4" t="s">
        <v>306</v>
      </c>
      <c r="B211" s="4" t="s">
        <v>305</v>
      </c>
    </row>
    <row r="212" spans="1:2" ht="18" x14ac:dyDescent="0.3">
      <c r="A212" s="4" t="s">
        <v>304</v>
      </c>
      <c r="B212" s="4" t="s">
        <v>303</v>
      </c>
    </row>
    <row r="213" spans="1:2" ht="18" x14ac:dyDescent="0.3">
      <c r="A213" s="4" t="s">
        <v>391</v>
      </c>
      <c r="B213" s="4" t="s">
        <v>236</v>
      </c>
    </row>
    <row r="214" spans="1:2" ht="18" x14ac:dyDescent="0.3">
      <c r="A214" s="4" t="s">
        <v>393</v>
      </c>
      <c r="B214" s="4" t="s">
        <v>392</v>
      </c>
    </row>
    <row r="215" spans="1:2" ht="18" x14ac:dyDescent="0.3">
      <c r="A215" s="4" t="s">
        <v>394</v>
      </c>
      <c r="B215" s="4" t="s">
        <v>143</v>
      </c>
    </row>
    <row r="216" spans="1:2" ht="18" x14ac:dyDescent="0.3">
      <c r="A216" s="4" t="s">
        <v>396</v>
      </c>
      <c r="B216" s="4" t="s">
        <v>395</v>
      </c>
    </row>
    <row r="217" spans="1:2" ht="18" x14ac:dyDescent="0.3">
      <c r="A217" s="4" t="s">
        <v>49</v>
      </c>
      <c r="B217" s="4" t="s">
        <v>48</v>
      </c>
    </row>
    <row r="218" spans="1:2" ht="18" x14ac:dyDescent="0.3">
      <c r="A218" s="4" t="s">
        <v>398</v>
      </c>
      <c r="B218" s="4" t="s">
        <v>397</v>
      </c>
    </row>
    <row r="219" spans="1:2" ht="18" x14ac:dyDescent="0.3">
      <c r="A219" s="4" t="s">
        <v>375</v>
      </c>
      <c r="B219" s="4" t="s">
        <v>236</v>
      </c>
    </row>
    <row r="220" spans="1:2" ht="18" x14ac:dyDescent="0.3">
      <c r="A220" s="4" t="s">
        <v>376</v>
      </c>
      <c r="B220" s="4" t="s">
        <v>254</v>
      </c>
    </row>
    <row r="221" spans="1:2" ht="18" x14ac:dyDescent="0.3">
      <c r="A221" s="4" t="s">
        <v>377</v>
      </c>
      <c r="B221" s="4" t="s">
        <v>143</v>
      </c>
    </row>
    <row r="222" spans="1:2" ht="18" x14ac:dyDescent="0.3">
      <c r="A222" s="4" t="s">
        <v>379</v>
      </c>
      <c r="B222" s="4" t="s">
        <v>378</v>
      </c>
    </row>
    <row r="223" spans="1:2" ht="18" x14ac:dyDescent="0.3">
      <c r="A223" s="4" t="s">
        <v>381</v>
      </c>
      <c r="B223" s="4" t="s">
        <v>380</v>
      </c>
    </row>
    <row r="224" spans="1:2" ht="18" x14ac:dyDescent="0.3">
      <c r="A224" s="4" t="s">
        <v>383</v>
      </c>
      <c r="B224" s="4" t="s">
        <v>382</v>
      </c>
    </row>
    <row r="225" spans="1:2" ht="18" x14ac:dyDescent="0.3">
      <c r="A225" s="4" t="s">
        <v>385</v>
      </c>
      <c r="B225" s="4" t="s">
        <v>384</v>
      </c>
    </row>
    <row r="226" spans="1:2" ht="18" x14ac:dyDescent="0.3">
      <c r="A226" s="4" t="s">
        <v>387</v>
      </c>
      <c r="B226" s="4" t="s">
        <v>386</v>
      </c>
    </row>
    <row r="227" spans="1:2" ht="18" x14ac:dyDescent="0.3">
      <c r="A227" s="4" t="s">
        <v>388</v>
      </c>
      <c r="B227" s="4" t="s">
        <v>112</v>
      </c>
    </row>
    <row r="228" spans="1:2" ht="18" x14ac:dyDescent="0.3">
      <c r="A228" s="4" t="s">
        <v>390</v>
      </c>
      <c r="B228" s="4" t="s">
        <v>389</v>
      </c>
    </row>
    <row r="229" spans="1:2" ht="18" x14ac:dyDescent="0.3">
      <c r="A229" s="4" t="s">
        <v>410</v>
      </c>
      <c r="B229" s="4" t="s">
        <v>236</v>
      </c>
    </row>
    <row r="230" spans="1:2" ht="18" x14ac:dyDescent="0.3">
      <c r="A230" s="4" t="s">
        <v>411</v>
      </c>
      <c r="B230" s="4" t="s">
        <v>143</v>
      </c>
    </row>
    <row r="231" spans="1:2" ht="18" x14ac:dyDescent="0.3">
      <c r="A231" s="4" t="s">
        <v>412</v>
      </c>
      <c r="B231" s="4" t="s">
        <v>66</v>
      </c>
    </row>
    <row r="232" spans="1:2" ht="18" x14ac:dyDescent="0.3">
      <c r="A232" s="4" t="s">
        <v>11</v>
      </c>
      <c r="B232" s="4" t="s">
        <v>10</v>
      </c>
    </row>
    <row r="233" spans="1:2" ht="18" x14ac:dyDescent="0.3">
      <c r="A233" s="4" t="s">
        <v>416</v>
      </c>
      <c r="B233" s="4" t="s">
        <v>415</v>
      </c>
    </row>
    <row r="234" spans="1:2" ht="18" x14ac:dyDescent="0.3">
      <c r="A234" s="4" t="s">
        <v>418</v>
      </c>
      <c r="B234" s="4" t="s">
        <v>417</v>
      </c>
    </row>
    <row r="235" spans="1:2" ht="18" x14ac:dyDescent="0.3">
      <c r="A235" s="4" t="s">
        <v>420</v>
      </c>
      <c r="B235" s="4" t="s">
        <v>419</v>
      </c>
    </row>
    <row r="236" spans="1:2" ht="18" x14ac:dyDescent="0.3">
      <c r="A236" s="4" t="s">
        <v>422</v>
      </c>
      <c r="B236" s="4" t="s">
        <v>421</v>
      </c>
    </row>
    <row r="237" spans="1:2" ht="18" x14ac:dyDescent="0.3">
      <c r="A237" s="4" t="s">
        <v>424</v>
      </c>
      <c r="B237" s="4" t="s">
        <v>423</v>
      </c>
    </row>
    <row r="238" spans="1:2" ht="18" x14ac:dyDescent="0.3">
      <c r="A238" s="4" t="s">
        <v>414</v>
      </c>
      <c r="B238" s="4" t="s">
        <v>413</v>
      </c>
    </row>
    <row r="239" spans="1:2" ht="18" x14ac:dyDescent="0.3">
      <c r="A239" s="4" t="s">
        <v>366</v>
      </c>
      <c r="B239" s="4" t="s">
        <v>236</v>
      </c>
    </row>
    <row r="240" spans="1:2" ht="18" x14ac:dyDescent="0.3">
      <c r="A240" s="4" t="s">
        <v>368</v>
      </c>
      <c r="B240" s="4" t="s">
        <v>367</v>
      </c>
    </row>
    <row r="241" spans="1:2" ht="18" x14ac:dyDescent="0.3">
      <c r="A241" s="4" t="s">
        <v>370</v>
      </c>
      <c r="B241" s="4" t="s">
        <v>369</v>
      </c>
    </row>
    <row r="242" spans="1:2" ht="18" x14ac:dyDescent="0.3">
      <c r="A242" s="4" t="s">
        <v>371</v>
      </c>
      <c r="B242" s="4" t="s">
        <v>66</v>
      </c>
    </row>
    <row r="243" spans="1:2" ht="18" x14ac:dyDescent="0.3">
      <c r="A243" s="4" t="s">
        <v>372</v>
      </c>
      <c r="B243" s="4" t="s">
        <v>112</v>
      </c>
    </row>
    <row r="244" spans="1:2" ht="18" x14ac:dyDescent="0.3">
      <c r="A244" s="4" t="s">
        <v>374</v>
      </c>
      <c r="B244" s="4" t="s">
        <v>373</v>
      </c>
    </row>
    <row r="245" spans="1:2" ht="18" x14ac:dyDescent="0.3">
      <c r="A245" s="4" t="s">
        <v>400</v>
      </c>
      <c r="B245" s="4" t="s">
        <v>399</v>
      </c>
    </row>
    <row r="246" spans="1:2" ht="18" x14ac:dyDescent="0.3">
      <c r="A246" s="4" t="s">
        <v>401</v>
      </c>
      <c r="B246" s="4" t="s">
        <v>143</v>
      </c>
    </row>
    <row r="247" spans="1:2" ht="18" x14ac:dyDescent="0.3">
      <c r="A247" s="4" t="s">
        <v>404</v>
      </c>
      <c r="B247" s="4" t="s">
        <v>236</v>
      </c>
    </row>
    <row r="248" spans="1:2" ht="18" x14ac:dyDescent="0.3">
      <c r="A248" s="4" t="s">
        <v>405</v>
      </c>
      <c r="B248" s="4" t="s">
        <v>254</v>
      </c>
    </row>
    <row r="249" spans="1:2" ht="18" x14ac:dyDescent="0.3">
      <c r="A249" s="4" t="s">
        <v>109</v>
      </c>
      <c r="B249" s="4" t="s">
        <v>108</v>
      </c>
    </row>
    <row r="250" spans="1:2" ht="18" x14ac:dyDescent="0.3">
      <c r="A250" s="4" t="s">
        <v>407</v>
      </c>
      <c r="B250" s="4" t="s">
        <v>406</v>
      </c>
    </row>
    <row r="251" spans="1:2" ht="18" x14ac:dyDescent="0.3">
      <c r="A251" s="4" t="s">
        <v>409</v>
      </c>
      <c r="B251" s="4" t="s">
        <v>408</v>
      </c>
    </row>
    <row r="252" spans="1:2" ht="18" x14ac:dyDescent="0.3">
      <c r="A252" s="4" t="s">
        <v>105</v>
      </c>
      <c r="B252" s="4" t="s">
        <v>104</v>
      </c>
    </row>
    <row r="253" spans="1:2" ht="18" x14ac:dyDescent="0.3">
      <c r="A253" s="4" t="s">
        <v>403</v>
      </c>
      <c r="B253" s="4" t="s">
        <v>402</v>
      </c>
    </row>
    <row r="254" spans="1:2" ht="18" x14ac:dyDescent="0.3">
      <c r="A254" s="4" t="s">
        <v>102</v>
      </c>
      <c r="B254" s="4" t="s">
        <v>101</v>
      </c>
    </row>
    <row r="255" spans="1:2" ht="18" x14ac:dyDescent="0.3">
      <c r="A255" s="4" t="s">
        <v>471</v>
      </c>
      <c r="B255" s="4" t="s">
        <v>245</v>
      </c>
    </row>
    <row r="256" spans="1:2" ht="18" x14ac:dyDescent="0.3">
      <c r="A256" s="4" t="s">
        <v>473</v>
      </c>
      <c r="B256" s="4" t="s">
        <v>472</v>
      </c>
    </row>
    <row r="257" spans="1:2" ht="18" x14ac:dyDescent="0.3">
      <c r="A257" s="4" t="s">
        <v>475</v>
      </c>
      <c r="B257" s="4" t="s">
        <v>474</v>
      </c>
    </row>
    <row r="258" spans="1:2" ht="18" x14ac:dyDescent="0.3">
      <c r="A258" s="4" t="s">
        <v>477</v>
      </c>
      <c r="B258" s="4" t="s">
        <v>476</v>
      </c>
    </row>
    <row r="259" spans="1:2" ht="18" x14ac:dyDescent="0.3">
      <c r="A259" s="4" t="s">
        <v>479</v>
      </c>
      <c r="B259" s="4" t="s">
        <v>478</v>
      </c>
    </row>
    <row r="260" spans="1:2" ht="18" x14ac:dyDescent="0.3">
      <c r="A260" s="4" t="s">
        <v>481</v>
      </c>
      <c r="B260" s="4" t="s">
        <v>480</v>
      </c>
    </row>
    <row r="261" spans="1:2" ht="18" x14ac:dyDescent="0.3">
      <c r="A261" s="4" t="s">
        <v>483</v>
      </c>
      <c r="B261" s="4" t="s">
        <v>482</v>
      </c>
    </row>
    <row r="262" spans="1:2" ht="18" x14ac:dyDescent="0.3">
      <c r="A262" s="4" t="s">
        <v>485</v>
      </c>
      <c r="B262" s="4" t="s">
        <v>484</v>
      </c>
    </row>
    <row r="263" spans="1:2" ht="18" x14ac:dyDescent="0.3">
      <c r="A263" s="4" t="s">
        <v>487</v>
      </c>
      <c r="B263" s="4" t="s">
        <v>486</v>
      </c>
    </row>
    <row r="264" spans="1:2" ht="18" x14ac:dyDescent="0.3">
      <c r="A264" s="4" t="s">
        <v>489</v>
      </c>
      <c r="B264" s="4" t="s">
        <v>488</v>
      </c>
    </row>
    <row r="265" spans="1:2" ht="18" x14ac:dyDescent="0.3">
      <c r="A265" s="4" t="s">
        <v>491</v>
      </c>
      <c r="B265" s="4" t="s">
        <v>490</v>
      </c>
    </row>
    <row r="266" spans="1:2" ht="18" x14ac:dyDescent="0.3">
      <c r="A266" s="4" t="s">
        <v>493</v>
      </c>
      <c r="B266" s="4" t="s">
        <v>492</v>
      </c>
    </row>
    <row r="267" spans="1:2" ht="18" x14ac:dyDescent="0.3">
      <c r="A267" s="4" t="s">
        <v>77</v>
      </c>
      <c r="B267" s="4" t="s">
        <v>76</v>
      </c>
    </row>
    <row r="268" spans="1:2" ht="18" x14ac:dyDescent="0.3">
      <c r="A268" s="4" t="s">
        <v>508</v>
      </c>
      <c r="B268" s="4" t="s">
        <v>507</v>
      </c>
    </row>
    <row r="269" spans="1:2" ht="18" x14ac:dyDescent="0.3">
      <c r="A269" s="4" t="s">
        <v>510</v>
      </c>
      <c r="B269" s="4" t="s">
        <v>509</v>
      </c>
    </row>
    <row r="270" spans="1:2" ht="18" x14ac:dyDescent="0.3">
      <c r="A270" s="4" t="s">
        <v>511</v>
      </c>
      <c r="B270" s="4" t="s">
        <v>245</v>
      </c>
    </row>
    <row r="271" spans="1:2" ht="18" x14ac:dyDescent="0.3">
      <c r="A271" s="4" t="s">
        <v>169</v>
      </c>
      <c r="B271" s="4" t="s">
        <v>512</v>
      </c>
    </row>
    <row r="272" spans="1:2" ht="18" x14ac:dyDescent="0.3">
      <c r="A272" s="4" t="s">
        <v>52</v>
      </c>
      <c r="B272" s="4" t="s">
        <v>51</v>
      </c>
    </row>
    <row r="273" spans="1:2" ht="18" x14ac:dyDescent="0.3">
      <c r="A273" s="4" t="s">
        <v>514</v>
      </c>
      <c r="B273" s="4" t="s">
        <v>513</v>
      </c>
    </row>
    <row r="274" spans="1:2" ht="18" x14ac:dyDescent="0.3">
      <c r="A274" s="4" t="s">
        <v>516</v>
      </c>
      <c r="B274" s="4" t="s">
        <v>515</v>
      </c>
    </row>
    <row r="275" spans="1:2" ht="18" x14ac:dyDescent="0.3">
      <c r="A275" s="4" t="s">
        <v>517</v>
      </c>
      <c r="B275" s="4" t="s">
        <v>143</v>
      </c>
    </row>
    <row r="276" spans="1:2" ht="18" x14ac:dyDescent="0.3">
      <c r="A276" s="4" t="s">
        <v>518</v>
      </c>
      <c r="B276" s="4" t="s">
        <v>236</v>
      </c>
    </row>
    <row r="277" spans="1:2" ht="18" x14ac:dyDescent="0.3">
      <c r="A277" s="4" t="s">
        <v>520</v>
      </c>
      <c r="B277" s="4" t="s">
        <v>519</v>
      </c>
    </row>
    <row r="278" spans="1:2" ht="18" x14ac:dyDescent="0.3">
      <c r="A278" s="4" t="s">
        <v>168</v>
      </c>
      <c r="B278" s="4" t="s">
        <v>503</v>
      </c>
    </row>
    <row r="279" spans="1:2" ht="18" x14ac:dyDescent="0.3">
      <c r="A279" s="4" t="s">
        <v>126</v>
      </c>
      <c r="B279" s="4" t="s">
        <v>125</v>
      </c>
    </row>
    <row r="280" spans="1:2" ht="18" x14ac:dyDescent="0.3">
      <c r="A280" s="4" t="s">
        <v>505</v>
      </c>
      <c r="B280" s="4" t="s">
        <v>504</v>
      </c>
    </row>
    <row r="281" spans="1:2" ht="18" x14ac:dyDescent="0.3">
      <c r="A281" s="4" t="s">
        <v>506</v>
      </c>
      <c r="B281" s="4" t="s">
        <v>254</v>
      </c>
    </row>
    <row r="282" spans="1:2" ht="18" x14ac:dyDescent="0.3">
      <c r="A282" s="4" t="s">
        <v>495</v>
      </c>
      <c r="B282" s="4" t="s">
        <v>494</v>
      </c>
    </row>
    <row r="283" spans="1:2" ht="18" x14ac:dyDescent="0.3">
      <c r="A283" s="4" t="s">
        <v>497</v>
      </c>
      <c r="B283" s="4" t="s">
        <v>496</v>
      </c>
    </row>
    <row r="284" spans="1:2" ht="18" x14ac:dyDescent="0.3">
      <c r="A284" s="4" t="s">
        <v>499</v>
      </c>
      <c r="B284" s="4" t="s">
        <v>498</v>
      </c>
    </row>
    <row r="285" spans="1:2" ht="18" x14ac:dyDescent="0.3">
      <c r="A285" s="4" t="s">
        <v>500</v>
      </c>
      <c r="B285" s="4" t="s">
        <v>143</v>
      </c>
    </row>
    <row r="286" spans="1:2" ht="18" x14ac:dyDescent="0.3">
      <c r="A286" s="4" t="s">
        <v>502</v>
      </c>
      <c r="B286" s="4" t="s">
        <v>501</v>
      </c>
    </row>
    <row r="287" spans="1:2" ht="18" x14ac:dyDescent="0.3">
      <c r="A287" s="4" t="s">
        <v>461</v>
      </c>
      <c r="B287" s="4" t="s">
        <v>460</v>
      </c>
    </row>
    <row r="288" spans="1:2" ht="18" x14ac:dyDescent="0.3">
      <c r="A288" s="4" t="s">
        <v>463</v>
      </c>
      <c r="B288" s="4" t="s">
        <v>462</v>
      </c>
    </row>
    <row r="289" spans="1:2" ht="18" x14ac:dyDescent="0.3">
      <c r="A289" s="4" t="s">
        <v>465</v>
      </c>
      <c r="B289" s="4" t="s">
        <v>464</v>
      </c>
    </row>
    <row r="290" spans="1:2" ht="18" x14ac:dyDescent="0.3">
      <c r="A290" s="4" t="s">
        <v>469</v>
      </c>
      <c r="B290" s="4" t="s">
        <v>468</v>
      </c>
    </row>
    <row r="291" spans="1:2" ht="18" x14ac:dyDescent="0.3">
      <c r="A291" s="4" t="s">
        <v>470</v>
      </c>
      <c r="B291" s="4" t="s">
        <v>136</v>
      </c>
    </row>
    <row r="292" spans="1:2" ht="18" x14ac:dyDescent="0.3">
      <c r="A292" s="4" t="s">
        <v>467</v>
      </c>
      <c r="B292" s="4" t="s">
        <v>466</v>
      </c>
    </row>
    <row r="293" spans="1:2" ht="18" x14ac:dyDescent="0.3">
      <c r="A293" s="4" t="s">
        <v>563</v>
      </c>
      <c r="B293" s="4" t="s">
        <v>143</v>
      </c>
    </row>
    <row r="294" spans="1:2" ht="18" x14ac:dyDescent="0.3">
      <c r="A294" s="4" t="s">
        <v>565</v>
      </c>
      <c r="B294" s="4" t="s">
        <v>564</v>
      </c>
    </row>
    <row r="295" spans="1:2" ht="18" x14ac:dyDescent="0.3">
      <c r="A295" s="4" t="s">
        <v>117</v>
      </c>
      <c r="B295" s="4" t="s">
        <v>116</v>
      </c>
    </row>
    <row r="296" spans="1:2" ht="18" x14ac:dyDescent="0.3">
      <c r="A296" s="4" t="s">
        <v>21</v>
      </c>
      <c r="B296" s="4" t="s">
        <v>20</v>
      </c>
    </row>
    <row r="297" spans="1:2" ht="18" x14ac:dyDescent="0.3">
      <c r="A297" s="4" t="s">
        <v>569</v>
      </c>
      <c r="B297" s="4" t="s">
        <v>568</v>
      </c>
    </row>
    <row r="298" spans="1:2" ht="18" x14ac:dyDescent="0.3">
      <c r="A298" s="4" t="s">
        <v>567</v>
      </c>
      <c r="B298" s="4" t="s">
        <v>566</v>
      </c>
    </row>
    <row r="299" spans="1:2" ht="18" x14ac:dyDescent="0.3">
      <c r="A299" s="4" t="s">
        <v>521</v>
      </c>
      <c r="B299" s="4" t="s">
        <v>143</v>
      </c>
    </row>
    <row r="300" spans="1:2" ht="18" x14ac:dyDescent="0.3">
      <c r="A300" s="4" t="s">
        <v>523</v>
      </c>
      <c r="B300" s="4" t="s">
        <v>522</v>
      </c>
    </row>
    <row r="301" spans="1:2" ht="18" x14ac:dyDescent="0.3">
      <c r="A301" s="4" t="s">
        <v>525</v>
      </c>
      <c r="B301" s="4" t="s">
        <v>524</v>
      </c>
    </row>
    <row r="302" spans="1:2" ht="18" x14ac:dyDescent="0.3">
      <c r="A302" s="4" t="s">
        <v>115</v>
      </c>
      <c r="B302" s="4" t="s">
        <v>114</v>
      </c>
    </row>
    <row r="303" spans="1:2" ht="18" x14ac:dyDescent="0.3">
      <c r="A303" s="4" t="s">
        <v>46</v>
      </c>
      <c r="B303" s="4" t="s">
        <v>45</v>
      </c>
    </row>
    <row r="304" spans="1:2" ht="18" x14ac:dyDescent="0.3">
      <c r="A304" s="4" t="s">
        <v>527</v>
      </c>
      <c r="B304" s="4" t="s">
        <v>526</v>
      </c>
    </row>
    <row r="305" spans="1:2" ht="18" x14ac:dyDescent="0.3">
      <c r="A305" s="4" t="s">
        <v>529</v>
      </c>
      <c r="B305" s="4" t="s">
        <v>528</v>
      </c>
    </row>
    <row r="306" spans="1:2" ht="18" x14ac:dyDescent="0.3">
      <c r="A306" s="4" t="s">
        <v>531</v>
      </c>
      <c r="B306" s="4" t="s">
        <v>530</v>
      </c>
    </row>
    <row r="307" spans="1:2" ht="18" x14ac:dyDescent="0.3">
      <c r="A307" s="4" t="s">
        <v>533</v>
      </c>
      <c r="B307" s="4" t="s">
        <v>532</v>
      </c>
    </row>
    <row r="308" spans="1:2" ht="18" x14ac:dyDescent="0.3">
      <c r="A308" s="4" t="s">
        <v>535</v>
      </c>
      <c r="B308" s="4" t="s">
        <v>534</v>
      </c>
    </row>
    <row r="309" spans="1:2" ht="18" x14ac:dyDescent="0.3">
      <c r="A309" s="4" t="s">
        <v>537</v>
      </c>
      <c r="B309" s="4" t="s">
        <v>536</v>
      </c>
    </row>
    <row r="310" spans="1:2" ht="18" x14ac:dyDescent="0.3">
      <c r="A310" s="4" t="s">
        <v>43</v>
      </c>
      <c r="B310" s="4" t="s">
        <v>42</v>
      </c>
    </row>
    <row r="311" spans="1:2" ht="18" x14ac:dyDescent="0.3">
      <c r="A311" s="4" t="s">
        <v>550</v>
      </c>
      <c r="B311" s="4" t="s">
        <v>236</v>
      </c>
    </row>
    <row r="312" spans="1:2" ht="18" x14ac:dyDescent="0.3">
      <c r="A312" s="4" t="s">
        <v>551</v>
      </c>
      <c r="B312" s="4" t="s">
        <v>143</v>
      </c>
    </row>
    <row r="313" spans="1:2" ht="18" x14ac:dyDescent="0.3">
      <c r="A313" s="4" t="s">
        <v>85</v>
      </c>
      <c r="B313" s="4" t="s">
        <v>84</v>
      </c>
    </row>
    <row r="314" spans="1:2" ht="18" x14ac:dyDescent="0.3">
      <c r="A314" s="4" t="s">
        <v>128</v>
      </c>
      <c r="B314" s="4" t="s">
        <v>127</v>
      </c>
    </row>
    <row r="315" spans="1:2" ht="18" x14ac:dyDescent="0.3">
      <c r="A315" s="4" t="s">
        <v>553</v>
      </c>
      <c r="B315" s="4" t="s">
        <v>552</v>
      </c>
    </row>
    <row r="316" spans="1:2" ht="18" x14ac:dyDescent="0.3">
      <c r="A316" s="4" t="s">
        <v>555</v>
      </c>
      <c r="B316" s="4" t="s">
        <v>554</v>
      </c>
    </row>
    <row r="317" spans="1:2" ht="18" x14ac:dyDescent="0.3">
      <c r="A317" s="4" t="s">
        <v>557</v>
      </c>
      <c r="B317" s="4" t="s">
        <v>556</v>
      </c>
    </row>
    <row r="318" spans="1:2" ht="18" x14ac:dyDescent="0.3">
      <c r="A318" s="4" t="s">
        <v>559</v>
      </c>
      <c r="B318" s="4" t="s">
        <v>558</v>
      </c>
    </row>
    <row r="319" spans="1:2" ht="18" x14ac:dyDescent="0.3">
      <c r="A319" s="4" t="s">
        <v>33</v>
      </c>
      <c r="B319" s="4" t="s">
        <v>32</v>
      </c>
    </row>
    <row r="320" spans="1:2" ht="18" x14ac:dyDescent="0.3">
      <c r="A320" s="4" t="s">
        <v>562</v>
      </c>
      <c r="B320" s="4" t="s">
        <v>136</v>
      </c>
    </row>
    <row r="321" spans="1:2" ht="18" x14ac:dyDescent="0.3">
      <c r="A321" s="4" t="s">
        <v>561</v>
      </c>
      <c r="B321" s="4" t="s">
        <v>560</v>
      </c>
    </row>
    <row r="322" spans="1:2" ht="18" x14ac:dyDescent="0.3">
      <c r="A322" s="4" t="s">
        <v>451</v>
      </c>
      <c r="B322" s="4" t="s">
        <v>236</v>
      </c>
    </row>
    <row r="323" spans="1:2" ht="18" x14ac:dyDescent="0.3">
      <c r="A323" s="4" t="s">
        <v>41</v>
      </c>
      <c r="B323" s="4" t="s">
        <v>40</v>
      </c>
    </row>
    <row r="324" spans="1:2" ht="18" x14ac:dyDescent="0.3">
      <c r="A324" s="4" t="s">
        <v>453</v>
      </c>
      <c r="B324" s="4" t="s">
        <v>452</v>
      </c>
    </row>
    <row r="325" spans="1:2" ht="18" x14ac:dyDescent="0.3">
      <c r="A325" s="4" t="s">
        <v>123</v>
      </c>
      <c r="B325" s="4" t="s">
        <v>122</v>
      </c>
    </row>
    <row r="326" spans="1:2" ht="18" x14ac:dyDescent="0.3">
      <c r="A326" s="4" t="s">
        <v>63</v>
      </c>
      <c r="B326" s="4" t="s">
        <v>62</v>
      </c>
    </row>
    <row r="327" spans="1:2" ht="18" x14ac:dyDescent="0.3">
      <c r="A327" s="4" t="s">
        <v>455</v>
      </c>
      <c r="B327" s="4" t="s">
        <v>454</v>
      </c>
    </row>
    <row r="328" spans="1:2" ht="18" x14ac:dyDescent="0.3">
      <c r="A328" s="4" t="s">
        <v>458</v>
      </c>
      <c r="B328" s="4" t="s">
        <v>143</v>
      </c>
    </row>
    <row r="329" spans="1:2" ht="18" x14ac:dyDescent="0.3">
      <c r="A329" s="4" t="s">
        <v>459</v>
      </c>
      <c r="B329" s="4" t="s">
        <v>136</v>
      </c>
    </row>
    <row r="330" spans="1:2" ht="18" x14ac:dyDescent="0.3">
      <c r="A330" s="4" t="s">
        <v>457</v>
      </c>
      <c r="B330" s="4" t="s">
        <v>456</v>
      </c>
    </row>
    <row r="331" spans="1:2" ht="18" x14ac:dyDescent="0.3">
      <c r="A331" s="4" t="s">
        <v>55</v>
      </c>
      <c r="B331" s="4" t="s">
        <v>54</v>
      </c>
    </row>
    <row r="332" spans="1:2" ht="18" x14ac:dyDescent="0.3">
      <c r="A332" s="4" t="s">
        <v>149</v>
      </c>
      <c r="B332" s="4" t="s">
        <v>148</v>
      </c>
    </row>
    <row r="333" spans="1:2" ht="18" x14ac:dyDescent="0.3">
      <c r="A333" s="4" t="s">
        <v>135</v>
      </c>
      <c r="B333" s="4" t="s">
        <v>134</v>
      </c>
    </row>
    <row r="334" spans="1:2" ht="18" x14ac:dyDescent="0.3">
      <c r="A334" s="4" t="s">
        <v>428</v>
      </c>
      <c r="B334" s="4" t="s">
        <v>427</v>
      </c>
    </row>
    <row r="335" spans="1:2" ht="18" x14ac:dyDescent="0.3">
      <c r="A335" s="4" t="s">
        <v>426</v>
      </c>
      <c r="B335" s="4" t="s">
        <v>425</v>
      </c>
    </row>
    <row r="336" spans="1:2" ht="18" x14ac:dyDescent="0.3">
      <c r="A336" s="4" t="s">
        <v>538</v>
      </c>
      <c r="B336" s="4" t="s">
        <v>254</v>
      </c>
    </row>
    <row r="337" spans="1:2" ht="18" x14ac:dyDescent="0.3">
      <c r="A337" s="4" t="s">
        <v>540</v>
      </c>
      <c r="B337" s="4" t="s">
        <v>539</v>
      </c>
    </row>
    <row r="338" spans="1:2" ht="18" x14ac:dyDescent="0.3">
      <c r="A338" s="4" t="s">
        <v>542</v>
      </c>
      <c r="B338" s="4" t="s">
        <v>541</v>
      </c>
    </row>
    <row r="339" spans="1:2" ht="18" x14ac:dyDescent="0.3">
      <c r="A339" s="4" t="s">
        <v>16</v>
      </c>
      <c r="B339" s="4" t="s">
        <v>15</v>
      </c>
    </row>
    <row r="340" spans="1:2" ht="18" x14ac:dyDescent="0.3">
      <c r="A340" s="4" t="s">
        <v>545</v>
      </c>
      <c r="B340" s="4" t="s">
        <v>136</v>
      </c>
    </row>
    <row r="341" spans="1:2" ht="18" x14ac:dyDescent="0.3">
      <c r="A341" s="4" t="s">
        <v>547</v>
      </c>
      <c r="B341" s="4" t="s">
        <v>546</v>
      </c>
    </row>
    <row r="342" spans="1:2" ht="18" x14ac:dyDescent="0.3">
      <c r="A342" s="4" t="s">
        <v>549</v>
      </c>
      <c r="B342" s="4" t="s">
        <v>548</v>
      </c>
    </row>
    <row r="343" spans="1:2" ht="18" x14ac:dyDescent="0.3">
      <c r="A343" s="4" t="s">
        <v>57</v>
      </c>
      <c r="B343" s="4" t="s">
        <v>56</v>
      </c>
    </row>
    <row r="344" spans="1:2" ht="18" x14ac:dyDescent="0.3">
      <c r="A344" s="4" t="s">
        <v>544</v>
      </c>
      <c r="B344" s="4" t="s">
        <v>543</v>
      </c>
    </row>
    <row r="345" spans="1:2" ht="18" x14ac:dyDescent="0.3">
      <c r="A345" s="4" t="s">
        <v>435</v>
      </c>
      <c r="B345" s="4" t="s">
        <v>236</v>
      </c>
    </row>
    <row r="346" spans="1:2" ht="18" x14ac:dyDescent="0.3">
      <c r="A346" s="4" t="s">
        <v>139</v>
      </c>
      <c r="B346" s="4" t="s">
        <v>138</v>
      </c>
    </row>
    <row r="347" spans="1:2" ht="18" x14ac:dyDescent="0.3">
      <c r="A347" s="4" t="s">
        <v>437</v>
      </c>
      <c r="B347" s="4" t="s">
        <v>436</v>
      </c>
    </row>
    <row r="348" spans="1:2" ht="18" x14ac:dyDescent="0.3">
      <c r="A348" s="4" t="s">
        <v>439</v>
      </c>
      <c r="B348" s="4" t="s">
        <v>438</v>
      </c>
    </row>
    <row r="349" spans="1:2" ht="18" x14ac:dyDescent="0.3">
      <c r="A349" s="4" t="s">
        <v>430</v>
      </c>
      <c r="B349" s="4" t="s">
        <v>429</v>
      </c>
    </row>
    <row r="350" spans="1:2" ht="18" x14ac:dyDescent="0.3">
      <c r="A350" s="4" t="s">
        <v>130</v>
      </c>
      <c r="B350" s="4" t="s">
        <v>129</v>
      </c>
    </row>
    <row r="351" spans="1:2" ht="18" x14ac:dyDescent="0.3">
      <c r="A351" s="4" t="s">
        <v>432</v>
      </c>
      <c r="B351" s="4" t="s">
        <v>431</v>
      </c>
    </row>
    <row r="352" spans="1:2" ht="18" x14ac:dyDescent="0.3">
      <c r="A352" s="4" t="s">
        <v>38</v>
      </c>
      <c r="B352" s="4" t="s">
        <v>37</v>
      </c>
    </row>
    <row r="353" spans="1:2" ht="18" x14ac:dyDescent="0.3">
      <c r="A353" s="4" t="s">
        <v>441</v>
      </c>
      <c r="B353" s="4" t="s">
        <v>440</v>
      </c>
    </row>
    <row r="354" spans="1:2" ht="18" x14ac:dyDescent="0.3">
      <c r="A354" s="4" t="s">
        <v>442</v>
      </c>
      <c r="B354" s="4" t="s">
        <v>143</v>
      </c>
    </row>
    <row r="355" spans="1:2" ht="18" x14ac:dyDescent="0.3">
      <c r="A355" s="4" t="s">
        <v>444</v>
      </c>
      <c r="B355" s="4" t="s">
        <v>443</v>
      </c>
    </row>
    <row r="356" spans="1:2" ht="18" x14ac:dyDescent="0.3">
      <c r="A356" s="4" t="s">
        <v>36</v>
      </c>
      <c r="B356" s="4" t="s">
        <v>35</v>
      </c>
    </row>
    <row r="357" spans="1:2" ht="18" x14ac:dyDescent="0.3">
      <c r="A357" s="4" t="s">
        <v>446</v>
      </c>
      <c r="B357" s="4" t="s">
        <v>445</v>
      </c>
    </row>
    <row r="358" spans="1:2" ht="18" x14ac:dyDescent="0.3">
      <c r="A358" s="4" t="s">
        <v>137</v>
      </c>
      <c r="B358" s="4" t="s">
        <v>136</v>
      </c>
    </row>
    <row r="359" spans="1:2" ht="18" x14ac:dyDescent="0.3">
      <c r="A359" s="4" t="s">
        <v>448</v>
      </c>
      <c r="B359" s="4" t="s">
        <v>447</v>
      </c>
    </row>
    <row r="360" spans="1:2" ht="18" x14ac:dyDescent="0.3">
      <c r="A360" s="4" t="s">
        <v>450</v>
      </c>
      <c r="B360" s="4" t="s">
        <v>449</v>
      </c>
    </row>
    <row r="361" spans="1:2" ht="18" x14ac:dyDescent="0.3">
      <c r="A361" s="4" t="s">
        <v>434</v>
      </c>
      <c r="B361" s="4" t="s">
        <v>433</v>
      </c>
    </row>
    <row r="362" spans="1:2" ht="18" x14ac:dyDescent="0.3">
      <c r="A362" s="4" t="s">
        <v>119</v>
      </c>
      <c r="B362" s="4" t="s">
        <v>118</v>
      </c>
    </row>
    <row r="363" spans="1:2" ht="18" x14ac:dyDescent="0.3">
      <c r="A363" s="4" t="s">
        <v>71</v>
      </c>
      <c r="B363" s="4" t="s">
        <v>70</v>
      </c>
    </row>
    <row r="364" spans="1:2" ht="18" x14ac:dyDescent="0.3">
      <c r="A364" s="4" t="s">
        <v>581</v>
      </c>
      <c r="B364" s="4" t="s">
        <v>580</v>
      </c>
    </row>
    <row r="365" spans="1:2" ht="18" x14ac:dyDescent="0.3">
      <c r="A365" s="4" t="s">
        <v>583</v>
      </c>
      <c r="B365" s="4" t="s">
        <v>582</v>
      </c>
    </row>
    <row r="366" spans="1:2" ht="18" x14ac:dyDescent="0.3">
      <c r="A366" s="4" t="s">
        <v>579</v>
      </c>
      <c r="B366" s="4" t="s">
        <v>578</v>
      </c>
    </row>
    <row r="367" spans="1:2" ht="18" x14ac:dyDescent="0.3">
      <c r="A367" s="4" t="s">
        <v>571</v>
      </c>
      <c r="B367" s="4" t="s">
        <v>570</v>
      </c>
    </row>
    <row r="368" spans="1:2" ht="18" x14ac:dyDescent="0.3">
      <c r="A368" s="4" t="s">
        <v>573</v>
      </c>
      <c r="B368" s="4" t="s">
        <v>572</v>
      </c>
    </row>
    <row r="369" spans="1:2" ht="18" x14ac:dyDescent="0.3">
      <c r="A369" s="4" t="s">
        <v>575</v>
      </c>
      <c r="B369" s="4" t="s">
        <v>574</v>
      </c>
    </row>
    <row r="370" spans="1:2" ht="18" x14ac:dyDescent="0.3">
      <c r="A370" s="4" t="s">
        <v>133</v>
      </c>
      <c r="B370" s="4" t="s">
        <v>132</v>
      </c>
    </row>
    <row r="371" spans="1:2" ht="18" x14ac:dyDescent="0.3">
      <c r="A371" s="4" t="s">
        <v>577</v>
      </c>
      <c r="B371" s="4" t="s">
        <v>576</v>
      </c>
    </row>
    <row r="372" spans="1:2" ht="18" x14ac:dyDescent="0.3">
      <c r="A372" s="4" t="s">
        <v>584</v>
      </c>
      <c r="B372" s="4" t="s">
        <v>254</v>
      </c>
    </row>
    <row r="373" spans="1:2" ht="18" x14ac:dyDescent="0.3">
      <c r="A373" s="4" t="s">
        <v>585</v>
      </c>
      <c r="B373" s="4" t="s">
        <v>143</v>
      </c>
    </row>
    <row r="374" spans="1:2" ht="18" x14ac:dyDescent="0.3">
      <c r="A374" s="4" t="s">
        <v>586</v>
      </c>
      <c r="B374" s="4" t="s">
        <v>454</v>
      </c>
    </row>
    <row r="375" spans="1:2" ht="18" x14ac:dyDescent="0.3">
      <c r="A375" s="4" t="s">
        <v>88</v>
      </c>
      <c r="B375" s="4" t="s">
        <v>87</v>
      </c>
    </row>
    <row r="376" spans="1:2" ht="18" x14ac:dyDescent="0.3">
      <c r="A376" s="4" t="s">
        <v>590</v>
      </c>
      <c r="B376" s="4" t="s">
        <v>589</v>
      </c>
    </row>
    <row r="377" spans="1:2" ht="18" x14ac:dyDescent="0.3">
      <c r="A377" s="4" t="s">
        <v>588</v>
      </c>
      <c r="B377" s="4" t="s">
        <v>587</v>
      </c>
    </row>
    <row r="378" spans="1:2" ht="18" x14ac:dyDescent="0.3">
      <c r="A378" s="4" t="s">
        <v>592</v>
      </c>
      <c r="B378" s="4" t="s">
        <v>591</v>
      </c>
    </row>
    <row r="379" spans="1:2" ht="18" x14ac:dyDescent="0.3">
      <c r="A379" s="4" t="s">
        <v>111</v>
      </c>
      <c r="B379" s="4" t="s">
        <v>110</v>
      </c>
    </row>
    <row r="380" spans="1:2" ht="18" x14ac:dyDescent="0.3">
      <c r="A380" s="4" t="s">
        <v>594</v>
      </c>
      <c r="B380" s="4" t="s">
        <v>593</v>
      </c>
    </row>
    <row r="381" spans="1:2" ht="18" x14ac:dyDescent="0.3">
      <c r="A381" s="4" t="s">
        <v>91</v>
      </c>
      <c r="B381" s="4" t="s">
        <v>90</v>
      </c>
    </row>
    <row r="382" spans="1:2" ht="18" x14ac:dyDescent="0.3">
      <c r="A382" s="4" t="s">
        <v>596</v>
      </c>
      <c r="B382" s="4" t="s">
        <v>595</v>
      </c>
    </row>
    <row r="383" spans="1:2" ht="18" x14ac:dyDescent="0.3">
      <c r="A383" s="4" t="s">
        <v>598</v>
      </c>
      <c r="B383" s="4" t="s">
        <v>597</v>
      </c>
    </row>
    <row r="384" spans="1:2" ht="18" x14ac:dyDescent="0.3">
      <c r="A384" s="4" t="s">
        <v>600</v>
      </c>
      <c r="B384" s="4" t="s">
        <v>599</v>
      </c>
    </row>
    <row r="385" spans="1:2" ht="18" x14ac:dyDescent="0.3">
      <c r="A385" s="4" t="s">
        <v>601</v>
      </c>
      <c r="B385" s="4" t="s">
        <v>254</v>
      </c>
    </row>
    <row r="386" spans="1:2" ht="18" x14ac:dyDescent="0.3">
      <c r="A386" s="4" t="s">
        <v>603</v>
      </c>
      <c r="B386" s="4" t="s">
        <v>602</v>
      </c>
    </row>
    <row r="387" spans="1:2" ht="18" x14ac:dyDescent="0.3">
      <c r="A387" s="4" t="s">
        <v>604</v>
      </c>
      <c r="B387" s="4" t="s">
        <v>454</v>
      </c>
    </row>
    <row r="388" spans="1:2" ht="18" x14ac:dyDescent="0.3">
      <c r="A388" s="4" t="s">
        <v>606</v>
      </c>
      <c r="B388" s="4" t="s">
        <v>605</v>
      </c>
    </row>
    <row r="389" spans="1:2" ht="18" x14ac:dyDescent="0.3">
      <c r="A389" s="4" t="s">
        <v>609</v>
      </c>
      <c r="B389" s="4" t="s">
        <v>136</v>
      </c>
    </row>
    <row r="390" spans="1:2" ht="18" x14ac:dyDescent="0.3">
      <c r="A390" s="4" t="s">
        <v>608</v>
      </c>
      <c r="B390" s="4" t="s">
        <v>607</v>
      </c>
    </row>
    <row r="391" spans="1:2" ht="18" x14ac:dyDescent="0.3">
      <c r="A391" s="4" t="s">
        <v>662</v>
      </c>
      <c r="B391" s="4" t="s">
        <v>236</v>
      </c>
    </row>
    <row r="392" spans="1:2" ht="18" x14ac:dyDescent="0.3">
      <c r="A392" s="4" t="s">
        <v>664</v>
      </c>
      <c r="B392" s="4" t="s">
        <v>663</v>
      </c>
    </row>
    <row r="393" spans="1:2" ht="18" x14ac:dyDescent="0.3">
      <c r="A393" s="4" t="s">
        <v>666</v>
      </c>
      <c r="B393" s="4" t="s">
        <v>665</v>
      </c>
    </row>
    <row r="394" spans="1:2" ht="18" x14ac:dyDescent="0.3">
      <c r="A394" s="4" t="s">
        <v>667</v>
      </c>
      <c r="B394" s="4" t="s">
        <v>454</v>
      </c>
    </row>
    <row r="395" spans="1:2" ht="18" x14ac:dyDescent="0.3">
      <c r="A395" s="4" t="s">
        <v>99</v>
      </c>
      <c r="B395" s="4" t="s">
        <v>98</v>
      </c>
    </row>
    <row r="396" spans="1:2" ht="18" x14ac:dyDescent="0.3">
      <c r="A396" s="4" t="s">
        <v>668</v>
      </c>
      <c r="B396" s="4" t="s">
        <v>236</v>
      </c>
    </row>
    <row r="397" spans="1:2" ht="18" x14ac:dyDescent="0.3">
      <c r="A397" s="4" t="s">
        <v>669</v>
      </c>
      <c r="B397" s="4" t="s">
        <v>254</v>
      </c>
    </row>
    <row r="398" spans="1:2" ht="18" x14ac:dyDescent="0.3">
      <c r="A398" s="4" t="s">
        <v>671</v>
      </c>
      <c r="B398" s="4" t="s">
        <v>670</v>
      </c>
    </row>
    <row r="399" spans="1:2" ht="18" x14ac:dyDescent="0.3">
      <c r="A399" s="4" t="s">
        <v>673</v>
      </c>
      <c r="B399" s="4" t="s">
        <v>672</v>
      </c>
    </row>
    <row r="400" spans="1:2" ht="18" x14ac:dyDescent="0.3">
      <c r="A400" s="4" t="s">
        <v>675</v>
      </c>
      <c r="B400" s="4" t="s">
        <v>674</v>
      </c>
    </row>
    <row r="401" spans="1:2" ht="18" x14ac:dyDescent="0.3">
      <c r="A401" s="4" t="s">
        <v>677</v>
      </c>
      <c r="B401" s="4" t="s">
        <v>676</v>
      </c>
    </row>
    <row r="402" spans="1:2" ht="18" x14ac:dyDescent="0.3">
      <c r="A402" s="4" t="s">
        <v>679</v>
      </c>
      <c r="B402" s="4" t="s">
        <v>678</v>
      </c>
    </row>
    <row r="403" spans="1:2" ht="18" x14ac:dyDescent="0.3">
      <c r="A403" s="4" t="s">
        <v>680</v>
      </c>
      <c r="B403" s="4" t="s">
        <v>305</v>
      </c>
    </row>
    <row r="404" spans="1:2" ht="18" x14ac:dyDescent="0.3">
      <c r="A404" s="4" t="s">
        <v>682</v>
      </c>
      <c r="B404" s="4" t="s">
        <v>681</v>
      </c>
    </row>
    <row r="405" spans="1:2" ht="18" x14ac:dyDescent="0.3">
      <c r="A405" s="4" t="s">
        <v>684</v>
      </c>
      <c r="B405" s="4" t="s">
        <v>683</v>
      </c>
    </row>
    <row r="406" spans="1:2" ht="18" x14ac:dyDescent="0.3">
      <c r="A406" s="4" t="s">
        <v>686</v>
      </c>
      <c r="B406" s="4" t="s">
        <v>685</v>
      </c>
    </row>
    <row r="407" spans="1:2" ht="18" x14ac:dyDescent="0.3">
      <c r="A407" s="4" t="s">
        <v>688</v>
      </c>
      <c r="B407" s="4" t="s">
        <v>687</v>
      </c>
    </row>
    <row r="408" spans="1:2" ht="18" x14ac:dyDescent="0.3">
      <c r="A408" s="4" t="s">
        <v>690</v>
      </c>
      <c r="B408" s="4" t="s">
        <v>689</v>
      </c>
    </row>
    <row r="409" spans="1:2" ht="18" x14ac:dyDescent="0.3">
      <c r="A409" s="4" t="s">
        <v>692</v>
      </c>
      <c r="B409" s="4" t="s">
        <v>691</v>
      </c>
    </row>
    <row r="410" spans="1:2" ht="18" x14ac:dyDescent="0.3">
      <c r="A410" s="4" t="s">
        <v>694</v>
      </c>
      <c r="B410" s="4" t="s">
        <v>693</v>
      </c>
    </row>
    <row r="411" spans="1:2" ht="18" x14ac:dyDescent="0.3">
      <c r="A411" s="4" t="s">
        <v>697</v>
      </c>
      <c r="B411" s="4" t="s">
        <v>136</v>
      </c>
    </row>
    <row r="412" spans="1:2" ht="18" x14ac:dyDescent="0.3">
      <c r="A412" s="4" t="s">
        <v>696</v>
      </c>
      <c r="B412" s="4" t="s">
        <v>695</v>
      </c>
    </row>
    <row r="413" spans="1:2" ht="18" x14ac:dyDescent="0.3">
      <c r="A413" s="4" t="s">
        <v>633</v>
      </c>
      <c r="B413" s="4" t="s">
        <v>254</v>
      </c>
    </row>
    <row r="414" spans="1:2" ht="18" x14ac:dyDescent="0.3">
      <c r="A414" s="4" t="s">
        <v>634</v>
      </c>
      <c r="B414" s="4" t="s">
        <v>143</v>
      </c>
    </row>
    <row r="415" spans="1:2" ht="18" x14ac:dyDescent="0.3">
      <c r="A415" s="4" t="s">
        <v>636</v>
      </c>
      <c r="B415" s="4" t="s">
        <v>635</v>
      </c>
    </row>
    <row r="416" spans="1:2" ht="18" x14ac:dyDescent="0.3">
      <c r="A416" s="4" t="s">
        <v>638</v>
      </c>
      <c r="B416" s="4" t="s">
        <v>637</v>
      </c>
    </row>
    <row r="417" spans="1:2" ht="18" x14ac:dyDescent="0.3">
      <c r="A417" s="4" t="s">
        <v>639</v>
      </c>
      <c r="B417" s="4" t="s">
        <v>112</v>
      </c>
    </row>
    <row r="418" spans="1:2" ht="18" x14ac:dyDescent="0.3">
      <c r="A418" s="4" t="s">
        <v>640</v>
      </c>
      <c r="B418" s="4" t="s">
        <v>454</v>
      </c>
    </row>
    <row r="419" spans="1:2" ht="18" x14ac:dyDescent="0.3">
      <c r="A419" s="4" t="s">
        <v>642</v>
      </c>
      <c r="B419" s="4" t="s">
        <v>641</v>
      </c>
    </row>
    <row r="420" spans="1:2" ht="18" x14ac:dyDescent="0.3">
      <c r="A420" s="4" t="s">
        <v>611</v>
      </c>
      <c r="B420" s="4" t="s">
        <v>610</v>
      </c>
    </row>
    <row r="421" spans="1:2" ht="18" x14ac:dyDescent="0.3">
      <c r="A421" s="4" t="s">
        <v>612</v>
      </c>
      <c r="B421" s="4" t="s">
        <v>236</v>
      </c>
    </row>
    <row r="422" spans="1:2" ht="36" x14ac:dyDescent="0.3">
      <c r="A422" s="4" t="s">
        <v>614</v>
      </c>
      <c r="B422" s="4" t="s">
        <v>613</v>
      </c>
    </row>
    <row r="423" spans="1:2" ht="18" x14ac:dyDescent="0.3">
      <c r="A423" s="4" t="s">
        <v>616</v>
      </c>
      <c r="B423" s="4" t="s">
        <v>615</v>
      </c>
    </row>
    <row r="424" spans="1:2" ht="18" x14ac:dyDescent="0.3">
      <c r="A424" s="4" t="s">
        <v>618</v>
      </c>
      <c r="B424" s="4" t="s">
        <v>617</v>
      </c>
    </row>
    <row r="425" spans="1:2" ht="18" x14ac:dyDescent="0.3">
      <c r="A425" s="4" t="s">
        <v>619</v>
      </c>
      <c r="B425" s="4" t="s">
        <v>112</v>
      </c>
    </row>
    <row r="426" spans="1:2" ht="18" x14ac:dyDescent="0.3">
      <c r="A426" s="4" t="s">
        <v>620</v>
      </c>
      <c r="B426" s="4" t="s">
        <v>454</v>
      </c>
    </row>
    <row r="427" spans="1:2" ht="18" x14ac:dyDescent="0.3">
      <c r="A427" s="4" t="s">
        <v>621</v>
      </c>
      <c r="B427" s="4" t="s">
        <v>254</v>
      </c>
    </row>
    <row r="428" spans="1:2" ht="18" x14ac:dyDescent="0.3">
      <c r="A428" s="4" t="s">
        <v>623</v>
      </c>
      <c r="B428" s="4" t="s">
        <v>622</v>
      </c>
    </row>
    <row r="429" spans="1:2" ht="18" x14ac:dyDescent="0.3">
      <c r="A429" s="4" t="s">
        <v>643</v>
      </c>
      <c r="B429" s="4" t="s">
        <v>236</v>
      </c>
    </row>
    <row r="430" spans="1:2" ht="18" x14ac:dyDescent="0.3">
      <c r="A430" s="4" t="s">
        <v>645</v>
      </c>
      <c r="B430" s="4" t="s">
        <v>644</v>
      </c>
    </row>
    <row r="431" spans="1:2" ht="18" x14ac:dyDescent="0.3">
      <c r="A431" s="4" t="s">
        <v>647</v>
      </c>
      <c r="B431" s="4" t="s">
        <v>646</v>
      </c>
    </row>
    <row r="432" spans="1:2" ht="18" x14ac:dyDescent="0.3">
      <c r="A432" s="4" t="s">
        <v>649</v>
      </c>
      <c r="B432" s="4" t="s">
        <v>648</v>
      </c>
    </row>
    <row r="433" spans="1:2" ht="18" x14ac:dyDescent="0.3">
      <c r="A433" s="4" t="s">
        <v>650</v>
      </c>
      <c r="B433" s="4" t="s">
        <v>305</v>
      </c>
    </row>
    <row r="434" spans="1:2" ht="18" x14ac:dyDescent="0.3">
      <c r="A434" s="4" t="s">
        <v>652</v>
      </c>
      <c r="B434" s="4" t="s">
        <v>651</v>
      </c>
    </row>
    <row r="435" spans="1:2" ht="18" x14ac:dyDescent="0.3">
      <c r="A435" s="4" t="s">
        <v>654</v>
      </c>
      <c r="B435" s="4" t="s">
        <v>653</v>
      </c>
    </row>
    <row r="436" spans="1:2" ht="18" x14ac:dyDescent="0.3">
      <c r="A436" s="4" t="s">
        <v>147</v>
      </c>
      <c r="B436" s="4" t="s">
        <v>146</v>
      </c>
    </row>
    <row r="437" spans="1:2" ht="18" x14ac:dyDescent="0.3">
      <c r="A437" s="4" t="s">
        <v>656</v>
      </c>
      <c r="B437" s="4" t="s">
        <v>655</v>
      </c>
    </row>
    <row r="438" spans="1:2" ht="18" x14ac:dyDescent="0.3">
      <c r="A438" s="4" t="s">
        <v>657</v>
      </c>
      <c r="B438" s="4" t="s">
        <v>301</v>
      </c>
    </row>
    <row r="439" spans="1:2" ht="18" x14ac:dyDescent="0.3">
      <c r="A439" s="4" t="s">
        <v>659</v>
      </c>
      <c r="B439" s="4" t="s">
        <v>658</v>
      </c>
    </row>
    <row r="440" spans="1:2" ht="18" x14ac:dyDescent="0.3">
      <c r="A440" s="4" t="s">
        <v>661</v>
      </c>
      <c r="B440" s="4" t="s">
        <v>660</v>
      </c>
    </row>
    <row r="441" spans="1:2" ht="18" x14ac:dyDescent="0.3">
      <c r="A441" s="4" t="s">
        <v>632</v>
      </c>
      <c r="B441" s="4" t="s">
        <v>143</v>
      </c>
    </row>
    <row r="442" spans="1:2" ht="18" x14ac:dyDescent="0.3">
      <c r="A442" s="4" t="s">
        <v>625</v>
      </c>
      <c r="B442" s="4" t="s">
        <v>624</v>
      </c>
    </row>
    <row r="443" spans="1:2" ht="18" x14ac:dyDescent="0.3">
      <c r="A443" s="4" t="s">
        <v>627</v>
      </c>
      <c r="B443" s="4" t="s">
        <v>626</v>
      </c>
    </row>
    <row r="444" spans="1:2" ht="18" x14ac:dyDescent="0.3">
      <c r="A444" s="4" t="s">
        <v>628</v>
      </c>
      <c r="B444" s="4" t="s">
        <v>305</v>
      </c>
    </row>
    <row r="445" spans="1:2" ht="18" x14ac:dyDescent="0.3">
      <c r="A445" s="4" t="s">
        <v>629</v>
      </c>
      <c r="B445" s="4" t="s">
        <v>454</v>
      </c>
    </row>
    <row r="446" spans="1:2" ht="18" x14ac:dyDescent="0.3">
      <c r="A446" s="4" t="s">
        <v>631</v>
      </c>
      <c r="B446" s="4" t="s">
        <v>630</v>
      </c>
    </row>
    <row r="447" spans="1:2" ht="18" x14ac:dyDescent="0.3">
      <c r="A447" s="4" t="s">
        <v>710</v>
      </c>
      <c r="B447" s="4" t="s">
        <v>709</v>
      </c>
    </row>
    <row r="448" spans="1:2" ht="18" x14ac:dyDescent="0.3">
      <c r="A448" s="4" t="s">
        <v>711</v>
      </c>
      <c r="B448" s="4" t="s">
        <v>143</v>
      </c>
    </row>
    <row r="449" spans="1:2" ht="18" x14ac:dyDescent="0.3">
      <c r="A449" s="4" t="s">
        <v>95</v>
      </c>
      <c r="B449" s="4" t="s">
        <v>94</v>
      </c>
    </row>
    <row r="450" spans="1:2" ht="18" x14ac:dyDescent="0.3">
      <c r="A450" s="4" t="s">
        <v>713</v>
      </c>
      <c r="B450" s="4" t="s">
        <v>712</v>
      </c>
    </row>
    <row r="451" spans="1:2" ht="18" x14ac:dyDescent="0.3">
      <c r="A451" s="4" t="s">
        <v>715</v>
      </c>
      <c r="B451" s="4" t="s">
        <v>714</v>
      </c>
    </row>
    <row r="452" spans="1:2" ht="18" x14ac:dyDescent="0.3">
      <c r="A452" s="4" t="s">
        <v>717</v>
      </c>
      <c r="B452" s="4" t="s">
        <v>716</v>
      </c>
    </row>
    <row r="453" spans="1:2" ht="18" x14ac:dyDescent="0.3">
      <c r="A453" s="4" t="s">
        <v>121</v>
      </c>
      <c r="B453" s="4" t="s">
        <v>120</v>
      </c>
    </row>
    <row r="454" spans="1:2" ht="18" x14ac:dyDescent="0.3">
      <c r="A454" s="4" t="s">
        <v>719</v>
      </c>
      <c r="B454" s="4" t="s">
        <v>718</v>
      </c>
    </row>
    <row r="455" spans="1:2" ht="18" x14ac:dyDescent="0.3">
      <c r="A455" s="4" t="s">
        <v>721</v>
      </c>
      <c r="B455" s="4" t="s">
        <v>720</v>
      </c>
    </row>
    <row r="456" spans="1:2" ht="18" x14ac:dyDescent="0.3">
      <c r="A456" s="4" t="s">
        <v>723</v>
      </c>
      <c r="B456" s="4" t="s">
        <v>722</v>
      </c>
    </row>
    <row r="457" spans="1:2" ht="36" x14ac:dyDescent="0.3">
      <c r="A457" s="4" t="s">
        <v>727</v>
      </c>
      <c r="B457" s="4" t="s">
        <v>726</v>
      </c>
    </row>
    <row r="458" spans="1:2" ht="18" x14ac:dyDescent="0.3">
      <c r="A458" s="4" t="s">
        <v>725</v>
      </c>
      <c r="B458" s="4" t="s">
        <v>724</v>
      </c>
    </row>
    <row r="459" spans="1:2" ht="18" x14ac:dyDescent="0.3">
      <c r="A459" s="4" t="s">
        <v>699</v>
      </c>
      <c r="B459" s="4" t="s">
        <v>698</v>
      </c>
    </row>
    <row r="460" spans="1:2" ht="18" x14ac:dyDescent="0.3">
      <c r="A460" s="4" t="s">
        <v>701</v>
      </c>
      <c r="B460" s="4" t="s">
        <v>700</v>
      </c>
    </row>
    <row r="461" spans="1:2" ht="18" x14ac:dyDescent="0.3">
      <c r="A461" s="4" t="s">
        <v>702</v>
      </c>
      <c r="B461" s="4" t="s">
        <v>454</v>
      </c>
    </row>
    <row r="462" spans="1:2" ht="18" x14ac:dyDescent="0.3">
      <c r="A462" s="4" t="s">
        <v>706</v>
      </c>
      <c r="B462" s="4" t="s">
        <v>705</v>
      </c>
    </row>
    <row r="463" spans="1:2" ht="36" x14ac:dyDescent="0.3">
      <c r="A463" s="4" t="s">
        <v>708</v>
      </c>
      <c r="B463" s="4" t="s">
        <v>707</v>
      </c>
    </row>
    <row r="464" spans="1:2" ht="18" x14ac:dyDescent="0.3">
      <c r="A464" s="4" t="s">
        <v>704</v>
      </c>
      <c r="B464" s="4" t="s">
        <v>703</v>
      </c>
    </row>
    <row r="465" spans="1:2" ht="18" x14ac:dyDescent="0.3">
      <c r="A465" s="4" t="s">
        <v>740</v>
      </c>
      <c r="B465" s="4" t="s">
        <v>236</v>
      </c>
    </row>
    <row r="466" spans="1:2" ht="18" x14ac:dyDescent="0.3">
      <c r="A466" s="4" t="s">
        <v>741</v>
      </c>
      <c r="B466" s="4" t="s">
        <v>143</v>
      </c>
    </row>
    <row r="467" spans="1:2" ht="18" x14ac:dyDescent="0.3">
      <c r="A467" s="4" t="s">
        <v>743</v>
      </c>
      <c r="B467" s="4" t="s">
        <v>742</v>
      </c>
    </row>
    <row r="468" spans="1:2" ht="18" x14ac:dyDescent="0.3">
      <c r="A468" s="4" t="s">
        <v>729</v>
      </c>
      <c r="B468" s="4" t="s">
        <v>728</v>
      </c>
    </row>
    <row r="469" spans="1:2" ht="18" x14ac:dyDescent="0.3">
      <c r="A469" s="4" t="s">
        <v>731</v>
      </c>
      <c r="B469" s="4" t="s">
        <v>730</v>
      </c>
    </row>
    <row r="470" spans="1:2" ht="18" x14ac:dyDescent="0.3">
      <c r="A470" s="4" t="s">
        <v>733</v>
      </c>
      <c r="B470" s="4" t="s">
        <v>732</v>
      </c>
    </row>
    <row r="471" spans="1:2" ht="18" x14ac:dyDescent="0.3">
      <c r="A471" s="4" t="s">
        <v>735</v>
      </c>
      <c r="B471" s="4" t="s">
        <v>734</v>
      </c>
    </row>
    <row r="472" spans="1:2" ht="18" x14ac:dyDescent="0.3">
      <c r="A472" s="4" t="s">
        <v>739</v>
      </c>
      <c r="B472" s="4" t="s">
        <v>738</v>
      </c>
    </row>
    <row r="473" spans="1:2" ht="18" x14ac:dyDescent="0.3">
      <c r="A473" s="4" t="s">
        <v>737</v>
      </c>
      <c r="B473" s="4" t="s">
        <v>736</v>
      </c>
    </row>
    <row r="474" spans="1:2" ht="18" x14ac:dyDescent="0.3">
      <c r="A474" s="4" t="s">
        <v>25</v>
      </c>
      <c r="B474" s="4" t="s">
        <v>24</v>
      </c>
    </row>
    <row r="475" spans="1:2" ht="18" x14ac:dyDescent="0.3">
      <c r="A475" s="4" t="s">
        <v>107</v>
      </c>
      <c r="B475" s="4" t="s">
        <v>106</v>
      </c>
    </row>
    <row r="476" spans="1:2" ht="18" x14ac:dyDescent="0.3">
      <c r="A476" s="4" t="s">
        <v>767</v>
      </c>
      <c r="B476" s="4" t="s">
        <v>766</v>
      </c>
    </row>
    <row r="477" spans="1:2" ht="18" x14ac:dyDescent="0.3">
      <c r="A477" s="4" t="s">
        <v>769</v>
      </c>
      <c r="B477" s="4" t="s">
        <v>768</v>
      </c>
    </row>
    <row r="478" spans="1:2" ht="18" x14ac:dyDescent="0.3">
      <c r="A478" s="4" t="s">
        <v>771</v>
      </c>
      <c r="B478" s="4" t="s">
        <v>770</v>
      </c>
    </row>
    <row r="479" spans="1:2" ht="18" x14ac:dyDescent="0.3">
      <c r="A479" s="4" t="s">
        <v>773</v>
      </c>
      <c r="B479" s="4" t="s">
        <v>772</v>
      </c>
    </row>
    <row r="480" spans="1:2" ht="18" x14ac:dyDescent="0.3">
      <c r="A480" s="4" t="s">
        <v>765</v>
      </c>
      <c r="B480" s="4" t="s">
        <v>764</v>
      </c>
    </row>
    <row r="481" spans="1:2" ht="18" x14ac:dyDescent="0.3">
      <c r="A481" s="4" t="s">
        <v>745</v>
      </c>
      <c r="B481" s="4" t="s">
        <v>744</v>
      </c>
    </row>
    <row r="482" spans="1:2" ht="18" x14ac:dyDescent="0.3">
      <c r="A482" s="4" t="s">
        <v>747</v>
      </c>
      <c r="B482" s="4" t="s">
        <v>746</v>
      </c>
    </row>
    <row r="483" spans="1:2" ht="18" x14ac:dyDescent="0.3">
      <c r="A483" s="4" t="s">
        <v>749</v>
      </c>
      <c r="B483" s="4" t="s">
        <v>748</v>
      </c>
    </row>
    <row r="484" spans="1:2" ht="18" x14ac:dyDescent="0.3">
      <c r="A484" s="4" t="s">
        <v>751</v>
      </c>
      <c r="B484" s="4" t="s">
        <v>750</v>
      </c>
    </row>
    <row r="485" spans="1:2" ht="18" x14ac:dyDescent="0.3">
      <c r="A485" s="4" t="s">
        <v>30</v>
      </c>
      <c r="B485" s="4" t="s">
        <v>29</v>
      </c>
    </row>
    <row r="486" spans="1:2" ht="18" x14ac:dyDescent="0.3">
      <c r="A486" s="4" t="s">
        <v>753</v>
      </c>
      <c r="B486" s="4" t="s">
        <v>752</v>
      </c>
    </row>
    <row r="487" spans="1:2" ht="18" x14ac:dyDescent="0.3">
      <c r="A487" s="4" t="s">
        <v>755</v>
      </c>
      <c r="B487" s="4" t="s">
        <v>754</v>
      </c>
    </row>
    <row r="488" spans="1:2" ht="18" x14ac:dyDescent="0.3">
      <c r="A488" s="4" t="s">
        <v>757</v>
      </c>
      <c r="B488" s="4" t="s">
        <v>756</v>
      </c>
    </row>
    <row r="489" spans="1:2" ht="18" x14ac:dyDescent="0.3">
      <c r="A489" s="4" t="s">
        <v>759</v>
      </c>
      <c r="B489" s="4" t="s">
        <v>758</v>
      </c>
    </row>
    <row r="490" spans="1:2" ht="18" x14ac:dyDescent="0.3">
      <c r="A490" s="4" t="s">
        <v>761</v>
      </c>
      <c r="B490" s="4" t="s">
        <v>760</v>
      </c>
    </row>
    <row r="491" spans="1:2" ht="18" x14ac:dyDescent="0.3">
      <c r="A491" s="4" t="s">
        <v>763</v>
      </c>
      <c r="B491" s="4" t="s">
        <v>762</v>
      </c>
    </row>
    <row r="494" spans="1:2" ht="18" x14ac:dyDescent="0.3">
      <c r="A494" s="3" t="s">
        <v>157</v>
      </c>
      <c r="B494" s="3" t="s">
        <v>774</v>
      </c>
    </row>
    <row r="495" spans="1:2" ht="18" x14ac:dyDescent="0.3">
      <c r="A495" s="4">
        <v>602500</v>
      </c>
      <c r="B495" s="4" t="s">
        <v>792</v>
      </c>
    </row>
    <row r="496" spans="1:2" ht="18" x14ac:dyDescent="0.3">
      <c r="A496" s="4">
        <v>603100</v>
      </c>
      <c r="B496" s="4" t="s">
        <v>793</v>
      </c>
    </row>
    <row r="497" spans="1:2" ht="18" x14ac:dyDescent="0.3">
      <c r="A497" s="4">
        <v>603250</v>
      </c>
      <c r="B497" s="4" t="s">
        <v>794</v>
      </c>
    </row>
    <row r="498" spans="1:2" ht="18" x14ac:dyDescent="0.3">
      <c r="A498" s="4">
        <v>603300</v>
      </c>
      <c r="B498" s="4" t="s">
        <v>795</v>
      </c>
    </row>
    <row r="499" spans="1:2" ht="18" x14ac:dyDescent="0.3">
      <c r="A499" s="4">
        <v>603450</v>
      </c>
      <c r="B499" s="4" t="s">
        <v>796</v>
      </c>
    </row>
    <row r="500" spans="1:2" ht="18" x14ac:dyDescent="0.3">
      <c r="A500" s="4">
        <v>604250</v>
      </c>
      <c r="B500" s="4" t="s">
        <v>797</v>
      </c>
    </row>
    <row r="501" spans="1:2" ht="18" x14ac:dyDescent="0.3">
      <c r="A501" s="4">
        <v>604300</v>
      </c>
      <c r="B501" s="4" t="s">
        <v>798</v>
      </c>
    </row>
    <row r="502" spans="1:2" ht="18" x14ac:dyDescent="0.3">
      <c r="A502" s="4">
        <v>604350</v>
      </c>
      <c r="B502" s="4" t="s">
        <v>799</v>
      </c>
    </row>
    <row r="503" spans="1:2" ht="18" x14ac:dyDescent="0.3">
      <c r="A503" s="4">
        <v>604400</v>
      </c>
      <c r="B503" s="4" t="s">
        <v>800</v>
      </c>
    </row>
    <row r="504" spans="1:2" ht="18" x14ac:dyDescent="0.3">
      <c r="A504" s="4">
        <v>604550</v>
      </c>
      <c r="B504" s="4" t="s">
        <v>801</v>
      </c>
    </row>
    <row r="505" spans="1:2" ht="18" x14ac:dyDescent="0.3">
      <c r="A505" s="4">
        <v>604600</v>
      </c>
      <c r="B505" s="4" t="s">
        <v>802</v>
      </c>
    </row>
    <row r="506" spans="1:2" ht="18" x14ac:dyDescent="0.3">
      <c r="A506" s="4">
        <v>605100</v>
      </c>
      <c r="B506" s="4" t="s">
        <v>803</v>
      </c>
    </row>
    <row r="507" spans="1:2" ht="18" x14ac:dyDescent="0.3">
      <c r="A507" s="4">
        <v>609100</v>
      </c>
      <c r="B507" s="4" t="s">
        <v>804</v>
      </c>
    </row>
    <row r="508" spans="1:2" ht="18" x14ac:dyDescent="0.3">
      <c r="A508" s="4">
        <v>609400</v>
      </c>
      <c r="B508" s="4" t="s">
        <v>805</v>
      </c>
    </row>
    <row r="509" spans="1:2" ht="18" x14ac:dyDescent="0.3">
      <c r="A509" s="4">
        <v>609500</v>
      </c>
      <c r="B509" s="4" t="s">
        <v>806</v>
      </c>
    </row>
    <row r="510" spans="1:2" ht="18" x14ac:dyDescent="0.3">
      <c r="A510" s="4">
        <v>609600</v>
      </c>
      <c r="B510" s="4" t="s">
        <v>807</v>
      </c>
    </row>
    <row r="511" spans="1:2" ht="18" x14ac:dyDescent="0.3">
      <c r="A511" s="4">
        <v>609700</v>
      </c>
      <c r="B511" s="4" t="s">
        <v>808</v>
      </c>
    </row>
    <row r="512" spans="1:2" ht="18" x14ac:dyDescent="0.3">
      <c r="A512" s="4">
        <v>611000</v>
      </c>
      <c r="B512" s="4" t="s">
        <v>809</v>
      </c>
    </row>
    <row r="513" spans="1:2" ht="18" x14ac:dyDescent="0.3">
      <c r="A513" s="4">
        <v>611150</v>
      </c>
      <c r="B513" s="4" t="s">
        <v>810</v>
      </c>
    </row>
    <row r="514" spans="1:2" ht="18" x14ac:dyDescent="0.3">
      <c r="A514" s="4">
        <v>612600</v>
      </c>
      <c r="B514" s="4" t="s">
        <v>811</v>
      </c>
    </row>
    <row r="515" spans="1:2" ht="18" x14ac:dyDescent="0.3">
      <c r="A515" s="4">
        <v>612720</v>
      </c>
      <c r="B515" s="4" t="s">
        <v>812</v>
      </c>
    </row>
    <row r="516" spans="1:2" ht="18" x14ac:dyDescent="0.3">
      <c r="A516" s="4">
        <v>619150</v>
      </c>
      <c r="B516" s="4" t="s">
        <v>813</v>
      </c>
    </row>
    <row r="517" spans="1:2" ht="18" x14ac:dyDescent="0.3">
      <c r="A517" s="4">
        <v>622250</v>
      </c>
      <c r="B517" s="4" t="s">
        <v>814</v>
      </c>
    </row>
    <row r="518" spans="1:2" ht="18" x14ac:dyDescent="0.3">
      <c r="A518" s="4">
        <v>622300</v>
      </c>
      <c r="B518" s="4" t="s">
        <v>815</v>
      </c>
    </row>
    <row r="519" spans="1:2" ht="18" x14ac:dyDescent="0.3">
      <c r="A519" s="4">
        <v>622650</v>
      </c>
      <c r="B519" s="4" t="s">
        <v>816</v>
      </c>
    </row>
    <row r="520" spans="1:2" ht="18" x14ac:dyDescent="0.3">
      <c r="A520" s="4">
        <v>622750</v>
      </c>
      <c r="B520" s="4" t="s">
        <v>817</v>
      </c>
    </row>
    <row r="521" spans="1:2" ht="18" x14ac:dyDescent="0.3">
      <c r="A521" s="4">
        <v>623050</v>
      </c>
      <c r="B521" s="4" t="s">
        <v>818</v>
      </c>
    </row>
    <row r="522" spans="1:2" ht="18" x14ac:dyDescent="0.3">
      <c r="A522" s="4">
        <v>623350</v>
      </c>
      <c r="B522" s="4" t="s">
        <v>819</v>
      </c>
    </row>
    <row r="523" spans="1:2" ht="18" x14ac:dyDescent="0.3">
      <c r="A523" s="4">
        <v>623400</v>
      </c>
      <c r="B523" s="4" t="s">
        <v>820</v>
      </c>
    </row>
    <row r="524" spans="1:2" ht="18" x14ac:dyDescent="0.3">
      <c r="A524" s="4">
        <v>623450</v>
      </c>
      <c r="B524" s="4" t="s">
        <v>821</v>
      </c>
    </row>
    <row r="525" spans="1:2" ht="18" x14ac:dyDescent="0.3">
      <c r="A525" s="4">
        <v>624050</v>
      </c>
      <c r="B525" s="4" t="s">
        <v>822</v>
      </c>
    </row>
    <row r="526" spans="1:2" ht="18" x14ac:dyDescent="0.3">
      <c r="A526" s="4">
        <v>624350</v>
      </c>
      <c r="B526" s="4" t="s">
        <v>823</v>
      </c>
    </row>
    <row r="527" spans="1:2" ht="18" x14ac:dyDescent="0.3">
      <c r="A527" s="4">
        <v>624560</v>
      </c>
      <c r="B527" s="4" t="s">
        <v>824</v>
      </c>
    </row>
    <row r="528" spans="1:2" ht="18" x14ac:dyDescent="0.3">
      <c r="A528" s="4">
        <v>624700</v>
      </c>
      <c r="B528" s="4" t="s">
        <v>825</v>
      </c>
    </row>
    <row r="529" spans="1:2" ht="18" x14ac:dyDescent="0.3">
      <c r="A529" s="4">
        <v>624750</v>
      </c>
      <c r="B529" s="4" t="s">
        <v>826</v>
      </c>
    </row>
    <row r="530" spans="1:2" ht="18" x14ac:dyDescent="0.3">
      <c r="A530" s="4">
        <v>625400</v>
      </c>
      <c r="B530" s="4" t="s">
        <v>827</v>
      </c>
    </row>
    <row r="531" spans="1:2" ht="18" x14ac:dyDescent="0.3">
      <c r="A531" s="4">
        <v>625500</v>
      </c>
      <c r="B531" s="4" t="s">
        <v>828</v>
      </c>
    </row>
    <row r="532" spans="1:2" ht="18" x14ac:dyDescent="0.3">
      <c r="A532" s="4">
        <v>625600</v>
      </c>
      <c r="B532" s="4" t="s">
        <v>829</v>
      </c>
    </row>
    <row r="533" spans="1:2" ht="18" x14ac:dyDescent="0.3">
      <c r="A533" s="4">
        <v>625650</v>
      </c>
      <c r="B533" s="4" t="s">
        <v>830</v>
      </c>
    </row>
    <row r="534" spans="1:2" ht="18" x14ac:dyDescent="0.3">
      <c r="A534" s="4">
        <v>625700</v>
      </c>
      <c r="B534" s="4" t="s">
        <v>831</v>
      </c>
    </row>
    <row r="535" spans="1:2" ht="18" x14ac:dyDescent="0.3">
      <c r="A535" s="4">
        <v>626050</v>
      </c>
      <c r="B535" s="4" t="s">
        <v>832</v>
      </c>
    </row>
    <row r="536" spans="1:2" ht="18" x14ac:dyDescent="0.3">
      <c r="A536" s="4">
        <v>626250</v>
      </c>
      <c r="B536" s="4" t="s">
        <v>833</v>
      </c>
    </row>
    <row r="537" spans="1:2" ht="18" x14ac:dyDescent="0.3">
      <c r="A537" s="4">
        <v>627050</v>
      </c>
      <c r="B537" s="4" t="s">
        <v>834</v>
      </c>
    </row>
    <row r="538" spans="1:2" ht="18" x14ac:dyDescent="0.3">
      <c r="A538" s="4">
        <v>627060</v>
      </c>
      <c r="B538" s="4" t="s">
        <v>835</v>
      </c>
    </row>
    <row r="539" spans="1:2" ht="18" x14ac:dyDescent="0.3">
      <c r="A539" s="4">
        <v>627100</v>
      </c>
      <c r="B539" s="4" t="s">
        <v>836</v>
      </c>
    </row>
    <row r="540" spans="1:2" ht="18" x14ac:dyDescent="0.3">
      <c r="A540" s="4">
        <v>627200</v>
      </c>
      <c r="B540" s="4" t="s">
        <v>837</v>
      </c>
    </row>
    <row r="541" spans="1:2" ht="18" x14ac:dyDescent="0.3">
      <c r="A541" s="4">
        <v>628050</v>
      </c>
      <c r="B541" s="4" t="s">
        <v>838</v>
      </c>
    </row>
    <row r="542" spans="1:2" ht="18" x14ac:dyDescent="0.3">
      <c r="A542" s="4">
        <v>628100</v>
      </c>
      <c r="B542" s="4" t="s">
        <v>839</v>
      </c>
    </row>
    <row r="543" spans="1:2" ht="18" x14ac:dyDescent="0.3">
      <c r="A543" s="4">
        <v>628300</v>
      </c>
      <c r="B543" s="4" t="s">
        <v>840</v>
      </c>
    </row>
    <row r="544" spans="1:2" ht="18" x14ac:dyDescent="0.3">
      <c r="A544" s="4">
        <v>629100</v>
      </c>
      <c r="B544" s="4" t="s">
        <v>841</v>
      </c>
    </row>
    <row r="545" spans="1:2" ht="18" x14ac:dyDescent="0.3">
      <c r="A545" s="4">
        <v>629150</v>
      </c>
      <c r="B545" s="4" t="s">
        <v>842</v>
      </c>
    </row>
    <row r="546" spans="1:2" ht="18" x14ac:dyDescent="0.3">
      <c r="A546" s="4">
        <v>629200</v>
      </c>
      <c r="B546" s="4" t="s">
        <v>843</v>
      </c>
    </row>
    <row r="547" spans="1:2" ht="18" x14ac:dyDescent="0.3">
      <c r="A547" s="4">
        <v>631050</v>
      </c>
      <c r="B547" s="4" t="s">
        <v>844</v>
      </c>
    </row>
    <row r="548" spans="1:2" ht="18" x14ac:dyDescent="0.3">
      <c r="A548" s="4">
        <v>631100</v>
      </c>
      <c r="B548" s="4" t="s">
        <v>845</v>
      </c>
    </row>
    <row r="549" spans="1:2" ht="18" x14ac:dyDescent="0.3">
      <c r="A549" s="4">
        <v>631150</v>
      </c>
      <c r="B549" s="4" t="s">
        <v>846</v>
      </c>
    </row>
    <row r="550" spans="1:2" ht="18" x14ac:dyDescent="0.3">
      <c r="A550" s="4">
        <v>631200</v>
      </c>
      <c r="B550" s="4" t="s">
        <v>847</v>
      </c>
    </row>
    <row r="551" spans="1:2" ht="18" x14ac:dyDescent="0.3">
      <c r="A551" s="4">
        <v>632100</v>
      </c>
      <c r="B551" s="4" t="s">
        <v>848</v>
      </c>
    </row>
    <row r="552" spans="1:2" ht="18" x14ac:dyDescent="0.3">
      <c r="A552" s="4">
        <v>632300</v>
      </c>
      <c r="B552" s="4" t="s">
        <v>849</v>
      </c>
    </row>
    <row r="553" spans="1:2" ht="18" x14ac:dyDescent="0.3">
      <c r="A553" s="4">
        <v>632500</v>
      </c>
      <c r="B553" s="4" t="s">
        <v>850</v>
      </c>
    </row>
    <row r="554" spans="1:2" ht="18" x14ac:dyDescent="0.3">
      <c r="A554" s="4">
        <v>634100</v>
      </c>
      <c r="B554" s="4" t="s">
        <v>851</v>
      </c>
    </row>
    <row r="555" spans="1:2" ht="18" x14ac:dyDescent="0.3">
      <c r="A555" s="4">
        <v>635100</v>
      </c>
      <c r="B555" s="4" t="s">
        <v>852</v>
      </c>
    </row>
    <row r="556" spans="1:2" ht="18" x14ac:dyDescent="0.3">
      <c r="A556" s="4">
        <v>635200</v>
      </c>
      <c r="B556" s="4" t="s">
        <v>853</v>
      </c>
    </row>
    <row r="557" spans="1:2" ht="18" x14ac:dyDescent="0.3">
      <c r="A557" s="4">
        <v>636100</v>
      </c>
      <c r="B557" s="4" t="s">
        <v>854</v>
      </c>
    </row>
    <row r="558" spans="1:2" ht="18" x14ac:dyDescent="0.3">
      <c r="A558" s="4">
        <v>637100</v>
      </c>
      <c r="B558" s="4" t="s">
        <v>855</v>
      </c>
    </row>
    <row r="559" spans="1:2" ht="18" x14ac:dyDescent="0.3">
      <c r="A559" s="4">
        <v>637200</v>
      </c>
      <c r="B559" s="4" t="s">
        <v>856</v>
      </c>
    </row>
    <row r="560" spans="1:2" ht="18" x14ac:dyDescent="0.3">
      <c r="A560" s="4">
        <v>637400</v>
      </c>
      <c r="B560" s="4" t="s">
        <v>857</v>
      </c>
    </row>
    <row r="561" spans="1:2" ht="18" x14ac:dyDescent="0.3">
      <c r="A561" s="4">
        <v>638200</v>
      </c>
      <c r="B561" s="4" t="s">
        <v>858</v>
      </c>
    </row>
    <row r="562" spans="1:2" ht="18" x14ac:dyDescent="0.3">
      <c r="A562" s="4">
        <v>639100</v>
      </c>
      <c r="B562" s="4" t="s">
        <v>859</v>
      </c>
    </row>
    <row r="563" spans="1:2" ht="18" x14ac:dyDescent="0.3">
      <c r="A563" s="4">
        <v>639150</v>
      </c>
      <c r="B563" s="4" t="s">
        <v>860</v>
      </c>
    </row>
    <row r="564" spans="1:2" ht="18" x14ac:dyDescent="0.3">
      <c r="A564" s="4">
        <v>639300</v>
      </c>
      <c r="B564" s="4" t="s">
        <v>861</v>
      </c>
    </row>
    <row r="565" spans="1:2" ht="18" x14ac:dyDescent="0.3">
      <c r="A565" s="4">
        <v>639400</v>
      </c>
      <c r="B565" s="4" t="s">
        <v>862</v>
      </c>
    </row>
    <row r="566" spans="1:2" ht="18" x14ac:dyDescent="0.3">
      <c r="A566" s="4">
        <v>652100</v>
      </c>
      <c r="B566" s="4" t="s">
        <v>863</v>
      </c>
    </row>
    <row r="567" spans="1:2" ht="18" x14ac:dyDescent="0.3">
      <c r="A567" s="4">
        <v>653100</v>
      </c>
      <c r="B567" s="4" t="s">
        <v>864</v>
      </c>
    </row>
    <row r="568" spans="1:2" ht="18" x14ac:dyDescent="0.3">
      <c r="A568" s="4">
        <v>653300</v>
      </c>
      <c r="B568" s="4" t="s">
        <v>865</v>
      </c>
    </row>
    <row r="569" spans="1:2" ht="18" x14ac:dyDescent="0.3">
      <c r="A569" s="4">
        <v>653400</v>
      </c>
      <c r="B569" s="4" t="s">
        <v>866</v>
      </c>
    </row>
    <row r="570" spans="1:2" ht="18" x14ac:dyDescent="0.3">
      <c r="A570" s="4">
        <v>653500</v>
      </c>
      <c r="B570" s="4" t="s">
        <v>867</v>
      </c>
    </row>
    <row r="571" spans="1:2" ht="18" x14ac:dyDescent="0.3">
      <c r="A571" s="4">
        <v>653600</v>
      </c>
      <c r="B571" s="4" t="s">
        <v>868</v>
      </c>
    </row>
    <row r="572" spans="1:2" ht="18" x14ac:dyDescent="0.3">
      <c r="A572" s="4">
        <v>653700</v>
      </c>
      <c r="B572" s="4" t="s">
        <v>869</v>
      </c>
    </row>
    <row r="573" spans="1:2" ht="18" x14ac:dyDescent="0.3">
      <c r="A573" s="4">
        <v>654200</v>
      </c>
      <c r="B573" s="4" t="s">
        <v>870</v>
      </c>
    </row>
    <row r="574" spans="1:2" ht="18" x14ac:dyDescent="0.3">
      <c r="A574" s="4">
        <v>654400</v>
      </c>
      <c r="B574" s="4" t="s">
        <v>871</v>
      </c>
    </row>
    <row r="575" spans="1:2" ht="18" x14ac:dyDescent="0.3">
      <c r="A575" s="4">
        <v>655100</v>
      </c>
      <c r="B575" s="4" t="s">
        <v>872</v>
      </c>
    </row>
    <row r="576" spans="1:2" ht="18" x14ac:dyDescent="0.3">
      <c r="A576" s="4">
        <v>657100</v>
      </c>
      <c r="B576" s="4" t="s">
        <v>873</v>
      </c>
    </row>
    <row r="577" spans="1:2" ht="18" x14ac:dyDescent="0.3">
      <c r="A577" s="4">
        <v>657200</v>
      </c>
      <c r="B577" s="4" t="s">
        <v>874</v>
      </c>
    </row>
    <row r="578" spans="1:2" ht="18" x14ac:dyDescent="0.3">
      <c r="A578" s="4">
        <v>665200</v>
      </c>
      <c r="B578" s="4" t="s">
        <v>875</v>
      </c>
    </row>
    <row r="579" spans="1:2" ht="18" x14ac:dyDescent="0.3">
      <c r="A579" s="4">
        <v>691400</v>
      </c>
      <c r="B579" s="4" t="s">
        <v>876</v>
      </c>
    </row>
    <row r="580" spans="1:2" ht="18" x14ac:dyDescent="0.3">
      <c r="A580" s="4">
        <v>692100</v>
      </c>
      <c r="B580" s="4" t="s">
        <v>877</v>
      </c>
    </row>
  </sheetData>
  <sheetProtection algorithmName="SHA-512" hashValue="Nj+hwYjcgRDn5FcxKO2HGAZPJOwoDn4rCl//RMxDbGJmQXxDszx3P7jSZbC3ITMINpkB8vc9f3hpB91bhVsGHg==" saltValue="rqYczn/0s7CPPK1Gr0W3Sw==" spinCount="100000" sheet="1" objects="1" scenarios="1"/>
  <sortState xmlns:xlrd2="http://schemas.microsoft.com/office/spreadsheetml/2017/richdata2" ref="A23:C39">
    <sortCondition ref="A23"/>
  </sortState>
  <mergeCells count="1">
    <mergeCell ref="A1:B1"/>
  </mergeCells>
  <pageMargins left="0.7" right="0.7" top="0.75" bottom="0.75" header="0.3" footer="0.3"/>
  <pageSetup scale="5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E8511-82A7-43FD-A94A-8A5CA8B67519}">
  <sheetPr>
    <pageSetUpPr fitToPage="1"/>
  </sheetPr>
  <dimension ref="A1:W1004"/>
  <sheetViews>
    <sheetView tabSelected="1" zoomScale="90" zoomScaleNormal="90" workbookViewId="0">
      <pane ySplit="1" topLeftCell="A2" activePane="bottomLeft" state="frozen"/>
      <selection pane="bottomLeft" activeCell="W1004" sqref="W1004"/>
    </sheetView>
  </sheetViews>
  <sheetFormatPr defaultRowHeight="14.4" x14ac:dyDescent="0.3"/>
  <cols>
    <col min="1" max="1" width="10.33203125" style="47" customWidth="1"/>
    <col min="2" max="2" width="14" style="2" customWidth="1"/>
    <col min="3" max="3" width="11.109375" style="47" customWidth="1"/>
    <col min="4" max="4" width="30.77734375" style="2" customWidth="1"/>
    <col min="5" max="5" width="8.88671875" style="47" customWidth="1"/>
    <col min="6" max="6" width="18.6640625" style="2" customWidth="1"/>
    <col min="7" max="7" width="7.33203125" style="47" customWidth="1"/>
    <col min="8" max="8" width="19.6640625" style="47" customWidth="1"/>
    <col min="9" max="9" width="11.5546875" style="47" customWidth="1"/>
    <col min="10" max="10" width="16.44140625" style="2" customWidth="1"/>
    <col min="11" max="11" width="24" style="6" customWidth="1"/>
    <col min="12" max="12" width="11.44140625" style="52" customWidth="1"/>
    <col min="13" max="13" width="19.44140625" style="2" customWidth="1"/>
    <col min="14" max="14" width="10.33203125" style="47" customWidth="1"/>
    <col min="15" max="15" width="27.77734375" style="2" customWidth="1"/>
    <col min="16" max="16" width="9.88671875" style="47" customWidth="1"/>
    <col min="17" max="17" width="57.21875" style="48" customWidth="1"/>
    <col min="18" max="18" width="9.109375" style="47" customWidth="1"/>
    <col min="19" max="19" width="15" style="47" customWidth="1"/>
    <col min="20" max="20" width="13.21875" style="47" customWidth="1"/>
    <col min="21" max="21" width="16.5546875" style="50" customWidth="1"/>
    <col min="22" max="22" width="21.6640625" customWidth="1"/>
    <col min="23" max="23" width="16.109375" customWidth="1"/>
  </cols>
  <sheetData>
    <row r="1" spans="1:23" s="5" customFormat="1" ht="40.799999999999997" customHeight="1" x14ac:dyDescent="0.3">
      <c r="A1" s="51" t="s">
        <v>151</v>
      </c>
      <c r="B1" s="51" t="s">
        <v>166</v>
      </c>
      <c r="C1" s="51" t="s">
        <v>152</v>
      </c>
      <c r="D1" s="51" t="s">
        <v>171</v>
      </c>
      <c r="E1" s="51" t="s">
        <v>153</v>
      </c>
      <c r="F1" s="51" t="s">
        <v>0</v>
      </c>
      <c r="G1" s="51" t="s">
        <v>154</v>
      </c>
      <c r="H1" s="51" t="s">
        <v>3</v>
      </c>
      <c r="I1" s="51" t="s">
        <v>155</v>
      </c>
      <c r="J1" s="51" t="s">
        <v>180</v>
      </c>
      <c r="K1" s="51" t="s">
        <v>1</v>
      </c>
      <c r="L1" s="51" t="s">
        <v>170</v>
      </c>
      <c r="M1" s="51" t="s">
        <v>159</v>
      </c>
      <c r="N1" s="51" t="s">
        <v>158</v>
      </c>
      <c r="O1" s="51" t="s">
        <v>2</v>
      </c>
      <c r="P1" s="51" t="s">
        <v>157</v>
      </c>
      <c r="Q1" s="51" t="s">
        <v>156</v>
      </c>
      <c r="R1" s="51" t="s">
        <v>4</v>
      </c>
      <c r="S1" s="51" t="s">
        <v>906</v>
      </c>
      <c r="T1" s="51" t="s">
        <v>779</v>
      </c>
      <c r="U1" s="51" t="s">
        <v>160</v>
      </c>
      <c r="V1" s="51" t="s">
        <v>161</v>
      </c>
      <c r="W1" s="51" t="s">
        <v>162</v>
      </c>
    </row>
    <row r="2" spans="1:23" x14ac:dyDescent="0.3">
      <c r="B2" s="9" t="e">
        <f>VLOOKUP('BUDGET TEMPLATE'!C2,'MSRP CODES'!$A$4:$B$8,2,FALSE)</f>
        <v>#N/A</v>
      </c>
      <c r="D2" s="9" t="e">
        <f>VLOOKUP(Table2[[#This Row],[PPG Code]],'MSRP CODES'!$A$11:$B$15,2,FALSE)</f>
        <v>#N/A</v>
      </c>
      <c r="F2" s="9" t="e">
        <f>VLOOKUP(Table2[[#This Row],[Goal Code]],'MSRP CODES'!$A$18:$B$20,2,FALSE)</f>
        <v>#N/A</v>
      </c>
      <c r="H2" s="48"/>
      <c r="I2" s="53" t="e">
        <f>VLOOKUP(Table2[[#This Row],[Site]],'MSRP CODES'!$A$23:$C$39,3,FALSE)</f>
        <v>#N/A</v>
      </c>
      <c r="J2" s="9" t="e">
        <f>VLOOKUP(Table2[[#This Row],[Cost Center Code]],'MSRP CODES'!$A$42:$B$48,2,FALSE)</f>
        <v>#N/A</v>
      </c>
      <c r="K2" s="8" t="e">
        <f>VLOOKUP(Table2[[#This Row],[MSRP Objective]],'MSRP CODES'!$A$60:$B$105,2,FALSE)</f>
        <v>#VALUE!</v>
      </c>
      <c r="L2" s="53" t="e">
        <f>VALUE(LEFT(N2,LEN(N2)-2))</f>
        <v>#VALUE!</v>
      </c>
      <c r="M2" s="8" t="e">
        <f>VLOOKUP(Table2[[#This Row],[MSRP Output]],'MSRP CODES'!$A$108:$B$491,2,FALSE)</f>
        <v>#N/A</v>
      </c>
      <c r="O2" s="8" t="e">
        <f>VLOOKUP(Table2[[#This Row],[Account Code]],'MSRP CODES'!$A$495:$B$580,2,FALSE)</f>
        <v>#N/A</v>
      </c>
      <c r="U2" s="49"/>
      <c r="V2" s="10">
        <f>U2*R2</f>
        <v>0</v>
      </c>
      <c r="W2" s="11">
        <f>Table2[[#This Row],[Cost LC]]/3673.75</f>
        <v>0</v>
      </c>
    </row>
    <row r="3" spans="1:23" x14ac:dyDescent="0.3">
      <c r="B3" s="9" t="e">
        <f>VLOOKUP('BUDGET TEMPLATE'!C3,'MSRP CODES'!$A$4:$B$8,2,FALSE)</f>
        <v>#N/A</v>
      </c>
      <c r="D3" s="9" t="e">
        <f>VLOOKUP(Table2[[#This Row],[PPG Code]],'MSRP CODES'!$A$11:$B$15,2,FALSE)</f>
        <v>#N/A</v>
      </c>
      <c r="F3" s="9" t="e">
        <f>VLOOKUP(Table2[[#This Row],[Goal Code]],'MSRP CODES'!$A$18:$B$20,2,FALSE)</f>
        <v>#N/A</v>
      </c>
      <c r="H3" s="48"/>
      <c r="I3" s="53" t="e">
        <f>VLOOKUP(Table2[[#This Row],[Site]],'MSRP CODES'!$A$23:$C$39,3,FALSE)</f>
        <v>#N/A</v>
      </c>
      <c r="J3" s="9" t="e">
        <f>VLOOKUP(Table2[[#This Row],[Cost Center Code]],'MSRP CODES'!$A$42:$B$48,2,FALSE)</f>
        <v>#N/A</v>
      </c>
      <c r="K3" s="8" t="e">
        <f>VLOOKUP(Table2[[#This Row],[MSRP Objective]],'MSRP CODES'!$A$60:$B$105,2,FALSE)</f>
        <v>#VALUE!</v>
      </c>
      <c r="L3" s="53" t="e">
        <f t="shared" ref="L3:L66" si="0">VALUE(LEFT(N3,LEN(N3)-2))</f>
        <v>#VALUE!</v>
      </c>
      <c r="M3" s="8" t="e">
        <f>VLOOKUP(Table2[[#This Row],[MSRP Output]],'MSRP CODES'!$A$108:$B$491,2,FALSE)</f>
        <v>#N/A</v>
      </c>
      <c r="O3" s="8" t="e">
        <f>VLOOKUP(Table2[[#This Row],[Account Code]],'MSRP CODES'!$A$495:$B$580,2,FALSE)</f>
        <v>#N/A</v>
      </c>
      <c r="U3" s="49"/>
      <c r="V3" s="10">
        <f t="shared" ref="V3:V66" si="1">U3*R3</f>
        <v>0</v>
      </c>
      <c r="W3" s="11">
        <f>Table2[[#This Row],[Cost LC]]/3673.75</f>
        <v>0</v>
      </c>
    </row>
    <row r="4" spans="1:23" x14ac:dyDescent="0.3">
      <c r="B4" s="9" t="e">
        <f>VLOOKUP('BUDGET TEMPLATE'!C4,'MSRP CODES'!$A$4:$B$8,2,FALSE)</f>
        <v>#N/A</v>
      </c>
      <c r="D4" s="9" t="e">
        <f>VLOOKUP(Table2[[#This Row],[PPG Code]],'MSRP CODES'!$A$11:$B$15,2,FALSE)</f>
        <v>#N/A</v>
      </c>
      <c r="F4" s="9" t="e">
        <f>VLOOKUP(Table2[[#This Row],[Goal Code]],'MSRP CODES'!$A$18:$B$20,2,FALSE)</f>
        <v>#N/A</v>
      </c>
      <c r="H4" s="48"/>
      <c r="I4" s="53" t="e">
        <f>VLOOKUP(Table2[[#This Row],[Site]],'MSRP CODES'!$A$23:$C$39,3,FALSE)</f>
        <v>#N/A</v>
      </c>
      <c r="J4" s="9" t="e">
        <f>VLOOKUP(Table2[[#This Row],[Cost Center Code]],'MSRP CODES'!$A$42:$B$48,2,FALSE)</f>
        <v>#N/A</v>
      </c>
      <c r="K4" s="8" t="e">
        <f>VLOOKUP(Table2[[#This Row],[MSRP Objective]],'MSRP CODES'!$A$60:$B$105,2,FALSE)</f>
        <v>#VALUE!</v>
      </c>
      <c r="L4" s="53" t="e">
        <f t="shared" si="0"/>
        <v>#VALUE!</v>
      </c>
      <c r="M4" s="8" t="e">
        <f>VLOOKUP(Table2[[#This Row],[MSRP Output]],'MSRP CODES'!$A$108:$B$491,2,FALSE)</f>
        <v>#N/A</v>
      </c>
      <c r="O4" s="8" t="e">
        <f>VLOOKUP(Table2[[#This Row],[Account Code]],'MSRP CODES'!$A$495:$B$580,2,FALSE)</f>
        <v>#N/A</v>
      </c>
      <c r="U4" s="49"/>
      <c r="V4" s="10">
        <f t="shared" si="1"/>
        <v>0</v>
      </c>
      <c r="W4" s="11">
        <f>Table2[[#This Row],[Cost LC]]/3673.75</f>
        <v>0</v>
      </c>
    </row>
    <row r="5" spans="1:23" x14ac:dyDescent="0.3">
      <c r="B5" s="9" t="e">
        <f>VLOOKUP('BUDGET TEMPLATE'!C5,'MSRP CODES'!$A$4:$B$8,2,FALSE)</f>
        <v>#N/A</v>
      </c>
      <c r="D5" s="9" t="e">
        <f>VLOOKUP(Table2[[#This Row],[PPG Code]],'MSRP CODES'!$A$11:$B$15,2,FALSE)</f>
        <v>#N/A</v>
      </c>
      <c r="F5" s="9" t="e">
        <f>VLOOKUP(Table2[[#This Row],[Goal Code]],'MSRP CODES'!$A$18:$B$20,2,FALSE)</f>
        <v>#N/A</v>
      </c>
      <c r="H5" s="48"/>
      <c r="I5" s="53" t="e">
        <f>VLOOKUP(Table2[[#This Row],[Site]],'MSRP CODES'!$A$23:$C$39,3,FALSE)</f>
        <v>#N/A</v>
      </c>
      <c r="J5" s="9" t="e">
        <f>VLOOKUP(Table2[[#This Row],[Cost Center Code]],'MSRP CODES'!$A$42:$B$48,2,FALSE)</f>
        <v>#N/A</v>
      </c>
      <c r="K5" s="8" t="e">
        <f>VLOOKUP(Table2[[#This Row],[MSRP Objective]],'MSRP CODES'!$A$60:$B$105,2,FALSE)</f>
        <v>#VALUE!</v>
      </c>
      <c r="L5" s="53" t="e">
        <f t="shared" si="0"/>
        <v>#VALUE!</v>
      </c>
      <c r="M5" s="8" t="e">
        <f>VLOOKUP(Table2[[#This Row],[MSRP Output]],'MSRP CODES'!$A$108:$B$491,2,FALSE)</f>
        <v>#N/A</v>
      </c>
      <c r="O5" s="8" t="e">
        <f>VLOOKUP(Table2[[#This Row],[Account Code]],'MSRP CODES'!$A$495:$B$580,2,FALSE)</f>
        <v>#N/A</v>
      </c>
      <c r="U5" s="49"/>
      <c r="V5" s="10">
        <f t="shared" si="1"/>
        <v>0</v>
      </c>
      <c r="W5" s="11">
        <f>Table2[[#This Row],[Cost LC]]/3673.75</f>
        <v>0</v>
      </c>
    </row>
    <row r="6" spans="1:23" x14ac:dyDescent="0.3">
      <c r="B6" s="9" t="e">
        <f>VLOOKUP('BUDGET TEMPLATE'!C6,'MSRP CODES'!$A$4:$B$8,2,FALSE)</f>
        <v>#N/A</v>
      </c>
      <c r="D6" s="9" t="e">
        <f>VLOOKUP(Table2[[#This Row],[PPG Code]],'MSRP CODES'!$A$11:$B$15,2,FALSE)</f>
        <v>#N/A</v>
      </c>
      <c r="F6" s="9" t="e">
        <f>VLOOKUP(Table2[[#This Row],[Goal Code]],'MSRP CODES'!$A$18:$B$20,2,FALSE)</f>
        <v>#N/A</v>
      </c>
      <c r="H6" s="48"/>
      <c r="I6" s="53" t="e">
        <f>VLOOKUP(Table2[[#This Row],[Site]],'MSRP CODES'!$A$23:$C$39,3,FALSE)</f>
        <v>#N/A</v>
      </c>
      <c r="J6" s="9" t="e">
        <f>VLOOKUP(Table2[[#This Row],[Cost Center Code]],'MSRP CODES'!$A$42:$B$48,2,FALSE)</f>
        <v>#N/A</v>
      </c>
      <c r="K6" s="8" t="e">
        <f>VLOOKUP(Table2[[#This Row],[MSRP Objective]],'MSRP CODES'!$A$60:$B$105,2,FALSE)</f>
        <v>#VALUE!</v>
      </c>
      <c r="L6" s="53" t="e">
        <f t="shared" si="0"/>
        <v>#VALUE!</v>
      </c>
      <c r="M6" s="8" t="e">
        <f>VLOOKUP(Table2[[#This Row],[MSRP Output]],'MSRP CODES'!$A$108:$B$491,2,FALSE)</f>
        <v>#N/A</v>
      </c>
      <c r="O6" s="8" t="e">
        <f>VLOOKUP(Table2[[#This Row],[Account Code]],'MSRP CODES'!$A$495:$B$580,2,FALSE)</f>
        <v>#N/A</v>
      </c>
      <c r="U6" s="49"/>
      <c r="V6" s="10">
        <f t="shared" si="1"/>
        <v>0</v>
      </c>
      <c r="W6" s="11">
        <f>Table2[[#This Row],[Cost LC]]/3673.75</f>
        <v>0</v>
      </c>
    </row>
    <row r="7" spans="1:23" x14ac:dyDescent="0.3">
      <c r="B7" s="9" t="e">
        <f>VLOOKUP('BUDGET TEMPLATE'!C7,'MSRP CODES'!$A$4:$B$8,2,FALSE)</f>
        <v>#N/A</v>
      </c>
      <c r="D7" s="9" t="e">
        <f>VLOOKUP(Table2[[#This Row],[PPG Code]],'MSRP CODES'!$A$11:$B$15,2,FALSE)</f>
        <v>#N/A</v>
      </c>
      <c r="F7" s="9" t="e">
        <f>VLOOKUP(Table2[[#This Row],[Goal Code]],'MSRP CODES'!$A$18:$B$20,2,FALSE)</f>
        <v>#N/A</v>
      </c>
      <c r="H7" s="48"/>
      <c r="I7" s="53" t="e">
        <f>VLOOKUP(Table2[[#This Row],[Site]],'MSRP CODES'!$A$23:$C$39,3,FALSE)</f>
        <v>#N/A</v>
      </c>
      <c r="J7" s="9" t="e">
        <f>VLOOKUP(Table2[[#This Row],[Cost Center Code]],'MSRP CODES'!$A$42:$B$48,2,FALSE)</f>
        <v>#N/A</v>
      </c>
      <c r="K7" s="8" t="e">
        <f>VLOOKUP(Table2[[#This Row],[MSRP Objective]],'MSRP CODES'!$A$60:$B$105,2,FALSE)</f>
        <v>#VALUE!</v>
      </c>
      <c r="L7" s="53" t="e">
        <f t="shared" si="0"/>
        <v>#VALUE!</v>
      </c>
      <c r="M7" s="8" t="e">
        <f>VLOOKUP(Table2[[#This Row],[MSRP Output]],'MSRP CODES'!$A$108:$B$491,2,FALSE)</f>
        <v>#N/A</v>
      </c>
      <c r="O7" s="8" t="e">
        <f>VLOOKUP(Table2[[#This Row],[Account Code]],'MSRP CODES'!$A$495:$B$580,2,FALSE)</f>
        <v>#N/A</v>
      </c>
      <c r="U7" s="49"/>
      <c r="V7" s="10">
        <f t="shared" si="1"/>
        <v>0</v>
      </c>
      <c r="W7" s="11">
        <f>Table2[[#This Row],[Cost LC]]/3673.75</f>
        <v>0</v>
      </c>
    </row>
    <row r="8" spans="1:23" x14ac:dyDescent="0.3">
      <c r="B8" s="9" t="e">
        <f>VLOOKUP('BUDGET TEMPLATE'!C8,'MSRP CODES'!$A$4:$B$8,2,FALSE)</f>
        <v>#N/A</v>
      </c>
      <c r="D8" s="9" t="e">
        <f>VLOOKUP(Table2[[#This Row],[PPG Code]],'MSRP CODES'!$A$11:$B$15,2,FALSE)</f>
        <v>#N/A</v>
      </c>
      <c r="F8" s="9" t="e">
        <f>VLOOKUP(Table2[[#This Row],[Goal Code]],'MSRP CODES'!$A$18:$B$20,2,FALSE)</f>
        <v>#N/A</v>
      </c>
      <c r="H8" s="48"/>
      <c r="I8" s="53" t="e">
        <f>VLOOKUP(Table2[[#This Row],[Site]],'MSRP CODES'!$A$23:$C$39,3,FALSE)</f>
        <v>#N/A</v>
      </c>
      <c r="J8" s="9" t="e">
        <f>VLOOKUP(Table2[[#This Row],[Cost Center Code]],'MSRP CODES'!$A$42:$B$48,2,FALSE)</f>
        <v>#N/A</v>
      </c>
      <c r="K8" s="8" t="e">
        <f>VLOOKUP(Table2[[#This Row],[MSRP Objective]],'MSRP CODES'!$A$60:$B$105,2,FALSE)</f>
        <v>#VALUE!</v>
      </c>
      <c r="L8" s="53" t="e">
        <f t="shared" si="0"/>
        <v>#VALUE!</v>
      </c>
      <c r="M8" s="8" t="e">
        <f>VLOOKUP(Table2[[#This Row],[MSRP Output]],'MSRP CODES'!$A$108:$B$491,2,FALSE)</f>
        <v>#N/A</v>
      </c>
      <c r="O8" s="8" t="e">
        <f>VLOOKUP(Table2[[#This Row],[Account Code]],'MSRP CODES'!$A$495:$B$580,2,FALSE)</f>
        <v>#N/A</v>
      </c>
      <c r="U8" s="49"/>
      <c r="V8" s="10">
        <f t="shared" si="1"/>
        <v>0</v>
      </c>
      <c r="W8" s="11">
        <f>Table2[[#This Row],[Cost LC]]/3673.75</f>
        <v>0</v>
      </c>
    </row>
    <row r="9" spans="1:23" x14ac:dyDescent="0.3">
      <c r="B9" s="9" t="e">
        <f>VLOOKUP('BUDGET TEMPLATE'!C9,'MSRP CODES'!$A$4:$B$8,2,FALSE)</f>
        <v>#N/A</v>
      </c>
      <c r="D9" s="9" t="e">
        <f>VLOOKUP(Table2[[#This Row],[PPG Code]],'MSRP CODES'!$A$11:$B$15,2,FALSE)</f>
        <v>#N/A</v>
      </c>
      <c r="F9" s="9" t="e">
        <f>VLOOKUP(Table2[[#This Row],[Goal Code]],'MSRP CODES'!$A$18:$B$20,2,FALSE)</f>
        <v>#N/A</v>
      </c>
      <c r="H9" s="48"/>
      <c r="I9" s="53" t="e">
        <f>VLOOKUP(Table2[[#This Row],[Site]],'MSRP CODES'!$A$23:$C$39,3,FALSE)</f>
        <v>#N/A</v>
      </c>
      <c r="J9" s="9" t="e">
        <f>VLOOKUP(Table2[[#This Row],[Cost Center Code]],'MSRP CODES'!$A$42:$B$48,2,FALSE)</f>
        <v>#N/A</v>
      </c>
      <c r="K9" s="8" t="e">
        <f>VLOOKUP(Table2[[#This Row],[MSRP Objective]],'MSRP CODES'!$A$60:$B$105,2,FALSE)</f>
        <v>#VALUE!</v>
      </c>
      <c r="L9" s="53" t="e">
        <f t="shared" si="0"/>
        <v>#VALUE!</v>
      </c>
      <c r="M9" s="8" t="e">
        <f>VLOOKUP(Table2[[#This Row],[MSRP Output]],'MSRP CODES'!$A$108:$B$491,2,FALSE)</f>
        <v>#N/A</v>
      </c>
      <c r="O9" s="8" t="e">
        <f>VLOOKUP(Table2[[#This Row],[Account Code]],'MSRP CODES'!$A$495:$B$580,2,FALSE)</f>
        <v>#N/A</v>
      </c>
      <c r="U9" s="49"/>
      <c r="V9" s="10">
        <f t="shared" si="1"/>
        <v>0</v>
      </c>
      <c r="W9" s="11">
        <f>Table2[[#This Row],[Cost LC]]/3673.75</f>
        <v>0</v>
      </c>
    </row>
    <row r="10" spans="1:23" x14ac:dyDescent="0.3">
      <c r="B10" s="9" t="e">
        <f>VLOOKUP('BUDGET TEMPLATE'!C10,'MSRP CODES'!$A$4:$B$8,2,FALSE)</f>
        <v>#N/A</v>
      </c>
      <c r="D10" s="9" t="e">
        <f>VLOOKUP(Table2[[#This Row],[PPG Code]],'MSRP CODES'!$A$11:$B$15,2,FALSE)</f>
        <v>#N/A</v>
      </c>
      <c r="F10" s="9" t="e">
        <f>VLOOKUP(Table2[[#This Row],[Goal Code]],'MSRP CODES'!$A$18:$B$20,2,FALSE)</f>
        <v>#N/A</v>
      </c>
      <c r="H10" s="48"/>
      <c r="I10" s="53" t="e">
        <f>VLOOKUP(Table2[[#This Row],[Site]],'MSRP CODES'!$A$23:$C$39,3,FALSE)</f>
        <v>#N/A</v>
      </c>
      <c r="J10" s="9" t="e">
        <f>VLOOKUP(Table2[[#This Row],[Cost Center Code]],'MSRP CODES'!$A$42:$B$48,2,FALSE)</f>
        <v>#N/A</v>
      </c>
      <c r="K10" s="8" t="e">
        <f>VLOOKUP(Table2[[#This Row],[MSRP Objective]],'MSRP CODES'!$A$60:$B$105,2,FALSE)</f>
        <v>#VALUE!</v>
      </c>
      <c r="L10" s="53" t="e">
        <f t="shared" si="0"/>
        <v>#VALUE!</v>
      </c>
      <c r="M10" s="8" t="e">
        <f>VLOOKUP(Table2[[#This Row],[MSRP Output]],'MSRP CODES'!$A$108:$B$491,2,FALSE)</f>
        <v>#N/A</v>
      </c>
      <c r="O10" s="8" t="e">
        <f>VLOOKUP(Table2[[#This Row],[Account Code]],'MSRP CODES'!$A$495:$B$580,2,FALSE)</f>
        <v>#N/A</v>
      </c>
      <c r="U10" s="49"/>
      <c r="V10" s="10">
        <f t="shared" si="1"/>
        <v>0</v>
      </c>
      <c r="W10" s="11">
        <f>Table2[[#This Row],[Cost LC]]/3673.75</f>
        <v>0</v>
      </c>
    </row>
    <row r="11" spans="1:23" x14ac:dyDescent="0.3">
      <c r="B11" s="9" t="e">
        <f>VLOOKUP('BUDGET TEMPLATE'!C11,'MSRP CODES'!$A$4:$B$8,2,FALSE)</f>
        <v>#N/A</v>
      </c>
      <c r="D11" s="9" t="e">
        <f>VLOOKUP(Table2[[#This Row],[PPG Code]],'MSRP CODES'!$A$11:$B$15,2,FALSE)</f>
        <v>#N/A</v>
      </c>
      <c r="F11" s="9" t="e">
        <f>VLOOKUP(Table2[[#This Row],[Goal Code]],'MSRP CODES'!$A$18:$B$20,2,FALSE)</f>
        <v>#N/A</v>
      </c>
      <c r="H11" s="48"/>
      <c r="I11" s="53" t="e">
        <f>VLOOKUP(Table2[[#This Row],[Site]],'MSRP CODES'!$A$23:$C$39,3,FALSE)</f>
        <v>#N/A</v>
      </c>
      <c r="J11" s="9" t="e">
        <f>VLOOKUP(Table2[[#This Row],[Cost Center Code]],'MSRP CODES'!$A$42:$B$48,2,FALSE)</f>
        <v>#N/A</v>
      </c>
      <c r="K11" s="8" t="e">
        <f>VLOOKUP(Table2[[#This Row],[MSRP Objective]],'MSRP CODES'!$A$60:$B$105,2,FALSE)</f>
        <v>#VALUE!</v>
      </c>
      <c r="L11" s="53" t="e">
        <f t="shared" si="0"/>
        <v>#VALUE!</v>
      </c>
      <c r="M11" s="8" t="e">
        <f>VLOOKUP(Table2[[#This Row],[MSRP Output]],'MSRP CODES'!$A$108:$B$491,2,FALSE)</f>
        <v>#N/A</v>
      </c>
      <c r="O11" s="8" t="e">
        <f>VLOOKUP(Table2[[#This Row],[Account Code]],'MSRP CODES'!$A$495:$B$580,2,FALSE)</f>
        <v>#N/A</v>
      </c>
      <c r="U11" s="49"/>
      <c r="V11" s="10">
        <f t="shared" si="1"/>
        <v>0</v>
      </c>
      <c r="W11" s="11">
        <f>Table2[[#This Row],[Cost LC]]/3673.75</f>
        <v>0</v>
      </c>
    </row>
    <row r="12" spans="1:23" x14ac:dyDescent="0.3">
      <c r="B12" s="9" t="e">
        <f>VLOOKUP('BUDGET TEMPLATE'!C12,'MSRP CODES'!$A$4:$B$8,2,FALSE)</f>
        <v>#N/A</v>
      </c>
      <c r="D12" s="9" t="e">
        <f>VLOOKUP(Table2[[#This Row],[PPG Code]],'MSRP CODES'!$A$11:$B$15,2,FALSE)</f>
        <v>#N/A</v>
      </c>
      <c r="F12" s="9" t="e">
        <f>VLOOKUP(Table2[[#This Row],[Goal Code]],'MSRP CODES'!$A$18:$B$20,2,FALSE)</f>
        <v>#N/A</v>
      </c>
      <c r="H12" s="48"/>
      <c r="I12" s="53" t="e">
        <f>VLOOKUP(Table2[[#This Row],[Site]],'MSRP CODES'!$A$23:$C$39,3,FALSE)</f>
        <v>#N/A</v>
      </c>
      <c r="J12" s="9" t="e">
        <f>VLOOKUP(Table2[[#This Row],[Cost Center Code]],'MSRP CODES'!$A$42:$B$48,2,FALSE)</f>
        <v>#N/A</v>
      </c>
      <c r="K12" s="8" t="e">
        <f>VLOOKUP(Table2[[#This Row],[MSRP Objective]],'MSRP CODES'!$A$60:$B$105,2,FALSE)</f>
        <v>#VALUE!</v>
      </c>
      <c r="L12" s="53" t="e">
        <f t="shared" si="0"/>
        <v>#VALUE!</v>
      </c>
      <c r="M12" s="8" t="e">
        <f>VLOOKUP(Table2[[#This Row],[MSRP Output]],'MSRP CODES'!$A$108:$B$491,2,FALSE)</f>
        <v>#N/A</v>
      </c>
      <c r="O12" s="8" t="e">
        <f>VLOOKUP(Table2[[#This Row],[Account Code]],'MSRP CODES'!$A$495:$B$580,2,FALSE)</f>
        <v>#N/A</v>
      </c>
      <c r="U12" s="49"/>
      <c r="V12" s="10">
        <f t="shared" si="1"/>
        <v>0</v>
      </c>
      <c r="W12" s="11">
        <f>Table2[[#This Row],[Cost LC]]/3673.75</f>
        <v>0</v>
      </c>
    </row>
    <row r="13" spans="1:23" x14ac:dyDescent="0.3">
      <c r="B13" s="9" t="e">
        <f>VLOOKUP('BUDGET TEMPLATE'!C13,'MSRP CODES'!$A$4:$B$8,2,FALSE)</f>
        <v>#N/A</v>
      </c>
      <c r="D13" s="9" t="e">
        <f>VLOOKUP(Table2[[#This Row],[PPG Code]],'MSRP CODES'!$A$11:$B$15,2,FALSE)</f>
        <v>#N/A</v>
      </c>
      <c r="F13" s="9" t="e">
        <f>VLOOKUP(Table2[[#This Row],[Goal Code]],'MSRP CODES'!$A$18:$B$20,2,FALSE)</f>
        <v>#N/A</v>
      </c>
      <c r="H13" s="48"/>
      <c r="I13" s="53" t="e">
        <f>VLOOKUP(Table2[[#This Row],[Site]],'MSRP CODES'!$A$23:$C$39,3,FALSE)</f>
        <v>#N/A</v>
      </c>
      <c r="J13" s="9" t="e">
        <f>VLOOKUP(Table2[[#This Row],[Cost Center Code]],'MSRP CODES'!$A$42:$B$48,2,FALSE)</f>
        <v>#N/A</v>
      </c>
      <c r="K13" s="8" t="e">
        <f>VLOOKUP(Table2[[#This Row],[MSRP Objective]],'MSRP CODES'!$A$60:$B$105,2,FALSE)</f>
        <v>#VALUE!</v>
      </c>
      <c r="L13" s="53" t="e">
        <f t="shared" si="0"/>
        <v>#VALUE!</v>
      </c>
      <c r="M13" s="8" t="e">
        <f>VLOOKUP(Table2[[#This Row],[MSRP Output]],'MSRP CODES'!$A$108:$B$491,2,FALSE)</f>
        <v>#N/A</v>
      </c>
      <c r="O13" s="8" t="e">
        <f>VLOOKUP(Table2[[#This Row],[Account Code]],'MSRP CODES'!$A$495:$B$580,2,FALSE)</f>
        <v>#N/A</v>
      </c>
      <c r="U13" s="49"/>
      <c r="V13" s="10">
        <f t="shared" si="1"/>
        <v>0</v>
      </c>
      <c r="W13" s="11">
        <f>Table2[[#This Row],[Cost LC]]/3673.75</f>
        <v>0</v>
      </c>
    </row>
    <row r="14" spans="1:23" x14ac:dyDescent="0.3">
      <c r="B14" s="9" t="e">
        <f>VLOOKUP('BUDGET TEMPLATE'!C14,'MSRP CODES'!$A$4:$B$8,2,FALSE)</f>
        <v>#N/A</v>
      </c>
      <c r="D14" s="9" t="e">
        <f>VLOOKUP(Table2[[#This Row],[PPG Code]],'MSRP CODES'!$A$11:$B$15,2,FALSE)</f>
        <v>#N/A</v>
      </c>
      <c r="F14" s="9" t="e">
        <f>VLOOKUP(Table2[[#This Row],[Goal Code]],'MSRP CODES'!$A$18:$B$20,2,FALSE)</f>
        <v>#N/A</v>
      </c>
      <c r="H14" s="48"/>
      <c r="I14" s="53" t="e">
        <f>VLOOKUP(Table2[[#This Row],[Site]],'MSRP CODES'!$A$23:$C$39,3,FALSE)</f>
        <v>#N/A</v>
      </c>
      <c r="J14" s="9" t="e">
        <f>VLOOKUP(Table2[[#This Row],[Cost Center Code]],'MSRP CODES'!$A$42:$B$48,2,FALSE)</f>
        <v>#N/A</v>
      </c>
      <c r="K14" s="8" t="e">
        <f>VLOOKUP(Table2[[#This Row],[MSRP Objective]],'MSRP CODES'!$A$60:$B$105,2,FALSE)</f>
        <v>#VALUE!</v>
      </c>
      <c r="L14" s="53" t="e">
        <f t="shared" si="0"/>
        <v>#VALUE!</v>
      </c>
      <c r="M14" s="8" t="e">
        <f>VLOOKUP(Table2[[#This Row],[MSRP Output]],'MSRP CODES'!$A$108:$B$491,2,FALSE)</f>
        <v>#N/A</v>
      </c>
      <c r="O14" s="8" t="e">
        <f>VLOOKUP(Table2[[#This Row],[Account Code]],'MSRP CODES'!$A$495:$B$580,2,FALSE)</f>
        <v>#N/A</v>
      </c>
      <c r="U14" s="49"/>
      <c r="V14" s="10">
        <f t="shared" si="1"/>
        <v>0</v>
      </c>
      <c r="W14" s="11">
        <f>Table2[[#This Row],[Cost LC]]/3673.75</f>
        <v>0</v>
      </c>
    </row>
    <row r="15" spans="1:23" x14ac:dyDescent="0.3">
      <c r="B15" s="9" t="e">
        <f>VLOOKUP('BUDGET TEMPLATE'!C15,'MSRP CODES'!$A$4:$B$8,2,FALSE)</f>
        <v>#N/A</v>
      </c>
      <c r="D15" s="9" t="e">
        <f>VLOOKUP(Table2[[#This Row],[PPG Code]],'MSRP CODES'!$A$11:$B$15,2,FALSE)</f>
        <v>#N/A</v>
      </c>
      <c r="F15" s="9" t="e">
        <f>VLOOKUP(Table2[[#This Row],[Goal Code]],'MSRP CODES'!$A$18:$B$20,2,FALSE)</f>
        <v>#N/A</v>
      </c>
      <c r="H15" s="48"/>
      <c r="I15" s="53" t="e">
        <f>VLOOKUP(Table2[[#This Row],[Site]],'MSRP CODES'!$A$23:$C$39,3,FALSE)</f>
        <v>#N/A</v>
      </c>
      <c r="J15" s="9" t="e">
        <f>VLOOKUP(Table2[[#This Row],[Cost Center Code]],'MSRP CODES'!$A$42:$B$48,2,FALSE)</f>
        <v>#N/A</v>
      </c>
      <c r="K15" s="8" t="e">
        <f>VLOOKUP(Table2[[#This Row],[MSRP Objective]],'MSRP CODES'!$A$60:$B$105,2,FALSE)</f>
        <v>#VALUE!</v>
      </c>
      <c r="L15" s="53" t="e">
        <f t="shared" si="0"/>
        <v>#VALUE!</v>
      </c>
      <c r="M15" s="8" t="e">
        <f>VLOOKUP(Table2[[#This Row],[MSRP Output]],'MSRP CODES'!$A$108:$B$491,2,FALSE)</f>
        <v>#N/A</v>
      </c>
      <c r="O15" s="8" t="e">
        <f>VLOOKUP(Table2[[#This Row],[Account Code]],'MSRP CODES'!$A$495:$B$580,2,FALSE)</f>
        <v>#N/A</v>
      </c>
      <c r="U15" s="49"/>
      <c r="V15" s="10">
        <f t="shared" si="1"/>
        <v>0</v>
      </c>
      <c r="W15" s="11">
        <f>Table2[[#This Row],[Cost LC]]/3673.75</f>
        <v>0</v>
      </c>
    </row>
    <row r="16" spans="1:23" x14ac:dyDescent="0.3">
      <c r="B16" s="9" t="e">
        <f>VLOOKUP('BUDGET TEMPLATE'!C16,'MSRP CODES'!$A$4:$B$8,2,FALSE)</f>
        <v>#N/A</v>
      </c>
      <c r="D16" s="9" t="e">
        <f>VLOOKUP(Table2[[#This Row],[PPG Code]],'MSRP CODES'!$A$11:$B$15,2,FALSE)</f>
        <v>#N/A</v>
      </c>
      <c r="F16" s="9" t="e">
        <f>VLOOKUP(Table2[[#This Row],[Goal Code]],'MSRP CODES'!$A$18:$B$20,2,FALSE)</f>
        <v>#N/A</v>
      </c>
      <c r="H16" s="48"/>
      <c r="I16" s="53" t="e">
        <f>VLOOKUP(Table2[[#This Row],[Site]],'MSRP CODES'!$A$23:$C$39,3,FALSE)</f>
        <v>#N/A</v>
      </c>
      <c r="J16" s="9" t="e">
        <f>VLOOKUP(Table2[[#This Row],[Cost Center Code]],'MSRP CODES'!$A$42:$B$48,2,FALSE)</f>
        <v>#N/A</v>
      </c>
      <c r="K16" s="8" t="e">
        <f>VLOOKUP(Table2[[#This Row],[MSRP Objective]],'MSRP CODES'!$A$60:$B$105,2,FALSE)</f>
        <v>#VALUE!</v>
      </c>
      <c r="L16" s="53" t="e">
        <f t="shared" si="0"/>
        <v>#VALUE!</v>
      </c>
      <c r="M16" s="8" t="e">
        <f>VLOOKUP(Table2[[#This Row],[MSRP Output]],'MSRP CODES'!$A$108:$B$491,2,FALSE)</f>
        <v>#N/A</v>
      </c>
      <c r="O16" s="8" t="e">
        <f>VLOOKUP(Table2[[#This Row],[Account Code]],'MSRP CODES'!$A$495:$B$580,2,FALSE)</f>
        <v>#N/A</v>
      </c>
      <c r="U16" s="49"/>
      <c r="V16" s="10">
        <f t="shared" si="1"/>
        <v>0</v>
      </c>
      <c r="W16" s="11">
        <f>Table2[[#This Row],[Cost LC]]/3673.75</f>
        <v>0</v>
      </c>
    </row>
    <row r="17" spans="2:23" x14ac:dyDescent="0.3">
      <c r="B17" s="9" t="e">
        <f>VLOOKUP('BUDGET TEMPLATE'!C17,'MSRP CODES'!$A$4:$B$8,2,FALSE)</f>
        <v>#N/A</v>
      </c>
      <c r="D17" s="9" t="e">
        <f>VLOOKUP(Table2[[#This Row],[PPG Code]],'MSRP CODES'!$A$11:$B$15,2,FALSE)</f>
        <v>#N/A</v>
      </c>
      <c r="F17" s="9" t="e">
        <f>VLOOKUP(Table2[[#This Row],[Goal Code]],'MSRP CODES'!$A$18:$B$20,2,FALSE)</f>
        <v>#N/A</v>
      </c>
      <c r="H17" s="48"/>
      <c r="I17" s="53" t="e">
        <f>VLOOKUP(Table2[[#This Row],[Site]],'MSRP CODES'!$A$23:$C$39,3,FALSE)</f>
        <v>#N/A</v>
      </c>
      <c r="J17" s="9" t="e">
        <f>VLOOKUP(Table2[[#This Row],[Cost Center Code]],'MSRP CODES'!$A$42:$B$48,2,FALSE)</f>
        <v>#N/A</v>
      </c>
      <c r="K17" s="8" t="e">
        <f>VLOOKUP(Table2[[#This Row],[MSRP Objective]],'MSRP CODES'!$A$60:$B$105,2,FALSE)</f>
        <v>#VALUE!</v>
      </c>
      <c r="L17" s="53" t="e">
        <f t="shared" si="0"/>
        <v>#VALUE!</v>
      </c>
      <c r="M17" s="8" t="e">
        <f>VLOOKUP(Table2[[#This Row],[MSRP Output]],'MSRP CODES'!$A$108:$B$491,2,FALSE)</f>
        <v>#N/A</v>
      </c>
      <c r="O17" s="8" t="e">
        <f>VLOOKUP(Table2[[#This Row],[Account Code]],'MSRP CODES'!$A$495:$B$580,2,FALSE)</f>
        <v>#N/A</v>
      </c>
      <c r="U17" s="49"/>
      <c r="V17" s="10">
        <f t="shared" si="1"/>
        <v>0</v>
      </c>
      <c r="W17" s="11">
        <f>Table2[[#This Row],[Cost LC]]/3673.75</f>
        <v>0</v>
      </c>
    </row>
    <row r="18" spans="2:23" x14ac:dyDescent="0.3">
      <c r="B18" s="9" t="e">
        <f>VLOOKUP('BUDGET TEMPLATE'!C18,'MSRP CODES'!$A$4:$B$8,2,FALSE)</f>
        <v>#N/A</v>
      </c>
      <c r="D18" s="9" t="e">
        <f>VLOOKUP(Table2[[#This Row],[PPG Code]],'MSRP CODES'!$A$11:$B$15,2,FALSE)</f>
        <v>#N/A</v>
      </c>
      <c r="F18" s="9" t="e">
        <f>VLOOKUP(Table2[[#This Row],[Goal Code]],'MSRP CODES'!$A$18:$B$20,2,FALSE)</f>
        <v>#N/A</v>
      </c>
      <c r="H18" s="48"/>
      <c r="I18" s="53" t="e">
        <f>VLOOKUP(Table2[[#This Row],[Site]],'MSRP CODES'!$A$23:$C$39,3,FALSE)</f>
        <v>#N/A</v>
      </c>
      <c r="J18" s="9" t="e">
        <f>VLOOKUP(Table2[[#This Row],[Cost Center Code]],'MSRP CODES'!$A$42:$B$48,2,FALSE)</f>
        <v>#N/A</v>
      </c>
      <c r="K18" s="8" t="e">
        <f>VLOOKUP(Table2[[#This Row],[MSRP Objective]],'MSRP CODES'!$A$60:$B$105,2,FALSE)</f>
        <v>#VALUE!</v>
      </c>
      <c r="L18" s="53" t="e">
        <f t="shared" si="0"/>
        <v>#VALUE!</v>
      </c>
      <c r="M18" s="8" t="e">
        <f>VLOOKUP(Table2[[#This Row],[MSRP Output]],'MSRP CODES'!$A$108:$B$491,2,FALSE)</f>
        <v>#N/A</v>
      </c>
      <c r="O18" s="8" t="e">
        <f>VLOOKUP(Table2[[#This Row],[Account Code]],'MSRP CODES'!$A$495:$B$580,2,FALSE)</f>
        <v>#N/A</v>
      </c>
      <c r="U18" s="49"/>
      <c r="V18" s="10">
        <f t="shared" si="1"/>
        <v>0</v>
      </c>
      <c r="W18" s="11">
        <f>Table2[[#This Row],[Cost LC]]/3673.75</f>
        <v>0</v>
      </c>
    </row>
    <row r="19" spans="2:23" x14ac:dyDescent="0.3">
      <c r="B19" s="9" t="e">
        <f>VLOOKUP('BUDGET TEMPLATE'!C19,'MSRP CODES'!$A$4:$B$8,2,FALSE)</f>
        <v>#N/A</v>
      </c>
      <c r="D19" s="9" t="e">
        <f>VLOOKUP(Table2[[#This Row],[PPG Code]],'MSRP CODES'!$A$11:$B$15,2,FALSE)</f>
        <v>#N/A</v>
      </c>
      <c r="F19" s="9" t="e">
        <f>VLOOKUP(Table2[[#This Row],[Goal Code]],'MSRP CODES'!$A$18:$B$20,2,FALSE)</f>
        <v>#N/A</v>
      </c>
      <c r="H19" s="48"/>
      <c r="I19" s="53" t="e">
        <f>VLOOKUP(Table2[[#This Row],[Site]],'MSRP CODES'!$A$23:$C$39,3,FALSE)</f>
        <v>#N/A</v>
      </c>
      <c r="J19" s="9" t="e">
        <f>VLOOKUP(Table2[[#This Row],[Cost Center Code]],'MSRP CODES'!$A$42:$B$48,2,FALSE)</f>
        <v>#N/A</v>
      </c>
      <c r="K19" s="8" t="e">
        <f>VLOOKUP(Table2[[#This Row],[MSRP Objective]],'MSRP CODES'!$A$60:$B$105,2,FALSE)</f>
        <v>#VALUE!</v>
      </c>
      <c r="L19" s="53" t="e">
        <f t="shared" si="0"/>
        <v>#VALUE!</v>
      </c>
      <c r="M19" s="8" t="e">
        <f>VLOOKUP(Table2[[#This Row],[MSRP Output]],'MSRP CODES'!$A$108:$B$491,2,FALSE)</f>
        <v>#N/A</v>
      </c>
      <c r="O19" s="8" t="e">
        <f>VLOOKUP(Table2[[#This Row],[Account Code]],'MSRP CODES'!$A$495:$B$580,2,FALSE)</f>
        <v>#N/A</v>
      </c>
      <c r="U19" s="49"/>
      <c r="V19" s="10">
        <f t="shared" si="1"/>
        <v>0</v>
      </c>
      <c r="W19" s="11">
        <f>Table2[[#This Row],[Cost LC]]/3673.75</f>
        <v>0</v>
      </c>
    </row>
    <row r="20" spans="2:23" x14ac:dyDescent="0.3">
      <c r="B20" s="9" t="e">
        <f>VLOOKUP('BUDGET TEMPLATE'!C20,'MSRP CODES'!$A$4:$B$8,2,FALSE)</f>
        <v>#N/A</v>
      </c>
      <c r="D20" s="9" t="e">
        <f>VLOOKUP(Table2[[#This Row],[PPG Code]],'MSRP CODES'!$A$11:$B$15,2,FALSE)</f>
        <v>#N/A</v>
      </c>
      <c r="F20" s="9" t="e">
        <f>VLOOKUP(Table2[[#This Row],[Goal Code]],'MSRP CODES'!$A$18:$B$20,2,FALSE)</f>
        <v>#N/A</v>
      </c>
      <c r="H20" s="48"/>
      <c r="I20" s="53" t="e">
        <f>VLOOKUP(Table2[[#This Row],[Site]],'MSRP CODES'!$A$23:$C$39,3,FALSE)</f>
        <v>#N/A</v>
      </c>
      <c r="J20" s="9" t="e">
        <f>VLOOKUP(Table2[[#This Row],[Cost Center Code]],'MSRP CODES'!$A$42:$B$48,2,FALSE)</f>
        <v>#N/A</v>
      </c>
      <c r="K20" s="8" t="e">
        <f>VLOOKUP(Table2[[#This Row],[MSRP Objective]],'MSRP CODES'!$A$60:$B$105,2,FALSE)</f>
        <v>#VALUE!</v>
      </c>
      <c r="L20" s="53" t="e">
        <f t="shared" si="0"/>
        <v>#VALUE!</v>
      </c>
      <c r="M20" s="8" t="e">
        <f>VLOOKUP(Table2[[#This Row],[MSRP Output]],'MSRP CODES'!$A$108:$B$491,2,FALSE)</f>
        <v>#N/A</v>
      </c>
      <c r="O20" s="8" t="e">
        <f>VLOOKUP(Table2[[#This Row],[Account Code]],'MSRP CODES'!$A$495:$B$580,2,FALSE)</f>
        <v>#N/A</v>
      </c>
      <c r="U20" s="49"/>
      <c r="V20" s="10">
        <f t="shared" si="1"/>
        <v>0</v>
      </c>
      <c r="W20" s="11">
        <f>Table2[[#This Row],[Cost LC]]/3673.75</f>
        <v>0</v>
      </c>
    </row>
    <row r="21" spans="2:23" x14ac:dyDescent="0.3">
      <c r="B21" s="9" t="e">
        <f>VLOOKUP('BUDGET TEMPLATE'!C21,'MSRP CODES'!$A$4:$B$8,2,FALSE)</f>
        <v>#N/A</v>
      </c>
      <c r="D21" s="9" t="e">
        <f>VLOOKUP(Table2[[#This Row],[PPG Code]],'MSRP CODES'!$A$11:$B$15,2,FALSE)</f>
        <v>#N/A</v>
      </c>
      <c r="F21" s="9" t="e">
        <f>VLOOKUP(Table2[[#This Row],[Goal Code]],'MSRP CODES'!$A$18:$B$20,2,FALSE)</f>
        <v>#N/A</v>
      </c>
      <c r="H21" s="48"/>
      <c r="I21" s="53" t="e">
        <f>VLOOKUP(Table2[[#This Row],[Site]],'MSRP CODES'!$A$23:$C$39,3,FALSE)</f>
        <v>#N/A</v>
      </c>
      <c r="J21" s="9" t="e">
        <f>VLOOKUP(Table2[[#This Row],[Cost Center Code]],'MSRP CODES'!$A$42:$B$48,2,FALSE)</f>
        <v>#N/A</v>
      </c>
      <c r="K21" s="8" t="e">
        <f>VLOOKUP(Table2[[#This Row],[MSRP Objective]],'MSRP CODES'!$A$60:$B$105,2,FALSE)</f>
        <v>#VALUE!</v>
      </c>
      <c r="L21" s="53" t="e">
        <f t="shared" si="0"/>
        <v>#VALUE!</v>
      </c>
      <c r="M21" s="8" t="e">
        <f>VLOOKUP(Table2[[#This Row],[MSRP Output]],'MSRP CODES'!$A$108:$B$491,2,FALSE)</f>
        <v>#N/A</v>
      </c>
      <c r="O21" s="8" t="e">
        <f>VLOOKUP(Table2[[#This Row],[Account Code]],'MSRP CODES'!$A$495:$B$580,2,FALSE)</f>
        <v>#N/A</v>
      </c>
      <c r="U21" s="49"/>
      <c r="V21" s="10">
        <f t="shared" si="1"/>
        <v>0</v>
      </c>
      <c r="W21" s="11">
        <f>Table2[[#This Row],[Cost LC]]/3673.75</f>
        <v>0</v>
      </c>
    </row>
    <row r="22" spans="2:23" x14ac:dyDescent="0.3">
      <c r="B22" s="9" t="e">
        <f>VLOOKUP('BUDGET TEMPLATE'!C22,'MSRP CODES'!$A$4:$B$8,2,FALSE)</f>
        <v>#N/A</v>
      </c>
      <c r="D22" s="9" t="e">
        <f>VLOOKUP(Table2[[#This Row],[PPG Code]],'MSRP CODES'!$A$11:$B$15,2,FALSE)</f>
        <v>#N/A</v>
      </c>
      <c r="F22" s="9" t="e">
        <f>VLOOKUP(Table2[[#This Row],[Goal Code]],'MSRP CODES'!$A$18:$B$20,2,FALSE)</f>
        <v>#N/A</v>
      </c>
      <c r="H22" s="48"/>
      <c r="I22" s="53" t="e">
        <f>VLOOKUP(Table2[[#This Row],[Site]],'MSRP CODES'!$A$23:$C$39,3,FALSE)</f>
        <v>#N/A</v>
      </c>
      <c r="J22" s="9" t="e">
        <f>VLOOKUP(Table2[[#This Row],[Cost Center Code]],'MSRP CODES'!$A$42:$B$48,2,FALSE)</f>
        <v>#N/A</v>
      </c>
      <c r="K22" s="8" t="e">
        <f>VLOOKUP(Table2[[#This Row],[MSRP Objective]],'MSRP CODES'!$A$60:$B$105,2,FALSE)</f>
        <v>#VALUE!</v>
      </c>
      <c r="L22" s="53" t="e">
        <f t="shared" si="0"/>
        <v>#VALUE!</v>
      </c>
      <c r="M22" s="8" t="e">
        <f>VLOOKUP(Table2[[#This Row],[MSRP Output]],'MSRP CODES'!$A$108:$B$491,2,FALSE)</f>
        <v>#N/A</v>
      </c>
      <c r="O22" s="8" t="e">
        <f>VLOOKUP(Table2[[#This Row],[Account Code]],'MSRP CODES'!$A$495:$B$580,2,FALSE)</f>
        <v>#N/A</v>
      </c>
      <c r="U22" s="49"/>
      <c r="V22" s="10">
        <f t="shared" si="1"/>
        <v>0</v>
      </c>
      <c r="W22" s="11">
        <f>Table2[[#This Row],[Cost LC]]/3673.75</f>
        <v>0</v>
      </c>
    </row>
    <row r="23" spans="2:23" x14ac:dyDescent="0.3">
      <c r="B23" s="9" t="e">
        <f>VLOOKUP('BUDGET TEMPLATE'!C23,'MSRP CODES'!$A$4:$B$8,2,FALSE)</f>
        <v>#N/A</v>
      </c>
      <c r="D23" s="9" t="e">
        <f>VLOOKUP(Table2[[#This Row],[PPG Code]],'MSRP CODES'!$A$11:$B$15,2,FALSE)</f>
        <v>#N/A</v>
      </c>
      <c r="F23" s="9" t="e">
        <f>VLOOKUP(Table2[[#This Row],[Goal Code]],'MSRP CODES'!$A$18:$B$20,2,FALSE)</f>
        <v>#N/A</v>
      </c>
      <c r="H23" s="48"/>
      <c r="I23" s="53" t="e">
        <f>VLOOKUP(Table2[[#This Row],[Site]],'MSRP CODES'!$A$23:$C$39,3,FALSE)</f>
        <v>#N/A</v>
      </c>
      <c r="J23" s="9" t="e">
        <f>VLOOKUP(Table2[[#This Row],[Cost Center Code]],'MSRP CODES'!$A$42:$B$48,2,FALSE)</f>
        <v>#N/A</v>
      </c>
      <c r="K23" s="8" t="e">
        <f>VLOOKUP(Table2[[#This Row],[MSRP Objective]],'MSRP CODES'!$A$60:$B$105,2,FALSE)</f>
        <v>#VALUE!</v>
      </c>
      <c r="L23" s="53" t="e">
        <f t="shared" si="0"/>
        <v>#VALUE!</v>
      </c>
      <c r="M23" s="8" t="e">
        <f>VLOOKUP(Table2[[#This Row],[MSRP Output]],'MSRP CODES'!$A$108:$B$491,2,FALSE)</f>
        <v>#N/A</v>
      </c>
      <c r="O23" s="8" t="e">
        <f>VLOOKUP(Table2[[#This Row],[Account Code]],'MSRP CODES'!$A$495:$B$580,2,FALSE)</f>
        <v>#N/A</v>
      </c>
      <c r="U23" s="49"/>
      <c r="V23" s="10">
        <f t="shared" si="1"/>
        <v>0</v>
      </c>
      <c r="W23" s="11">
        <f>Table2[[#This Row],[Cost LC]]/3673.75</f>
        <v>0</v>
      </c>
    </row>
    <row r="24" spans="2:23" x14ac:dyDescent="0.3">
      <c r="B24" s="9" t="e">
        <f>VLOOKUP('BUDGET TEMPLATE'!C24,'MSRP CODES'!$A$4:$B$8,2,FALSE)</f>
        <v>#N/A</v>
      </c>
      <c r="D24" s="9" t="e">
        <f>VLOOKUP(Table2[[#This Row],[PPG Code]],'MSRP CODES'!$A$11:$B$15,2,FALSE)</f>
        <v>#N/A</v>
      </c>
      <c r="F24" s="9" t="e">
        <f>VLOOKUP(Table2[[#This Row],[Goal Code]],'MSRP CODES'!$A$18:$B$20,2,FALSE)</f>
        <v>#N/A</v>
      </c>
      <c r="H24" s="48"/>
      <c r="I24" s="53" t="e">
        <f>VLOOKUP(Table2[[#This Row],[Site]],'MSRP CODES'!$A$23:$C$39,3,FALSE)</f>
        <v>#N/A</v>
      </c>
      <c r="J24" s="9" t="e">
        <f>VLOOKUP(Table2[[#This Row],[Cost Center Code]],'MSRP CODES'!$A$42:$B$48,2,FALSE)</f>
        <v>#N/A</v>
      </c>
      <c r="K24" s="8" t="e">
        <f>VLOOKUP(Table2[[#This Row],[MSRP Objective]],'MSRP CODES'!$A$60:$B$105,2,FALSE)</f>
        <v>#VALUE!</v>
      </c>
      <c r="L24" s="53" t="e">
        <f t="shared" si="0"/>
        <v>#VALUE!</v>
      </c>
      <c r="M24" s="8" t="e">
        <f>VLOOKUP(Table2[[#This Row],[MSRP Output]],'MSRP CODES'!$A$108:$B$491,2,FALSE)</f>
        <v>#N/A</v>
      </c>
      <c r="O24" s="8" t="e">
        <f>VLOOKUP(Table2[[#This Row],[Account Code]],'MSRP CODES'!$A$495:$B$580,2,FALSE)</f>
        <v>#N/A</v>
      </c>
      <c r="U24" s="49"/>
      <c r="V24" s="10">
        <f t="shared" si="1"/>
        <v>0</v>
      </c>
      <c r="W24" s="11">
        <f>Table2[[#This Row],[Cost LC]]/3673.75</f>
        <v>0</v>
      </c>
    </row>
    <row r="25" spans="2:23" x14ac:dyDescent="0.3">
      <c r="B25" s="9" t="e">
        <f>VLOOKUP('BUDGET TEMPLATE'!C25,'MSRP CODES'!$A$4:$B$8,2,FALSE)</f>
        <v>#N/A</v>
      </c>
      <c r="D25" s="9" t="e">
        <f>VLOOKUP(Table2[[#This Row],[PPG Code]],'MSRP CODES'!$A$11:$B$15,2,FALSE)</f>
        <v>#N/A</v>
      </c>
      <c r="F25" s="9" t="e">
        <f>VLOOKUP(Table2[[#This Row],[Goal Code]],'MSRP CODES'!$A$18:$B$20,2,FALSE)</f>
        <v>#N/A</v>
      </c>
      <c r="H25" s="48"/>
      <c r="I25" s="53" t="e">
        <f>VLOOKUP(Table2[[#This Row],[Site]],'MSRP CODES'!$A$23:$C$39,3,FALSE)</f>
        <v>#N/A</v>
      </c>
      <c r="J25" s="9" t="e">
        <f>VLOOKUP(Table2[[#This Row],[Cost Center Code]],'MSRP CODES'!$A$42:$B$48,2,FALSE)</f>
        <v>#N/A</v>
      </c>
      <c r="K25" s="8" t="e">
        <f>VLOOKUP(Table2[[#This Row],[MSRP Objective]],'MSRP CODES'!$A$60:$B$105,2,FALSE)</f>
        <v>#VALUE!</v>
      </c>
      <c r="L25" s="53" t="e">
        <f t="shared" si="0"/>
        <v>#VALUE!</v>
      </c>
      <c r="M25" s="8" t="e">
        <f>VLOOKUP(Table2[[#This Row],[MSRP Output]],'MSRP CODES'!$A$108:$B$491,2,FALSE)</f>
        <v>#N/A</v>
      </c>
      <c r="O25" s="8" t="e">
        <f>VLOOKUP(Table2[[#This Row],[Account Code]],'MSRP CODES'!$A$495:$B$580,2,FALSE)</f>
        <v>#N/A</v>
      </c>
      <c r="U25" s="49"/>
      <c r="V25" s="10">
        <f t="shared" si="1"/>
        <v>0</v>
      </c>
      <c r="W25" s="11">
        <f>Table2[[#This Row],[Cost LC]]/3673.75</f>
        <v>0</v>
      </c>
    </row>
    <row r="26" spans="2:23" x14ac:dyDescent="0.3">
      <c r="B26" s="9" t="e">
        <f>VLOOKUP('BUDGET TEMPLATE'!C26,'MSRP CODES'!$A$4:$B$8,2,FALSE)</f>
        <v>#N/A</v>
      </c>
      <c r="D26" s="9" t="e">
        <f>VLOOKUP(Table2[[#This Row],[PPG Code]],'MSRP CODES'!$A$11:$B$15,2,FALSE)</f>
        <v>#N/A</v>
      </c>
      <c r="F26" s="9" t="e">
        <f>VLOOKUP(Table2[[#This Row],[Goal Code]],'MSRP CODES'!$A$18:$B$20,2,FALSE)</f>
        <v>#N/A</v>
      </c>
      <c r="H26" s="48"/>
      <c r="I26" s="53" t="e">
        <f>VLOOKUP(Table2[[#This Row],[Site]],'MSRP CODES'!$A$23:$C$39,3,FALSE)</f>
        <v>#N/A</v>
      </c>
      <c r="J26" s="9" t="e">
        <f>VLOOKUP(Table2[[#This Row],[Cost Center Code]],'MSRP CODES'!$A$42:$B$48,2,FALSE)</f>
        <v>#N/A</v>
      </c>
      <c r="K26" s="8" t="e">
        <f>VLOOKUP(Table2[[#This Row],[MSRP Objective]],'MSRP CODES'!$A$60:$B$105,2,FALSE)</f>
        <v>#VALUE!</v>
      </c>
      <c r="L26" s="53" t="e">
        <f t="shared" si="0"/>
        <v>#VALUE!</v>
      </c>
      <c r="M26" s="8" t="e">
        <f>VLOOKUP(Table2[[#This Row],[MSRP Output]],'MSRP CODES'!$A$108:$B$491,2,FALSE)</f>
        <v>#N/A</v>
      </c>
      <c r="O26" s="8" t="e">
        <f>VLOOKUP(Table2[[#This Row],[Account Code]],'MSRP CODES'!$A$495:$B$580,2,FALSE)</f>
        <v>#N/A</v>
      </c>
      <c r="U26" s="49"/>
      <c r="V26" s="10">
        <f t="shared" si="1"/>
        <v>0</v>
      </c>
      <c r="W26" s="11">
        <f>Table2[[#This Row],[Cost LC]]/3673.75</f>
        <v>0</v>
      </c>
    </row>
    <row r="27" spans="2:23" x14ac:dyDescent="0.3">
      <c r="B27" s="9" t="e">
        <f>VLOOKUP('BUDGET TEMPLATE'!C27,'MSRP CODES'!$A$4:$B$8,2,FALSE)</f>
        <v>#N/A</v>
      </c>
      <c r="D27" s="9" t="e">
        <f>VLOOKUP(Table2[[#This Row],[PPG Code]],'MSRP CODES'!$A$11:$B$15,2,FALSE)</f>
        <v>#N/A</v>
      </c>
      <c r="F27" s="9" t="e">
        <f>VLOOKUP(Table2[[#This Row],[Goal Code]],'MSRP CODES'!$A$18:$B$20,2,FALSE)</f>
        <v>#N/A</v>
      </c>
      <c r="H27" s="48"/>
      <c r="I27" s="53" t="e">
        <f>VLOOKUP(Table2[[#This Row],[Site]],'MSRP CODES'!$A$23:$C$39,3,FALSE)</f>
        <v>#N/A</v>
      </c>
      <c r="J27" s="9" t="e">
        <f>VLOOKUP(Table2[[#This Row],[Cost Center Code]],'MSRP CODES'!$A$42:$B$48,2,FALSE)</f>
        <v>#N/A</v>
      </c>
      <c r="K27" s="8" t="e">
        <f>VLOOKUP(Table2[[#This Row],[MSRP Objective]],'MSRP CODES'!$A$60:$B$105,2,FALSE)</f>
        <v>#VALUE!</v>
      </c>
      <c r="L27" s="53" t="e">
        <f t="shared" si="0"/>
        <v>#VALUE!</v>
      </c>
      <c r="M27" s="8" t="e">
        <f>VLOOKUP(Table2[[#This Row],[MSRP Output]],'MSRP CODES'!$A$108:$B$491,2,FALSE)</f>
        <v>#N/A</v>
      </c>
      <c r="O27" s="8" t="e">
        <f>VLOOKUP(Table2[[#This Row],[Account Code]],'MSRP CODES'!$A$495:$B$580,2,FALSE)</f>
        <v>#N/A</v>
      </c>
      <c r="U27" s="49"/>
      <c r="V27" s="10">
        <f t="shared" si="1"/>
        <v>0</v>
      </c>
      <c r="W27" s="11">
        <f>Table2[[#This Row],[Cost LC]]/3673.75</f>
        <v>0</v>
      </c>
    </row>
    <row r="28" spans="2:23" x14ac:dyDescent="0.3">
      <c r="B28" s="9" t="e">
        <f>VLOOKUP('BUDGET TEMPLATE'!C28,'MSRP CODES'!$A$4:$B$8,2,FALSE)</f>
        <v>#N/A</v>
      </c>
      <c r="D28" s="9" t="e">
        <f>VLOOKUP(Table2[[#This Row],[PPG Code]],'MSRP CODES'!$A$11:$B$15,2,FALSE)</f>
        <v>#N/A</v>
      </c>
      <c r="F28" s="9" t="e">
        <f>VLOOKUP(Table2[[#This Row],[Goal Code]],'MSRP CODES'!$A$18:$B$20,2,FALSE)</f>
        <v>#N/A</v>
      </c>
      <c r="H28" s="48"/>
      <c r="I28" s="53" t="e">
        <f>VLOOKUP(Table2[[#This Row],[Site]],'MSRP CODES'!$A$23:$C$39,3,FALSE)</f>
        <v>#N/A</v>
      </c>
      <c r="J28" s="9" t="e">
        <f>VLOOKUP(Table2[[#This Row],[Cost Center Code]],'MSRP CODES'!$A$42:$B$48,2,FALSE)</f>
        <v>#N/A</v>
      </c>
      <c r="K28" s="8" t="e">
        <f>VLOOKUP(Table2[[#This Row],[MSRP Objective]],'MSRP CODES'!$A$60:$B$105,2,FALSE)</f>
        <v>#VALUE!</v>
      </c>
      <c r="L28" s="53" t="e">
        <f t="shared" si="0"/>
        <v>#VALUE!</v>
      </c>
      <c r="M28" s="8" t="e">
        <f>VLOOKUP(Table2[[#This Row],[MSRP Output]],'MSRP CODES'!$A$108:$B$491,2,FALSE)</f>
        <v>#N/A</v>
      </c>
      <c r="O28" s="8" t="e">
        <f>VLOOKUP(Table2[[#This Row],[Account Code]],'MSRP CODES'!$A$495:$B$580,2,FALSE)</f>
        <v>#N/A</v>
      </c>
      <c r="U28" s="49"/>
      <c r="V28" s="10">
        <f t="shared" si="1"/>
        <v>0</v>
      </c>
      <c r="W28" s="11">
        <f>Table2[[#This Row],[Cost LC]]/3673.75</f>
        <v>0</v>
      </c>
    </row>
    <row r="29" spans="2:23" x14ac:dyDescent="0.3">
      <c r="B29" s="9" t="e">
        <f>VLOOKUP('BUDGET TEMPLATE'!C29,'MSRP CODES'!$A$4:$B$8,2,FALSE)</f>
        <v>#N/A</v>
      </c>
      <c r="D29" s="9" t="e">
        <f>VLOOKUP(Table2[[#This Row],[PPG Code]],'MSRP CODES'!$A$11:$B$15,2,FALSE)</f>
        <v>#N/A</v>
      </c>
      <c r="F29" s="9" t="e">
        <f>VLOOKUP(Table2[[#This Row],[Goal Code]],'MSRP CODES'!$A$18:$B$20,2,FALSE)</f>
        <v>#N/A</v>
      </c>
      <c r="H29" s="48"/>
      <c r="I29" s="53" t="e">
        <f>VLOOKUP(Table2[[#This Row],[Site]],'MSRP CODES'!$A$23:$C$39,3,FALSE)</f>
        <v>#N/A</v>
      </c>
      <c r="J29" s="9" t="e">
        <f>VLOOKUP(Table2[[#This Row],[Cost Center Code]],'MSRP CODES'!$A$42:$B$48,2,FALSE)</f>
        <v>#N/A</v>
      </c>
      <c r="K29" s="8" t="e">
        <f>VLOOKUP(Table2[[#This Row],[MSRP Objective]],'MSRP CODES'!$A$60:$B$105,2,FALSE)</f>
        <v>#VALUE!</v>
      </c>
      <c r="L29" s="53" t="e">
        <f t="shared" si="0"/>
        <v>#VALUE!</v>
      </c>
      <c r="M29" s="8" t="e">
        <f>VLOOKUP(Table2[[#This Row],[MSRP Output]],'MSRP CODES'!$A$108:$B$491,2,FALSE)</f>
        <v>#N/A</v>
      </c>
      <c r="O29" s="8" t="e">
        <f>VLOOKUP(Table2[[#This Row],[Account Code]],'MSRP CODES'!$A$495:$B$580,2,FALSE)</f>
        <v>#N/A</v>
      </c>
      <c r="U29" s="49"/>
      <c r="V29" s="10">
        <f t="shared" si="1"/>
        <v>0</v>
      </c>
      <c r="W29" s="11">
        <f>Table2[[#This Row],[Cost LC]]/3673.75</f>
        <v>0</v>
      </c>
    </row>
    <row r="30" spans="2:23" x14ac:dyDescent="0.3">
      <c r="B30" s="9" t="e">
        <f>VLOOKUP('BUDGET TEMPLATE'!C30,'MSRP CODES'!$A$4:$B$8,2,FALSE)</f>
        <v>#N/A</v>
      </c>
      <c r="D30" s="9" t="e">
        <f>VLOOKUP(Table2[[#This Row],[PPG Code]],'MSRP CODES'!$A$11:$B$15,2,FALSE)</f>
        <v>#N/A</v>
      </c>
      <c r="F30" s="9" t="e">
        <f>VLOOKUP(Table2[[#This Row],[Goal Code]],'MSRP CODES'!$A$18:$B$20,2,FALSE)</f>
        <v>#N/A</v>
      </c>
      <c r="H30" s="48"/>
      <c r="I30" s="53" t="e">
        <f>VLOOKUP(Table2[[#This Row],[Site]],'MSRP CODES'!$A$23:$C$39,3,FALSE)</f>
        <v>#N/A</v>
      </c>
      <c r="J30" s="9" t="e">
        <f>VLOOKUP(Table2[[#This Row],[Cost Center Code]],'MSRP CODES'!$A$42:$B$48,2,FALSE)</f>
        <v>#N/A</v>
      </c>
      <c r="K30" s="8" t="e">
        <f>VLOOKUP(Table2[[#This Row],[MSRP Objective]],'MSRP CODES'!$A$60:$B$105,2,FALSE)</f>
        <v>#VALUE!</v>
      </c>
      <c r="L30" s="53" t="e">
        <f t="shared" si="0"/>
        <v>#VALUE!</v>
      </c>
      <c r="M30" s="8" t="e">
        <f>VLOOKUP(Table2[[#This Row],[MSRP Output]],'MSRP CODES'!$A$108:$B$491,2,FALSE)</f>
        <v>#N/A</v>
      </c>
      <c r="O30" s="8" t="e">
        <f>VLOOKUP(Table2[[#This Row],[Account Code]],'MSRP CODES'!$A$495:$B$580,2,FALSE)</f>
        <v>#N/A</v>
      </c>
      <c r="U30" s="49"/>
      <c r="V30" s="10">
        <f t="shared" si="1"/>
        <v>0</v>
      </c>
      <c r="W30" s="11">
        <f>Table2[[#This Row],[Cost LC]]/3673.75</f>
        <v>0</v>
      </c>
    </row>
    <row r="31" spans="2:23" x14ac:dyDescent="0.3">
      <c r="B31" s="9" t="e">
        <f>VLOOKUP('BUDGET TEMPLATE'!C31,'MSRP CODES'!$A$4:$B$8,2,FALSE)</f>
        <v>#N/A</v>
      </c>
      <c r="D31" s="9" t="e">
        <f>VLOOKUP(Table2[[#This Row],[PPG Code]],'MSRP CODES'!$A$11:$B$15,2,FALSE)</f>
        <v>#N/A</v>
      </c>
      <c r="F31" s="9" t="e">
        <f>VLOOKUP(Table2[[#This Row],[Goal Code]],'MSRP CODES'!$A$18:$B$20,2,FALSE)</f>
        <v>#N/A</v>
      </c>
      <c r="H31" s="48"/>
      <c r="I31" s="53" t="e">
        <f>VLOOKUP(Table2[[#This Row],[Site]],'MSRP CODES'!$A$23:$C$39,3,FALSE)</f>
        <v>#N/A</v>
      </c>
      <c r="J31" s="9" t="e">
        <f>VLOOKUP(Table2[[#This Row],[Cost Center Code]],'MSRP CODES'!$A$42:$B$48,2,FALSE)</f>
        <v>#N/A</v>
      </c>
      <c r="K31" s="8" t="e">
        <f>VLOOKUP(Table2[[#This Row],[MSRP Objective]],'MSRP CODES'!$A$60:$B$105,2,FALSE)</f>
        <v>#VALUE!</v>
      </c>
      <c r="L31" s="53" t="e">
        <f t="shared" si="0"/>
        <v>#VALUE!</v>
      </c>
      <c r="M31" s="8" t="e">
        <f>VLOOKUP(Table2[[#This Row],[MSRP Output]],'MSRP CODES'!$A$108:$B$491,2,FALSE)</f>
        <v>#N/A</v>
      </c>
      <c r="O31" s="8" t="e">
        <f>VLOOKUP(Table2[[#This Row],[Account Code]],'MSRP CODES'!$A$495:$B$580,2,FALSE)</f>
        <v>#N/A</v>
      </c>
      <c r="U31" s="49"/>
      <c r="V31" s="10">
        <f t="shared" si="1"/>
        <v>0</v>
      </c>
      <c r="W31" s="11">
        <f>Table2[[#This Row],[Cost LC]]/3673.75</f>
        <v>0</v>
      </c>
    </row>
    <row r="32" spans="2:23" x14ac:dyDescent="0.3">
      <c r="B32" s="9" t="e">
        <f>VLOOKUP('BUDGET TEMPLATE'!C32,'MSRP CODES'!$A$4:$B$8,2,FALSE)</f>
        <v>#N/A</v>
      </c>
      <c r="D32" s="9" t="e">
        <f>VLOOKUP(Table2[[#This Row],[PPG Code]],'MSRP CODES'!$A$11:$B$15,2,FALSE)</f>
        <v>#N/A</v>
      </c>
      <c r="F32" s="9" t="e">
        <f>VLOOKUP(Table2[[#This Row],[Goal Code]],'MSRP CODES'!$A$18:$B$20,2,FALSE)</f>
        <v>#N/A</v>
      </c>
      <c r="H32" s="48"/>
      <c r="I32" s="53" t="e">
        <f>VLOOKUP(Table2[[#This Row],[Site]],'MSRP CODES'!$A$23:$C$39,3,FALSE)</f>
        <v>#N/A</v>
      </c>
      <c r="J32" s="9" t="e">
        <f>VLOOKUP(Table2[[#This Row],[Cost Center Code]],'MSRP CODES'!$A$42:$B$48,2,FALSE)</f>
        <v>#N/A</v>
      </c>
      <c r="K32" s="8" t="e">
        <f>VLOOKUP(Table2[[#This Row],[MSRP Objective]],'MSRP CODES'!$A$60:$B$105,2,FALSE)</f>
        <v>#VALUE!</v>
      </c>
      <c r="L32" s="53" t="e">
        <f t="shared" si="0"/>
        <v>#VALUE!</v>
      </c>
      <c r="M32" s="8" t="e">
        <f>VLOOKUP(Table2[[#This Row],[MSRP Output]],'MSRP CODES'!$A$108:$B$491,2,FALSE)</f>
        <v>#N/A</v>
      </c>
      <c r="O32" s="8" t="e">
        <f>VLOOKUP(Table2[[#This Row],[Account Code]],'MSRP CODES'!$A$495:$B$580,2,FALSE)</f>
        <v>#N/A</v>
      </c>
      <c r="U32" s="49"/>
      <c r="V32" s="10">
        <f t="shared" si="1"/>
        <v>0</v>
      </c>
      <c r="W32" s="11">
        <f>Table2[[#This Row],[Cost LC]]/3673.75</f>
        <v>0</v>
      </c>
    </row>
    <row r="33" spans="2:23" x14ac:dyDescent="0.3">
      <c r="B33" s="9" t="e">
        <f>VLOOKUP('BUDGET TEMPLATE'!C33,'MSRP CODES'!$A$4:$B$8,2,FALSE)</f>
        <v>#N/A</v>
      </c>
      <c r="D33" s="9" t="e">
        <f>VLOOKUP(Table2[[#This Row],[PPG Code]],'MSRP CODES'!$A$11:$B$15,2,FALSE)</f>
        <v>#N/A</v>
      </c>
      <c r="F33" s="9" t="e">
        <f>VLOOKUP(Table2[[#This Row],[Goal Code]],'MSRP CODES'!$A$18:$B$20,2,FALSE)</f>
        <v>#N/A</v>
      </c>
      <c r="H33" s="48"/>
      <c r="I33" s="53" t="e">
        <f>VLOOKUP(Table2[[#This Row],[Site]],'MSRP CODES'!$A$23:$C$39,3,FALSE)</f>
        <v>#N/A</v>
      </c>
      <c r="J33" s="9" t="e">
        <f>VLOOKUP(Table2[[#This Row],[Cost Center Code]],'MSRP CODES'!$A$42:$B$48,2,FALSE)</f>
        <v>#N/A</v>
      </c>
      <c r="K33" s="8" t="e">
        <f>VLOOKUP(Table2[[#This Row],[MSRP Objective]],'MSRP CODES'!$A$60:$B$105,2,FALSE)</f>
        <v>#VALUE!</v>
      </c>
      <c r="L33" s="53" t="e">
        <f t="shared" si="0"/>
        <v>#VALUE!</v>
      </c>
      <c r="M33" s="8" t="e">
        <f>VLOOKUP(Table2[[#This Row],[MSRP Output]],'MSRP CODES'!$A$108:$B$491,2,FALSE)</f>
        <v>#N/A</v>
      </c>
      <c r="O33" s="8" t="e">
        <f>VLOOKUP(Table2[[#This Row],[Account Code]],'MSRP CODES'!$A$495:$B$580,2,FALSE)</f>
        <v>#N/A</v>
      </c>
      <c r="U33" s="49"/>
      <c r="V33" s="10">
        <f t="shared" si="1"/>
        <v>0</v>
      </c>
      <c r="W33" s="11">
        <f>Table2[[#This Row],[Cost LC]]/3673.75</f>
        <v>0</v>
      </c>
    </row>
    <row r="34" spans="2:23" x14ac:dyDescent="0.3">
      <c r="B34" s="9" t="e">
        <f>VLOOKUP('BUDGET TEMPLATE'!C34,'MSRP CODES'!$A$4:$B$8,2,FALSE)</f>
        <v>#N/A</v>
      </c>
      <c r="D34" s="9" t="e">
        <f>VLOOKUP(Table2[[#This Row],[PPG Code]],'MSRP CODES'!$A$11:$B$15,2,FALSE)</f>
        <v>#N/A</v>
      </c>
      <c r="F34" s="9" t="e">
        <f>VLOOKUP(Table2[[#This Row],[Goal Code]],'MSRP CODES'!$A$18:$B$20,2,FALSE)</f>
        <v>#N/A</v>
      </c>
      <c r="H34" s="48"/>
      <c r="I34" s="53" t="e">
        <f>VLOOKUP(Table2[[#This Row],[Site]],'MSRP CODES'!$A$23:$C$39,3,FALSE)</f>
        <v>#N/A</v>
      </c>
      <c r="J34" s="9" t="e">
        <f>VLOOKUP(Table2[[#This Row],[Cost Center Code]],'MSRP CODES'!$A$42:$B$48,2,FALSE)</f>
        <v>#N/A</v>
      </c>
      <c r="K34" s="8" t="e">
        <f>VLOOKUP(Table2[[#This Row],[MSRP Objective]],'MSRP CODES'!$A$60:$B$105,2,FALSE)</f>
        <v>#VALUE!</v>
      </c>
      <c r="L34" s="53" t="e">
        <f t="shared" si="0"/>
        <v>#VALUE!</v>
      </c>
      <c r="M34" s="8" t="e">
        <f>VLOOKUP(Table2[[#This Row],[MSRP Output]],'MSRP CODES'!$A$108:$B$491,2,FALSE)</f>
        <v>#N/A</v>
      </c>
      <c r="O34" s="8" t="e">
        <f>VLOOKUP(Table2[[#This Row],[Account Code]],'MSRP CODES'!$A$495:$B$580,2,FALSE)</f>
        <v>#N/A</v>
      </c>
      <c r="U34" s="49"/>
      <c r="V34" s="10">
        <f t="shared" si="1"/>
        <v>0</v>
      </c>
      <c r="W34" s="11">
        <f>Table2[[#This Row],[Cost LC]]/3673.75</f>
        <v>0</v>
      </c>
    </row>
    <row r="35" spans="2:23" x14ac:dyDescent="0.3">
      <c r="B35" s="9" t="e">
        <f>VLOOKUP('BUDGET TEMPLATE'!C35,'MSRP CODES'!$A$4:$B$8,2,FALSE)</f>
        <v>#N/A</v>
      </c>
      <c r="D35" s="9" t="e">
        <f>VLOOKUP(Table2[[#This Row],[PPG Code]],'MSRP CODES'!$A$11:$B$15,2,FALSE)</f>
        <v>#N/A</v>
      </c>
      <c r="F35" s="9" t="e">
        <f>VLOOKUP(Table2[[#This Row],[Goal Code]],'MSRP CODES'!$A$18:$B$20,2,FALSE)</f>
        <v>#N/A</v>
      </c>
      <c r="H35" s="48"/>
      <c r="I35" s="53" t="e">
        <f>VLOOKUP(Table2[[#This Row],[Site]],'MSRP CODES'!$A$23:$C$39,3,FALSE)</f>
        <v>#N/A</v>
      </c>
      <c r="J35" s="9" t="e">
        <f>VLOOKUP(Table2[[#This Row],[Cost Center Code]],'MSRP CODES'!$A$42:$B$48,2,FALSE)</f>
        <v>#N/A</v>
      </c>
      <c r="K35" s="8" t="e">
        <f>VLOOKUP(Table2[[#This Row],[MSRP Objective]],'MSRP CODES'!$A$60:$B$105,2,FALSE)</f>
        <v>#VALUE!</v>
      </c>
      <c r="L35" s="53" t="e">
        <f t="shared" si="0"/>
        <v>#VALUE!</v>
      </c>
      <c r="M35" s="8" t="e">
        <f>VLOOKUP(Table2[[#This Row],[MSRP Output]],'MSRP CODES'!$A$108:$B$491,2,FALSE)</f>
        <v>#N/A</v>
      </c>
      <c r="O35" s="8" t="e">
        <f>VLOOKUP(Table2[[#This Row],[Account Code]],'MSRP CODES'!$A$495:$B$580,2,FALSE)</f>
        <v>#N/A</v>
      </c>
      <c r="U35" s="49"/>
      <c r="V35" s="10">
        <f t="shared" si="1"/>
        <v>0</v>
      </c>
      <c r="W35" s="11">
        <f>Table2[[#This Row],[Cost LC]]/3673.75</f>
        <v>0</v>
      </c>
    </row>
    <row r="36" spans="2:23" x14ac:dyDescent="0.3">
      <c r="B36" s="9" t="e">
        <f>VLOOKUP('BUDGET TEMPLATE'!C36,'MSRP CODES'!$A$4:$B$8,2,FALSE)</f>
        <v>#N/A</v>
      </c>
      <c r="D36" s="9" t="e">
        <f>VLOOKUP(Table2[[#This Row],[PPG Code]],'MSRP CODES'!$A$11:$B$15,2,FALSE)</f>
        <v>#N/A</v>
      </c>
      <c r="F36" s="9" t="e">
        <f>VLOOKUP(Table2[[#This Row],[Goal Code]],'MSRP CODES'!$A$18:$B$20,2,FALSE)</f>
        <v>#N/A</v>
      </c>
      <c r="H36" s="48"/>
      <c r="I36" s="53" t="e">
        <f>VLOOKUP(Table2[[#This Row],[Site]],'MSRP CODES'!$A$23:$C$39,3,FALSE)</f>
        <v>#N/A</v>
      </c>
      <c r="J36" s="9" t="e">
        <f>VLOOKUP(Table2[[#This Row],[Cost Center Code]],'MSRP CODES'!$A$42:$B$48,2,FALSE)</f>
        <v>#N/A</v>
      </c>
      <c r="K36" s="8" t="e">
        <f>VLOOKUP(Table2[[#This Row],[MSRP Objective]],'MSRP CODES'!$A$60:$B$105,2,FALSE)</f>
        <v>#VALUE!</v>
      </c>
      <c r="L36" s="53" t="e">
        <f t="shared" si="0"/>
        <v>#VALUE!</v>
      </c>
      <c r="M36" s="8" t="e">
        <f>VLOOKUP(Table2[[#This Row],[MSRP Output]],'MSRP CODES'!$A$108:$B$491,2,FALSE)</f>
        <v>#N/A</v>
      </c>
      <c r="O36" s="8" t="e">
        <f>VLOOKUP(Table2[[#This Row],[Account Code]],'MSRP CODES'!$A$495:$B$580,2,FALSE)</f>
        <v>#N/A</v>
      </c>
      <c r="U36" s="49"/>
      <c r="V36" s="10">
        <f t="shared" si="1"/>
        <v>0</v>
      </c>
      <c r="W36" s="11">
        <f>Table2[[#This Row],[Cost LC]]/3673.75</f>
        <v>0</v>
      </c>
    </row>
    <row r="37" spans="2:23" x14ac:dyDescent="0.3">
      <c r="B37" s="9" t="e">
        <f>VLOOKUP('BUDGET TEMPLATE'!C37,'MSRP CODES'!$A$4:$B$8,2,FALSE)</f>
        <v>#N/A</v>
      </c>
      <c r="D37" s="9" t="e">
        <f>VLOOKUP(Table2[[#This Row],[PPG Code]],'MSRP CODES'!$A$11:$B$15,2,FALSE)</f>
        <v>#N/A</v>
      </c>
      <c r="F37" s="9" t="e">
        <f>VLOOKUP(Table2[[#This Row],[Goal Code]],'MSRP CODES'!$A$18:$B$20,2,FALSE)</f>
        <v>#N/A</v>
      </c>
      <c r="H37" s="48"/>
      <c r="I37" s="53" t="e">
        <f>VLOOKUP(Table2[[#This Row],[Site]],'MSRP CODES'!$A$23:$C$39,3,FALSE)</f>
        <v>#N/A</v>
      </c>
      <c r="J37" s="9" t="e">
        <f>VLOOKUP(Table2[[#This Row],[Cost Center Code]],'MSRP CODES'!$A$42:$B$48,2,FALSE)</f>
        <v>#N/A</v>
      </c>
      <c r="K37" s="8" t="e">
        <f>VLOOKUP(Table2[[#This Row],[MSRP Objective]],'MSRP CODES'!$A$60:$B$105,2,FALSE)</f>
        <v>#VALUE!</v>
      </c>
      <c r="L37" s="53" t="e">
        <f t="shared" si="0"/>
        <v>#VALUE!</v>
      </c>
      <c r="M37" s="8" t="e">
        <f>VLOOKUP(Table2[[#This Row],[MSRP Output]],'MSRP CODES'!$A$108:$B$491,2,FALSE)</f>
        <v>#N/A</v>
      </c>
      <c r="O37" s="8" t="e">
        <f>VLOOKUP(Table2[[#This Row],[Account Code]],'MSRP CODES'!$A$495:$B$580,2,FALSE)</f>
        <v>#N/A</v>
      </c>
      <c r="U37" s="49"/>
      <c r="V37" s="10">
        <f t="shared" si="1"/>
        <v>0</v>
      </c>
      <c r="W37" s="11">
        <f>Table2[[#This Row],[Cost LC]]/3673.75</f>
        <v>0</v>
      </c>
    </row>
    <row r="38" spans="2:23" x14ac:dyDescent="0.3">
      <c r="B38" s="9" t="e">
        <f>VLOOKUP('BUDGET TEMPLATE'!C38,'MSRP CODES'!$A$4:$B$8,2,FALSE)</f>
        <v>#N/A</v>
      </c>
      <c r="D38" s="9" t="e">
        <f>VLOOKUP(Table2[[#This Row],[PPG Code]],'MSRP CODES'!$A$11:$B$15,2,FALSE)</f>
        <v>#N/A</v>
      </c>
      <c r="F38" s="9" t="e">
        <f>VLOOKUP(Table2[[#This Row],[Goal Code]],'MSRP CODES'!$A$18:$B$20,2,FALSE)</f>
        <v>#N/A</v>
      </c>
      <c r="H38" s="48"/>
      <c r="I38" s="53" t="e">
        <f>VLOOKUP(Table2[[#This Row],[Site]],'MSRP CODES'!$A$23:$C$39,3,FALSE)</f>
        <v>#N/A</v>
      </c>
      <c r="J38" s="9" t="e">
        <f>VLOOKUP(Table2[[#This Row],[Cost Center Code]],'MSRP CODES'!$A$42:$B$48,2,FALSE)</f>
        <v>#N/A</v>
      </c>
      <c r="K38" s="8" t="e">
        <f>VLOOKUP(Table2[[#This Row],[MSRP Objective]],'MSRP CODES'!$A$60:$B$105,2,FALSE)</f>
        <v>#VALUE!</v>
      </c>
      <c r="L38" s="53" t="e">
        <f t="shared" si="0"/>
        <v>#VALUE!</v>
      </c>
      <c r="M38" s="8" t="e">
        <f>VLOOKUP(Table2[[#This Row],[MSRP Output]],'MSRP CODES'!$A$108:$B$491,2,FALSE)</f>
        <v>#N/A</v>
      </c>
      <c r="O38" s="8" t="e">
        <f>VLOOKUP(Table2[[#This Row],[Account Code]],'MSRP CODES'!$A$495:$B$580,2,FALSE)</f>
        <v>#N/A</v>
      </c>
      <c r="U38" s="49"/>
      <c r="V38" s="10">
        <f t="shared" si="1"/>
        <v>0</v>
      </c>
      <c r="W38" s="11">
        <f>Table2[[#This Row],[Cost LC]]/3673.75</f>
        <v>0</v>
      </c>
    </row>
    <row r="39" spans="2:23" x14ac:dyDescent="0.3">
      <c r="B39" s="9" t="e">
        <f>VLOOKUP('BUDGET TEMPLATE'!C39,'MSRP CODES'!$A$4:$B$8,2,FALSE)</f>
        <v>#N/A</v>
      </c>
      <c r="D39" s="9" t="e">
        <f>VLOOKUP(Table2[[#This Row],[PPG Code]],'MSRP CODES'!$A$11:$B$15,2,FALSE)</f>
        <v>#N/A</v>
      </c>
      <c r="F39" s="9" t="e">
        <f>VLOOKUP(Table2[[#This Row],[Goal Code]],'MSRP CODES'!$A$18:$B$20,2,FALSE)</f>
        <v>#N/A</v>
      </c>
      <c r="H39" s="48"/>
      <c r="I39" s="53" t="e">
        <f>VLOOKUP(Table2[[#This Row],[Site]],'MSRP CODES'!$A$23:$C$39,3,FALSE)</f>
        <v>#N/A</v>
      </c>
      <c r="J39" s="9" t="e">
        <f>VLOOKUP(Table2[[#This Row],[Cost Center Code]],'MSRP CODES'!$A$42:$B$48,2,FALSE)</f>
        <v>#N/A</v>
      </c>
      <c r="K39" s="8" t="e">
        <f>VLOOKUP(Table2[[#This Row],[MSRP Objective]],'MSRP CODES'!$A$60:$B$105,2,FALSE)</f>
        <v>#VALUE!</v>
      </c>
      <c r="L39" s="53" t="e">
        <f t="shared" si="0"/>
        <v>#VALUE!</v>
      </c>
      <c r="M39" s="8" t="e">
        <f>VLOOKUP(Table2[[#This Row],[MSRP Output]],'MSRP CODES'!$A$108:$B$491,2,FALSE)</f>
        <v>#N/A</v>
      </c>
      <c r="O39" s="8" t="e">
        <f>VLOOKUP(Table2[[#This Row],[Account Code]],'MSRP CODES'!$A$495:$B$580,2,FALSE)</f>
        <v>#N/A</v>
      </c>
      <c r="U39" s="49"/>
      <c r="V39" s="10">
        <f t="shared" si="1"/>
        <v>0</v>
      </c>
      <c r="W39" s="11">
        <f>Table2[[#This Row],[Cost LC]]/3673.75</f>
        <v>0</v>
      </c>
    </row>
    <row r="40" spans="2:23" x14ac:dyDescent="0.3">
      <c r="B40" s="9" t="e">
        <f>VLOOKUP('BUDGET TEMPLATE'!C40,'MSRP CODES'!$A$4:$B$8,2,FALSE)</f>
        <v>#N/A</v>
      </c>
      <c r="D40" s="9" t="e">
        <f>VLOOKUP(Table2[[#This Row],[PPG Code]],'MSRP CODES'!$A$11:$B$15,2,FALSE)</f>
        <v>#N/A</v>
      </c>
      <c r="F40" s="9" t="e">
        <f>VLOOKUP(Table2[[#This Row],[Goal Code]],'MSRP CODES'!$A$18:$B$20,2,FALSE)</f>
        <v>#N/A</v>
      </c>
      <c r="H40" s="48"/>
      <c r="I40" s="53" t="e">
        <f>VLOOKUP(Table2[[#This Row],[Site]],'MSRP CODES'!$A$23:$C$39,3,FALSE)</f>
        <v>#N/A</v>
      </c>
      <c r="J40" s="9" t="e">
        <f>VLOOKUP(Table2[[#This Row],[Cost Center Code]],'MSRP CODES'!$A$42:$B$48,2,FALSE)</f>
        <v>#N/A</v>
      </c>
      <c r="K40" s="8" t="e">
        <f>VLOOKUP(Table2[[#This Row],[MSRP Objective]],'MSRP CODES'!$A$60:$B$105,2,FALSE)</f>
        <v>#VALUE!</v>
      </c>
      <c r="L40" s="53" t="e">
        <f t="shared" si="0"/>
        <v>#VALUE!</v>
      </c>
      <c r="M40" s="8" t="e">
        <f>VLOOKUP(Table2[[#This Row],[MSRP Output]],'MSRP CODES'!$A$108:$B$491,2,FALSE)</f>
        <v>#N/A</v>
      </c>
      <c r="O40" s="8" t="e">
        <f>VLOOKUP(Table2[[#This Row],[Account Code]],'MSRP CODES'!$A$495:$B$580,2,FALSE)</f>
        <v>#N/A</v>
      </c>
      <c r="U40" s="49"/>
      <c r="V40" s="10">
        <f t="shared" si="1"/>
        <v>0</v>
      </c>
      <c r="W40" s="11">
        <f>Table2[[#This Row],[Cost LC]]/3673.75</f>
        <v>0</v>
      </c>
    </row>
    <row r="41" spans="2:23" x14ac:dyDescent="0.3">
      <c r="B41" s="9" t="e">
        <f>VLOOKUP('BUDGET TEMPLATE'!C41,'MSRP CODES'!$A$4:$B$8,2,FALSE)</f>
        <v>#N/A</v>
      </c>
      <c r="D41" s="9" t="e">
        <f>VLOOKUP(Table2[[#This Row],[PPG Code]],'MSRP CODES'!$A$11:$B$15,2,FALSE)</f>
        <v>#N/A</v>
      </c>
      <c r="F41" s="9" t="e">
        <f>VLOOKUP(Table2[[#This Row],[Goal Code]],'MSRP CODES'!$A$18:$B$20,2,FALSE)</f>
        <v>#N/A</v>
      </c>
      <c r="H41" s="48"/>
      <c r="I41" s="53" t="e">
        <f>VLOOKUP(Table2[[#This Row],[Site]],'MSRP CODES'!$A$23:$C$39,3,FALSE)</f>
        <v>#N/A</v>
      </c>
      <c r="J41" s="9" t="e">
        <f>VLOOKUP(Table2[[#This Row],[Cost Center Code]],'MSRP CODES'!$A$42:$B$48,2,FALSE)</f>
        <v>#N/A</v>
      </c>
      <c r="K41" s="8" t="e">
        <f>VLOOKUP(Table2[[#This Row],[MSRP Objective]],'MSRP CODES'!$A$60:$B$105,2,FALSE)</f>
        <v>#VALUE!</v>
      </c>
      <c r="L41" s="53" t="e">
        <f t="shared" si="0"/>
        <v>#VALUE!</v>
      </c>
      <c r="M41" s="8" t="e">
        <f>VLOOKUP(Table2[[#This Row],[MSRP Output]],'MSRP CODES'!$A$108:$B$491,2,FALSE)</f>
        <v>#N/A</v>
      </c>
      <c r="O41" s="8" t="e">
        <f>VLOOKUP(Table2[[#This Row],[Account Code]],'MSRP CODES'!$A$495:$B$580,2,FALSE)</f>
        <v>#N/A</v>
      </c>
      <c r="U41" s="49"/>
      <c r="V41" s="10">
        <f t="shared" si="1"/>
        <v>0</v>
      </c>
      <c r="W41" s="11">
        <f>Table2[[#This Row],[Cost LC]]/3673.75</f>
        <v>0</v>
      </c>
    </row>
    <row r="42" spans="2:23" x14ac:dyDescent="0.3">
      <c r="B42" s="9" t="e">
        <f>VLOOKUP('BUDGET TEMPLATE'!C42,'MSRP CODES'!$A$4:$B$8,2,FALSE)</f>
        <v>#N/A</v>
      </c>
      <c r="D42" s="9" t="e">
        <f>VLOOKUP(Table2[[#This Row],[PPG Code]],'MSRP CODES'!$A$11:$B$15,2,FALSE)</f>
        <v>#N/A</v>
      </c>
      <c r="F42" s="9" t="e">
        <f>VLOOKUP(Table2[[#This Row],[Goal Code]],'MSRP CODES'!$A$18:$B$20,2,FALSE)</f>
        <v>#N/A</v>
      </c>
      <c r="H42" s="48"/>
      <c r="I42" s="53" t="e">
        <f>VLOOKUP(Table2[[#This Row],[Site]],'MSRP CODES'!$A$23:$C$39,3,FALSE)</f>
        <v>#N/A</v>
      </c>
      <c r="J42" s="9" t="e">
        <f>VLOOKUP(Table2[[#This Row],[Cost Center Code]],'MSRP CODES'!$A$42:$B$48,2,FALSE)</f>
        <v>#N/A</v>
      </c>
      <c r="K42" s="8" t="e">
        <f>VLOOKUP(Table2[[#This Row],[MSRP Objective]],'MSRP CODES'!$A$60:$B$105,2,FALSE)</f>
        <v>#VALUE!</v>
      </c>
      <c r="L42" s="53" t="e">
        <f t="shared" si="0"/>
        <v>#VALUE!</v>
      </c>
      <c r="M42" s="8" t="e">
        <f>VLOOKUP(Table2[[#This Row],[MSRP Output]],'MSRP CODES'!$A$108:$B$491,2,FALSE)</f>
        <v>#N/A</v>
      </c>
      <c r="O42" s="8" t="e">
        <f>VLOOKUP(Table2[[#This Row],[Account Code]],'MSRP CODES'!$A$495:$B$580,2,FALSE)</f>
        <v>#N/A</v>
      </c>
      <c r="U42" s="49"/>
      <c r="V42" s="10">
        <f t="shared" si="1"/>
        <v>0</v>
      </c>
      <c r="W42" s="11">
        <f>Table2[[#This Row],[Cost LC]]/3673.75</f>
        <v>0</v>
      </c>
    </row>
    <row r="43" spans="2:23" x14ac:dyDescent="0.3">
      <c r="B43" s="9" t="e">
        <f>VLOOKUP('BUDGET TEMPLATE'!C43,'MSRP CODES'!$A$4:$B$8,2,FALSE)</f>
        <v>#N/A</v>
      </c>
      <c r="D43" s="9" t="e">
        <f>VLOOKUP(Table2[[#This Row],[PPG Code]],'MSRP CODES'!$A$11:$B$15,2,FALSE)</f>
        <v>#N/A</v>
      </c>
      <c r="F43" s="9" t="e">
        <f>VLOOKUP(Table2[[#This Row],[Goal Code]],'MSRP CODES'!$A$18:$B$20,2,FALSE)</f>
        <v>#N/A</v>
      </c>
      <c r="H43" s="48"/>
      <c r="I43" s="53" t="e">
        <f>VLOOKUP(Table2[[#This Row],[Site]],'MSRP CODES'!$A$23:$C$39,3,FALSE)</f>
        <v>#N/A</v>
      </c>
      <c r="J43" s="9" t="e">
        <f>VLOOKUP(Table2[[#This Row],[Cost Center Code]],'MSRP CODES'!$A$42:$B$48,2,FALSE)</f>
        <v>#N/A</v>
      </c>
      <c r="K43" s="8" t="e">
        <f>VLOOKUP(Table2[[#This Row],[MSRP Objective]],'MSRP CODES'!$A$60:$B$105,2,FALSE)</f>
        <v>#VALUE!</v>
      </c>
      <c r="L43" s="53" t="e">
        <f t="shared" si="0"/>
        <v>#VALUE!</v>
      </c>
      <c r="M43" s="8" t="e">
        <f>VLOOKUP(Table2[[#This Row],[MSRP Output]],'MSRP CODES'!$A$108:$B$491,2,FALSE)</f>
        <v>#N/A</v>
      </c>
      <c r="O43" s="8" t="e">
        <f>VLOOKUP(Table2[[#This Row],[Account Code]],'MSRP CODES'!$A$495:$B$580,2,FALSE)</f>
        <v>#N/A</v>
      </c>
      <c r="U43" s="49"/>
      <c r="V43" s="10">
        <f t="shared" si="1"/>
        <v>0</v>
      </c>
      <c r="W43" s="11">
        <f>Table2[[#This Row],[Cost LC]]/3673.75</f>
        <v>0</v>
      </c>
    </row>
    <row r="44" spans="2:23" x14ac:dyDescent="0.3">
      <c r="B44" s="9" t="e">
        <f>VLOOKUP('BUDGET TEMPLATE'!C44,'MSRP CODES'!$A$4:$B$8,2,FALSE)</f>
        <v>#N/A</v>
      </c>
      <c r="D44" s="9" t="e">
        <f>VLOOKUP(Table2[[#This Row],[PPG Code]],'MSRP CODES'!$A$11:$B$15,2,FALSE)</f>
        <v>#N/A</v>
      </c>
      <c r="F44" s="9" t="e">
        <f>VLOOKUP(Table2[[#This Row],[Goal Code]],'MSRP CODES'!$A$18:$B$20,2,FALSE)</f>
        <v>#N/A</v>
      </c>
      <c r="H44" s="48"/>
      <c r="I44" s="53" t="e">
        <f>VLOOKUP(Table2[[#This Row],[Site]],'MSRP CODES'!$A$23:$C$39,3,FALSE)</f>
        <v>#N/A</v>
      </c>
      <c r="J44" s="9" t="e">
        <f>VLOOKUP(Table2[[#This Row],[Cost Center Code]],'MSRP CODES'!$A$42:$B$48,2,FALSE)</f>
        <v>#N/A</v>
      </c>
      <c r="K44" s="8" t="e">
        <f>VLOOKUP(Table2[[#This Row],[MSRP Objective]],'MSRP CODES'!$A$60:$B$105,2,FALSE)</f>
        <v>#VALUE!</v>
      </c>
      <c r="L44" s="53" t="e">
        <f t="shared" si="0"/>
        <v>#VALUE!</v>
      </c>
      <c r="M44" s="8" t="e">
        <f>VLOOKUP(Table2[[#This Row],[MSRP Output]],'MSRP CODES'!$A$108:$B$491,2,FALSE)</f>
        <v>#N/A</v>
      </c>
      <c r="O44" s="8" t="e">
        <f>VLOOKUP(Table2[[#This Row],[Account Code]],'MSRP CODES'!$A$495:$B$580,2,FALSE)</f>
        <v>#N/A</v>
      </c>
      <c r="U44" s="49"/>
      <c r="V44" s="10">
        <f t="shared" si="1"/>
        <v>0</v>
      </c>
      <c r="W44" s="11">
        <f>Table2[[#This Row],[Cost LC]]/3673.75</f>
        <v>0</v>
      </c>
    </row>
    <row r="45" spans="2:23" x14ac:dyDescent="0.3">
      <c r="B45" s="9" t="e">
        <f>VLOOKUP('BUDGET TEMPLATE'!C45,'MSRP CODES'!$A$4:$B$8,2,FALSE)</f>
        <v>#N/A</v>
      </c>
      <c r="D45" s="9" t="e">
        <f>VLOOKUP(Table2[[#This Row],[PPG Code]],'MSRP CODES'!$A$11:$B$15,2,FALSE)</f>
        <v>#N/A</v>
      </c>
      <c r="F45" s="9" t="e">
        <f>VLOOKUP(Table2[[#This Row],[Goal Code]],'MSRP CODES'!$A$18:$B$20,2,FALSE)</f>
        <v>#N/A</v>
      </c>
      <c r="H45" s="48"/>
      <c r="I45" s="53" t="e">
        <f>VLOOKUP(Table2[[#This Row],[Site]],'MSRP CODES'!$A$23:$C$39,3,FALSE)</f>
        <v>#N/A</v>
      </c>
      <c r="J45" s="9" t="e">
        <f>VLOOKUP(Table2[[#This Row],[Cost Center Code]],'MSRP CODES'!$A$42:$B$48,2,FALSE)</f>
        <v>#N/A</v>
      </c>
      <c r="K45" s="8" t="e">
        <f>VLOOKUP(Table2[[#This Row],[MSRP Objective]],'MSRP CODES'!$A$60:$B$105,2,FALSE)</f>
        <v>#VALUE!</v>
      </c>
      <c r="L45" s="53" t="e">
        <f t="shared" si="0"/>
        <v>#VALUE!</v>
      </c>
      <c r="M45" s="8" t="e">
        <f>VLOOKUP(Table2[[#This Row],[MSRP Output]],'MSRP CODES'!$A$108:$B$491,2,FALSE)</f>
        <v>#N/A</v>
      </c>
      <c r="O45" s="8" t="e">
        <f>VLOOKUP(Table2[[#This Row],[Account Code]],'MSRP CODES'!$A$495:$B$580,2,FALSE)</f>
        <v>#N/A</v>
      </c>
      <c r="U45" s="49"/>
      <c r="V45" s="10">
        <f t="shared" si="1"/>
        <v>0</v>
      </c>
      <c r="W45" s="11">
        <f>Table2[[#This Row],[Cost LC]]/3673.75</f>
        <v>0</v>
      </c>
    </row>
    <row r="46" spans="2:23" x14ac:dyDescent="0.3">
      <c r="B46" s="9" t="e">
        <f>VLOOKUP('BUDGET TEMPLATE'!C46,'MSRP CODES'!$A$4:$B$8,2,FALSE)</f>
        <v>#N/A</v>
      </c>
      <c r="D46" s="9" t="e">
        <f>VLOOKUP(Table2[[#This Row],[PPG Code]],'MSRP CODES'!$A$11:$B$15,2,FALSE)</f>
        <v>#N/A</v>
      </c>
      <c r="F46" s="9" t="e">
        <f>VLOOKUP(Table2[[#This Row],[Goal Code]],'MSRP CODES'!$A$18:$B$20,2,FALSE)</f>
        <v>#N/A</v>
      </c>
      <c r="H46" s="48"/>
      <c r="I46" s="53" t="e">
        <f>VLOOKUP(Table2[[#This Row],[Site]],'MSRP CODES'!$A$23:$C$39,3,FALSE)</f>
        <v>#N/A</v>
      </c>
      <c r="J46" s="9" t="e">
        <f>VLOOKUP(Table2[[#This Row],[Cost Center Code]],'MSRP CODES'!$A$42:$B$48,2,FALSE)</f>
        <v>#N/A</v>
      </c>
      <c r="K46" s="8" t="e">
        <f>VLOOKUP(Table2[[#This Row],[MSRP Objective]],'MSRP CODES'!$A$60:$B$105,2,FALSE)</f>
        <v>#VALUE!</v>
      </c>
      <c r="L46" s="53" t="e">
        <f t="shared" si="0"/>
        <v>#VALUE!</v>
      </c>
      <c r="M46" s="8" t="e">
        <f>VLOOKUP(Table2[[#This Row],[MSRP Output]],'MSRP CODES'!$A$108:$B$491,2,FALSE)</f>
        <v>#N/A</v>
      </c>
      <c r="O46" s="8" t="e">
        <f>VLOOKUP(Table2[[#This Row],[Account Code]],'MSRP CODES'!$A$495:$B$580,2,FALSE)</f>
        <v>#N/A</v>
      </c>
      <c r="U46" s="49"/>
      <c r="V46" s="10">
        <f t="shared" si="1"/>
        <v>0</v>
      </c>
      <c r="W46" s="11">
        <f>Table2[[#This Row],[Cost LC]]/3673.75</f>
        <v>0</v>
      </c>
    </row>
    <row r="47" spans="2:23" x14ac:dyDescent="0.3">
      <c r="B47" s="9" t="e">
        <f>VLOOKUP('BUDGET TEMPLATE'!C47,'MSRP CODES'!$A$4:$B$8,2,FALSE)</f>
        <v>#N/A</v>
      </c>
      <c r="D47" s="9" t="e">
        <f>VLOOKUP(Table2[[#This Row],[PPG Code]],'MSRP CODES'!$A$11:$B$15,2,FALSE)</f>
        <v>#N/A</v>
      </c>
      <c r="F47" s="9" t="e">
        <f>VLOOKUP(Table2[[#This Row],[Goal Code]],'MSRP CODES'!$A$18:$B$20,2,FALSE)</f>
        <v>#N/A</v>
      </c>
      <c r="H47" s="48"/>
      <c r="I47" s="53" t="e">
        <f>VLOOKUP(Table2[[#This Row],[Site]],'MSRP CODES'!$A$23:$C$39,3,FALSE)</f>
        <v>#N/A</v>
      </c>
      <c r="J47" s="9" t="e">
        <f>VLOOKUP(Table2[[#This Row],[Cost Center Code]],'MSRP CODES'!$A$42:$B$48,2,FALSE)</f>
        <v>#N/A</v>
      </c>
      <c r="K47" s="8" t="e">
        <f>VLOOKUP(Table2[[#This Row],[MSRP Objective]],'MSRP CODES'!$A$60:$B$105,2,FALSE)</f>
        <v>#VALUE!</v>
      </c>
      <c r="L47" s="53" t="e">
        <f t="shared" si="0"/>
        <v>#VALUE!</v>
      </c>
      <c r="M47" s="8" t="e">
        <f>VLOOKUP(Table2[[#This Row],[MSRP Output]],'MSRP CODES'!$A$108:$B$491,2,FALSE)</f>
        <v>#N/A</v>
      </c>
      <c r="O47" s="8" t="e">
        <f>VLOOKUP(Table2[[#This Row],[Account Code]],'MSRP CODES'!$A$495:$B$580,2,FALSE)</f>
        <v>#N/A</v>
      </c>
      <c r="U47" s="49"/>
      <c r="V47" s="10">
        <f t="shared" si="1"/>
        <v>0</v>
      </c>
      <c r="W47" s="11">
        <f>Table2[[#This Row],[Cost LC]]/3673.75</f>
        <v>0</v>
      </c>
    </row>
    <row r="48" spans="2:23" x14ac:dyDescent="0.3">
      <c r="B48" s="9" t="e">
        <f>VLOOKUP('BUDGET TEMPLATE'!C48,'MSRP CODES'!$A$4:$B$8,2,FALSE)</f>
        <v>#N/A</v>
      </c>
      <c r="D48" s="9" t="e">
        <f>VLOOKUP(Table2[[#This Row],[PPG Code]],'MSRP CODES'!$A$11:$B$15,2,FALSE)</f>
        <v>#N/A</v>
      </c>
      <c r="F48" s="9" t="e">
        <f>VLOOKUP(Table2[[#This Row],[Goal Code]],'MSRP CODES'!$A$18:$B$20,2,FALSE)</f>
        <v>#N/A</v>
      </c>
      <c r="H48" s="48"/>
      <c r="I48" s="53" t="e">
        <f>VLOOKUP(Table2[[#This Row],[Site]],'MSRP CODES'!$A$23:$C$39,3,FALSE)</f>
        <v>#N/A</v>
      </c>
      <c r="J48" s="9" t="e">
        <f>VLOOKUP(Table2[[#This Row],[Cost Center Code]],'MSRP CODES'!$A$42:$B$48,2,FALSE)</f>
        <v>#N/A</v>
      </c>
      <c r="K48" s="8" t="e">
        <f>VLOOKUP(Table2[[#This Row],[MSRP Objective]],'MSRP CODES'!$A$60:$B$105,2,FALSE)</f>
        <v>#VALUE!</v>
      </c>
      <c r="L48" s="53" t="e">
        <f t="shared" si="0"/>
        <v>#VALUE!</v>
      </c>
      <c r="M48" s="8" t="e">
        <f>VLOOKUP(Table2[[#This Row],[MSRP Output]],'MSRP CODES'!$A$108:$B$491,2,FALSE)</f>
        <v>#N/A</v>
      </c>
      <c r="O48" s="8" t="e">
        <f>VLOOKUP(Table2[[#This Row],[Account Code]],'MSRP CODES'!$A$495:$B$580,2,FALSE)</f>
        <v>#N/A</v>
      </c>
      <c r="U48" s="49"/>
      <c r="V48" s="10">
        <f t="shared" si="1"/>
        <v>0</v>
      </c>
      <c r="W48" s="11">
        <f>Table2[[#This Row],[Cost LC]]/3673.75</f>
        <v>0</v>
      </c>
    </row>
    <row r="49" spans="2:23" x14ac:dyDescent="0.3">
      <c r="B49" s="9" t="e">
        <f>VLOOKUP('BUDGET TEMPLATE'!C49,'MSRP CODES'!$A$4:$B$8,2,FALSE)</f>
        <v>#N/A</v>
      </c>
      <c r="D49" s="9" t="e">
        <f>VLOOKUP(Table2[[#This Row],[PPG Code]],'MSRP CODES'!$A$11:$B$15,2,FALSE)</f>
        <v>#N/A</v>
      </c>
      <c r="F49" s="9" t="e">
        <f>VLOOKUP(Table2[[#This Row],[Goal Code]],'MSRP CODES'!$A$18:$B$20,2,FALSE)</f>
        <v>#N/A</v>
      </c>
      <c r="H49" s="48"/>
      <c r="I49" s="53" t="e">
        <f>VLOOKUP(Table2[[#This Row],[Site]],'MSRP CODES'!$A$23:$C$39,3,FALSE)</f>
        <v>#N/A</v>
      </c>
      <c r="J49" s="9" t="e">
        <f>VLOOKUP(Table2[[#This Row],[Cost Center Code]],'MSRP CODES'!$A$42:$B$48,2,FALSE)</f>
        <v>#N/A</v>
      </c>
      <c r="K49" s="8" t="e">
        <f>VLOOKUP(Table2[[#This Row],[MSRP Objective]],'MSRP CODES'!$A$60:$B$105,2,FALSE)</f>
        <v>#VALUE!</v>
      </c>
      <c r="L49" s="53" t="e">
        <f t="shared" si="0"/>
        <v>#VALUE!</v>
      </c>
      <c r="M49" s="8" t="e">
        <f>VLOOKUP(Table2[[#This Row],[MSRP Output]],'MSRP CODES'!$A$108:$B$491,2,FALSE)</f>
        <v>#N/A</v>
      </c>
      <c r="O49" s="8" t="e">
        <f>VLOOKUP(Table2[[#This Row],[Account Code]],'MSRP CODES'!$A$495:$B$580,2,FALSE)</f>
        <v>#N/A</v>
      </c>
      <c r="U49" s="49"/>
      <c r="V49" s="10">
        <f t="shared" si="1"/>
        <v>0</v>
      </c>
      <c r="W49" s="11">
        <f>Table2[[#This Row],[Cost LC]]/3673.75</f>
        <v>0</v>
      </c>
    </row>
    <row r="50" spans="2:23" x14ac:dyDescent="0.3">
      <c r="B50" s="9" t="e">
        <f>VLOOKUP('BUDGET TEMPLATE'!C50,'MSRP CODES'!$A$4:$B$8,2,FALSE)</f>
        <v>#N/A</v>
      </c>
      <c r="D50" s="9" t="e">
        <f>VLOOKUP(Table2[[#This Row],[PPG Code]],'MSRP CODES'!$A$11:$B$15,2,FALSE)</f>
        <v>#N/A</v>
      </c>
      <c r="F50" s="9" t="e">
        <f>VLOOKUP(Table2[[#This Row],[Goal Code]],'MSRP CODES'!$A$18:$B$20,2,FALSE)</f>
        <v>#N/A</v>
      </c>
      <c r="H50" s="48"/>
      <c r="I50" s="53" t="e">
        <f>VLOOKUP(Table2[[#This Row],[Site]],'MSRP CODES'!$A$23:$C$39,3,FALSE)</f>
        <v>#N/A</v>
      </c>
      <c r="J50" s="9" t="e">
        <f>VLOOKUP(Table2[[#This Row],[Cost Center Code]],'MSRP CODES'!$A$42:$B$48,2,FALSE)</f>
        <v>#N/A</v>
      </c>
      <c r="K50" s="8" t="e">
        <f>VLOOKUP(Table2[[#This Row],[MSRP Objective]],'MSRP CODES'!$A$60:$B$105,2,FALSE)</f>
        <v>#VALUE!</v>
      </c>
      <c r="L50" s="53" t="e">
        <f t="shared" si="0"/>
        <v>#VALUE!</v>
      </c>
      <c r="M50" s="8" t="e">
        <f>VLOOKUP(Table2[[#This Row],[MSRP Output]],'MSRP CODES'!$A$108:$B$491,2,FALSE)</f>
        <v>#N/A</v>
      </c>
      <c r="O50" s="8" t="e">
        <f>VLOOKUP(Table2[[#This Row],[Account Code]],'MSRP CODES'!$A$495:$B$580,2,FALSE)</f>
        <v>#N/A</v>
      </c>
      <c r="U50" s="49"/>
      <c r="V50" s="10">
        <f t="shared" si="1"/>
        <v>0</v>
      </c>
      <c r="W50" s="11">
        <f>Table2[[#This Row],[Cost LC]]/3673.75</f>
        <v>0</v>
      </c>
    </row>
    <row r="51" spans="2:23" x14ac:dyDescent="0.3">
      <c r="B51" s="9" t="e">
        <f>VLOOKUP('BUDGET TEMPLATE'!C51,'MSRP CODES'!$A$4:$B$8,2,FALSE)</f>
        <v>#N/A</v>
      </c>
      <c r="D51" s="9" t="e">
        <f>VLOOKUP(Table2[[#This Row],[PPG Code]],'MSRP CODES'!$A$11:$B$15,2,FALSE)</f>
        <v>#N/A</v>
      </c>
      <c r="F51" s="9" t="e">
        <f>VLOOKUP(Table2[[#This Row],[Goal Code]],'MSRP CODES'!$A$18:$B$20,2,FALSE)</f>
        <v>#N/A</v>
      </c>
      <c r="H51" s="48"/>
      <c r="I51" s="53" t="e">
        <f>VLOOKUP(Table2[[#This Row],[Site]],'MSRP CODES'!$A$23:$C$39,3,FALSE)</f>
        <v>#N/A</v>
      </c>
      <c r="J51" s="9" t="e">
        <f>VLOOKUP(Table2[[#This Row],[Cost Center Code]],'MSRP CODES'!$A$42:$B$48,2,FALSE)</f>
        <v>#N/A</v>
      </c>
      <c r="K51" s="8" t="e">
        <f>VLOOKUP(Table2[[#This Row],[MSRP Objective]],'MSRP CODES'!$A$60:$B$105,2,FALSE)</f>
        <v>#VALUE!</v>
      </c>
      <c r="L51" s="53" t="e">
        <f t="shared" si="0"/>
        <v>#VALUE!</v>
      </c>
      <c r="M51" s="8" t="e">
        <f>VLOOKUP(Table2[[#This Row],[MSRP Output]],'MSRP CODES'!$A$108:$B$491,2,FALSE)</f>
        <v>#N/A</v>
      </c>
      <c r="O51" s="8" t="e">
        <f>VLOOKUP(Table2[[#This Row],[Account Code]],'MSRP CODES'!$A$495:$B$580,2,FALSE)</f>
        <v>#N/A</v>
      </c>
      <c r="U51" s="49"/>
      <c r="V51" s="10">
        <f t="shared" si="1"/>
        <v>0</v>
      </c>
      <c r="W51" s="11">
        <f>Table2[[#This Row],[Cost LC]]/3673.75</f>
        <v>0</v>
      </c>
    </row>
    <row r="52" spans="2:23" x14ac:dyDescent="0.3">
      <c r="B52" s="9" t="e">
        <f>VLOOKUP('BUDGET TEMPLATE'!C52,'MSRP CODES'!$A$4:$B$8,2,FALSE)</f>
        <v>#N/A</v>
      </c>
      <c r="D52" s="9" t="e">
        <f>VLOOKUP(Table2[[#This Row],[PPG Code]],'MSRP CODES'!$A$11:$B$15,2,FALSE)</f>
        <v>#N/A</v>
      </c>
      <c r="F52" s="9" t="e">
        <f>VLOOKUP(Table2[[#This Row],[Goal Code]],'MSRP CODES'!$A$18:$B$20,2,FALSE)</f>
        <v>#N/A</v>
      </c>
      <c r="H52" s="48"/>
      <c r="I52" s="53" t="e">
        <f>VLOOKUP(Table2[[#This Row],[Site]],'MSRP CODES'!$A$23:$C$39,3,FALSE)</f>
        <v>#N/A</v>
      </c>
      <c r="J52" s="9" t="e">
        <f>VLOOKUP(Table2[[#This Row],[Cost Center Code]],'MSRP CODES'!$A$42:$B$48,2,FALSE)</f>
        <v>#N/A</v>
      </c>
      <c r="K52" s="8" t="e">
        <f>VLOOKUP(Table2[[#This Row],[MSRP Objective]],'MSRP CODES'!$A$60:$B$105,2,FALSE)</f>
        <v>#VALUE!</v>
      </c>
      <c r="L52" s="53" t="e">
        <f t="shared" si="0"/>
        <v>#VALUE!</v>
      </c>
      <c r="M52" s="8" t="e">
        <f>VLOOKUP(Table2[[#This Row],[MSRP Output]],'MSRP CODES'!$A$108:$B$491,2,FALSE)</f>
        <v>#N/A</v>
      </c>
      <c r="O52" s="8" t="e">
        <f>VLOOKUP(Table2[[#This Row],[Account Code]],'MSRP CODES'!$A$495:$B$580,2,FALSE)</f>
        <v>#N/A</v>
      </c>
      <c r="U52" s="49"/>
      <c r="V52" s="10">
        <f t="shared" si="1"/>
        <v>0</v>
      </c>
      <c r="W52" s="11">
        <f>Table2[[#This Row],[Cost LC]]/3673.75</f>
        <v>0</v>
      </c>
    </row>
    <row r="53" spans="2:23" x14ac:dyDescent="0.3">
      <c r="B53" s="9" t="e">
        <f>VLOOKUP('BUDGET TEMPLATE'!C53,'MSRP CODES'!$A$4:$B$8,2,FALSE)</f>
        <v>#N/A</v>
      </c>
      <c r="D53" s="9" t="e">
        <f>VLOOKUP(Table2[[#This Row],[PPG Code]],'MSRP CODES'!$A$11:$B$15,2,FALSE)</f>
        <v>#N/A</v>
      </c>
      <c r="F53" s="9" t="e">
        <f>VLOOKUP(Table2[[#This Row],[Goal Code]],'MSRP CODES'!$A$18:$B$20,2,FALSE)</f>
        <v>#N/A</v>
      </c>
      <c r="H53" s="48"/>
      <c r="I53" s="53" t="e">
        <f>VLOOKUP(Table2[[#This Row],[Site]],'MSRP CODES'!$A$23:$C$39,3,FALSE)</f>
        <v>#N/A</v>
      </c>
      <c r="J53" s="9" t="e">
        <f>VLOOKUP(Table2[[#This Row],[Cost Center Code]],'MSRP CODES'!$A$42:$B$48,2,FALSE)</f>
        <v>#N/A</v>
      </c>
      <c r="K53" s="8" t="e">
        <f>VLOOKUP(Table2[[#This Row],[MSRP Objective]],'MSRP CODES'!$A$60:$B$105,2,FALSE)</f>
        <v>#VALUE!</v>
      </c>
      <c r="L53" s="53" t="e">
        <f t="shared" si="0"/>
        <v>#VALUE!</v>
      </c>
      <c r="M53" s="8" t="e">
        <f>VLOOKUP(Table2[[#This Row],[MSRP Output]],'MSRP CODES'!$A$108:$B$491,2,FALSE)</f>
        <v>#N/A</v>
      </c>
      <c r="O53" s="8" t="e">
        <f>VLOOKUP(Table2[[#This Row],[Account Code]],'MSRP CODES'!$A$495:$B$580,2,FALSE)</f>
        <v>#N/A</v>
      </c>
      <c r="U53" s="49"/>
      <c r="V53" s="10">
        <f t="shared" si="1"/>
        <v>0</v>
      </c>
      <c r="W53" s="11">
        <f>Table2[[#This Row],[Cost LC]]/3673.75</f>
        <v>0</v>
      </c>
    </row>
    <row r="54" spans="2:23" x14ac:dyDescent="0.3">
      <c r="B54" s="9" t="e">
        <f>VLOOKUP('BUDGET TEMPLATE'!C54,'MSRP CODES'!$A$4:$B$8,2,FALSE)</f>
        <v>#N/A</v>
      </c>
      <c r="D54" s="9" t="e">
        <f>VLOOKUP(Table2[[#This Row],[PPG Code]],'MSRP CODES'!$A$11:$B$15,2,FALSE)</f>
        <v>#N/A</v>
      </c>
      <c r="F54" s="9" t="e">
        <f>VLOOKUP(Table2[[#This Row],[Goal Code]],'MSRP CODES'!$A$18:$B$20,2,FALSE)</f>
        <v>#N/A</v>
      </c>
      <c r="H54" s="48"/>
      <c r="I54" s="53" t="e">
        <f>VLOOKUP(Table2[[#This Row],[Site]],'MSRP CODES'!$A$23:$C$39,3,FALSE)</f>
        <v>#N/A</v>
      </c>
      <c r="J54" s="9" t="e">
        <f>VLOOKUP(Table2[[#This Row],[Cost Center Code]],'MSRP CODES'!$A$42:$B$48,2,FALSE)</f>
        <v>#N/A</v>
      </c>
      <c r="K54" s="8" t="e">
        <f>VLOOKUP(Table2[[#This Row],[MSRP Objective]],'MSRP CODES'!$A$60:$B$105,2,FALSE)</f>
        <v>#VALUE!</v>
      </c>
      <c r="L54" s="53" t="e">
        <f t="shared" si="0"/>
        <v>#VALUE!</v>
      </c>
      <c r="M54" s="8" t="e">
        <f>VLOOKUP(Table2[[#This Row],[MSRP Output]],'MSRP CODES'!$A$108:$B$491,2,FALSE)</f>
        <v>#N/A</v>
      </c>
      <c r="O54" s="8" t="e">
        <f>VLOOKUP(Table2[[#This Row],[Account Code]],'MSRP CODES'!$A$495:$B$580,2,FALSE)</f>
        <v>#N/A</v>
      </c>
      <c r="U54" s="49"/>
      <c r="V54" s="10">
        <f t="shared" si="1"/>
        <v>0</v>
      </c>
      <c r="W54" s="11">
        <f>Table2[[#This Row],[Cost LC]]/3673.75</f>
        <v>0</v>
      </c>
    </row>
    <row r="55" spans="2:23" x14ac:dyDescent="0.3">
      <c r="B55" s="9" t="e">
        <f>VLOOKUP('BUDGET TEMPLATE'!C55,'MSRP CODES'!$A$4:$B$8,2,FALSE)</f>
        <v>#N/A</v>
      </c>
      <c r="D55" s="9" t="e">
        <f>VLOOKUP(Table2[[#This Row],[PPG Code]],'MSRP CODES'!$A$11:$B$15,2,FALSE)</f>
        <v>#N/A</v>
      </c>
      <c r="F55" s="9" t="e">
        <f>VLOOKUP(Table2[[#This Row],[Goal Code]],'MSRP CODES'!$A$18:$B$20,2,FALSE)</f>
        <v>#N/A</v>
      </c>
      <c r="H55" s="48"/>
      <c r="I55" s="53" t="e">
        <f>VLOOKUP(Table2[[#This Row],[Site]],'MSRP CODES'!$A$23:$C$39,3,FALSE)</f>
        <v>#N/A</v>
      </c>
      <c r="J55" s="9" t="e">
        <f>VLOOKUP(Table2[[#This Row],[Cost Center Code]],'MSRP CODES'!$A$42:$B$48,2,FALSE)</f>
        <v>#N/A</v>
      </c>
      <c r="K55" s="8" t="e">
        <f>VLOOKUP(Table2[[#This Row],[MSRP Objective]],'MSRP CODES'!$A$60:$B$105,2,FALSE)</f>
        <v>#VALUE!</v>
      </c>
      <c r="L55" s="53" t="e">
        <f t="shared" si="0"/>
        <v>#VALUE!</v>
      </c>
      <c r="M55" s="8" t="e">
        <f>VLOOKUP(Table2[[#This Row],[MSRP Output]],'MSRP CODES'!$A$108:$B$491,2,FALSE)</f>
        <v>#N/A</v>
      </c>
      <c r="O55" s="8" t="e">
        <f>VLOOKUP(Table2[[#This Row],[Account Code]],'MSRP CODES'!$A$495:$B$580,2,FALSE)</f>
        <v>#N/A</v>
      </c>
      <c r="U55" s="49"/>
      <c r="V55" s="10">
        <f t="shared" si="1"/>
        <v>0</v>
      </c>
      <c r="W55" s="11">
        <f>Table2[[#This Row],[Cost LC]]/3673.75</f>
        <v>0</v>
      </c>
    </row>
    <row r="56" spans="2:23" x14ac:dyDescent="0.3">
      <c r="B56" s="9" t="e">
        <f>VLOOKUP('BUDGET TEMPLATE'!C56,'MSRP CODES'!$A$4:$B$8,2,FALSE)</f>
        <v>#N/A</v>
      </c>
      <c r="D56" s="9" t="e">
        <f>VLOOKUP(Table2[[#This Row],[PPG Code]],'MSRP CODES'!$A$11:$B$15,2,FALSE)</f>
        <v>#N/A</v>
      </c>
      <c r="F56" s="9" t="e">
        <f>VLOOKUP(Table2[[#This Row],[Goal Code]],'MSRP CODES'!$A$18:$B$20,2,FALSE)</f>
        <v>#N/A</v>
      </c>
      <c r="H56" s="48"/>
      <c r="I56" s="53" t="e">
        <f>VLOOKUP(Table2[[#This Row],[Site]],'MSRP CODES'!$A$23:$C$39,3,FALSE)</f>
        <v>#N/A</v>
      </c>
      <c r="J56" s="9" t="e">
        <f>VLOOKUP(Table2[[#This Row],[Cost Center Code]],'MSRP CODES'!$A$42:$B$48,2,FALSE)</f>
        <v>#N/A</v>
      </c>
      <c r="K56" s="8" t="e">
        <f>VLOOKUP(Table2[[#This Row],[MSRP Objective]],'MSRP CODES'!$A$60:$B$105,2,FALSE)</f>
        <v>#VALUE!</v>
      </c>
      <c r="L56" s="53" t="e">
        <f t="shared" si="0"/>
        <v>#VALUE!</v>
      </c>
      <c r="M56" s="8" t="e">
        <f>VLOOKUP(Table2[[#This Row],[MSRP Output]],'MSRP CODES'!$A$108:$B$491,2,FALSE)</f>
        <v>#N/A</v>
      </c>
      <c r="O56" s="8" t="e">
        <f>VLOOKUP(Table2[[#This Row],[Account Code]],'MSRP CODES'!$A$495:$B$580,2,FALSE)</f>
        <v>#N/A</v>
      </c>
      <c r="U56" s="49"/>
      <c r="V56" s="10">
        <f t="shared" si="1"/>
        <v>0</v>
      </c>
      <c r="W56" s="11">
        <f>Table2[[#This Row],[Cost LC]]/3673.75</f>
        <v>0</v>
      </c>
    </row>
    <row r="57" spans="2:23" x14ac:dyDescent="0.3">
      <c r="B57" s="9" t="e">
        <f>VLOOKUP('BUDGET TEMPLATE'!C57,'MSRP CODES'!$A$4:$B$8,2,FALSE)</f>
        <v>#N/A</v>
      </c>
      <c r="D57" s="9" t="e">
        <f>VLOOKUP(Table2[[#This Row],[PPG Code]],'MSRP CODES'!$A$11:$B$15,2,FALSE)</f>
        <v>#N/A</v>
      </c>
      <c r="F57" s="9" t="e">
        <f>VLOOKUP(Table2[[#This Row],[Goal Code]],'MSRP CODES'!$A$18:$B$20,2,FALSE)</f>
        <v>#N/A</v>
      </c>
      <c r="H57" s="48"/>
      <c r="I57" s="53" t="e">
        <f>VLOOKUP(Table2[[#This Row],[Site]],'MSRP CODES'!$A$23:$C$39,3,FALSE)</f>
        <v>#N/A</v>
      </c>
      <c r="J57" s="9" t="e">
        <f>VLOOKUP(Table2[[#This Row],[Cost Center Code]],'MSRP CODES'!$A$42:$B$48,2,FALSE)</f>
        <v>#N/A</v>
      </c>
      <c r="K57" s="8" t="e">
        <f>VLOOKUP(Table2[[#This Row],[MSRP Objective]],'MSRP CODES'!$A$60:$B$105,2,FALSE)</f>
        <v>#VALUE!</v>
      </c>
      <c r="L57" s="53" t="e">
        <f t="shared" si="0"/>
        <v>#VALUE!</v>
      </c>
      <c r="M57" s="8" t="e">
        <f>VLOOKUP(Table2[[#This Row],[MSRP Output]],'MSRP CODES'!$A$108:$B$491,2,FALSE)</f>
        <v>#N/A</v>
      </c>
      <c r="O57" s="8" t="e">
        <f>VLOOKUP(Table2[[#This Row],[Account Code]],'MSRP CODES'!$A$495:$B$580,2,FALSE)</f>
        <v>#N/A</v>
      </c>
      <c r="U57" s="49"/>
      <c r="V57" s="10">
        <f t="shared" si="1"/>
        <v>0</v>
      </c>
      <c r="W57" s="11">
        <f>Table2[[#This Row],[Cost LC]]/3673.75</f>
        <v>0</v>
      </c>
    </row>
    <row r="58" spans="2:23" x14ac:dyDescent="0.3">
      <c r="B58" s="9" t="e">
        <f>VLOOKUP('BUDGET TEMPLATE'!C58,'MSRP CODES'!$A$4:$B$8,2,FALSE)</f>
        <v>#N/A</v>
      </c>
      <c r="D58" s="9" t="e">
        <f>VLOOKUP(Table2[[#This Row],[PPG Code]],'MSRP CODES'!$A$11:$B$15,2,FALSE)</f>
        <v>#N/A</v>
      </c>
      <c r="F58" s="9" t="e">
        <f>VLOOKUP(Table2[[#This Row],[Goal Code]],'MSRP CODES'!$A$18:$B$20,2,FALSE)</f>
        <v>#N/A</v>
      </c>
      <c r="H58" s="48"/>
      <c r="I58" s="53" t="e">
        <f>VLOOKUP(Table2[[#This Row],[Site]],'MSRP CODES'!$A$23:$C$39,3,FALSE)</f>
        <v>#N/A</v>
      </c>
      <c r="J58" s="9" t="e">
        <f>VLOOKUP(Table2[[#This Row],[Cost Center Code]],'MSRP CODES'!$A$42:$B$48,2,FALSE)</f>
        <v>#N/A</v>
      </c>
      <c r="K58" s="8" t="e">
        <f>VLOOKUP(Table2[[#This Row],[MSRP Objective]],'MSRP CODES'!$A$60:$B$105,2,FALSE)</f>
        <v>#VALUE!</v>
      </c>
      <c r="L58" s="53" t="e">
        <f t="shared" si="0"/>
        <v>#VALUE!</v>
      </c>
      <c r="M58" s="8" t="e">
        <f>VLOOKUP(Table2[[#This Row],[MSRP Output]],'MSRP CODES'!$A$108:$B$491,2,FALSE)</f>
        <v>#N/A</v>
      </c>
      <c r="O58" s="8" t="e">
        <f>VLOOKUP(Table2[[#This Row],[Account Code]],'MSRP CODES'!$A$495:$B$580,2,FALSE)</f>
        <v>#N/A</v>
      </c>
      <c r="U58" s="49"/>
      <c r="V58" s="10">
        <f t="shared" si="1"/>
        <v>0</v>
      </c>
      <c r="W58" s="11">
        <f>Table2[[#This Row],[Cost LC]]/3673.75</f>
        <v>0</v>
      </c>
    </row>
    <row r="59" spans="2:23" x14ac:dyDescent="0.3">
      <c r="B59" s="9" t="e">
        <f>VLOOKUP('BUDGET TEMPLATE'!C59,'MSRP CODES'!$A$4:$B$8,2,FALSE)</f>
        <v>#N/A</v>
      </c>
      <c r="D59" s="9" t="e">
        <f>VLOOKUP(Table2[[#This Row],[PPG Code]],'MSRP CODES'!$A$11:$B$15,2,FALSE)</f>
        <v>#N/A</v>
      </c>
      <c r="F59" s="9" t="e">
        <f>VLOOKUP(Table2[[#This Row],[Goal Code]],'MSRP CODES'!$A$18:$B$20,2,FALSE)</f>
        <v>#N/A</v>
      </c>
      <c r="H59" s="48"/>
      <c r="I59" s="53" t="e">
        <f>VLOOKUP(Table2[[#This Row],[Site]],'MSRP CODES'!$A$23:$C$39,3,FALSE)</f>
        <v>#N/A</v>
      </c>
      <c r="J59" s="9" t="e">
        <f>VLOOKUP(Table2[[#This Row],[Cost Center Code]],'MSRP CODES'!$A$42:$B$48,2,FALSE)</f>
        <v>#N/A</v>
      </c>
      <c r="K59" s="8" t="e">
        <f>VLOOKUP(Table2[[#This Row],[MSRP Objective]],'MSRP CODES'!$A$60:$B$105,2,FALSE)</f>
        <v>#VALUE!</v>
      </c>
      <c r="L59" s="53" t="e">
        <f t="shared" si="0"/>
        <v>#VALUE!</v>
      </c>
      <c r="M59" s="8" t="e">
        <f>VLOOKUP(Table2[[#This Row],[MSRP Output]],'MSRP CODES'!$A$108:$B$491,2,FALSE)</f>
        <v>#N/A</v>
      </c>
      <c r="O59" s="8" t="e">
        <f>VLOOKUP(Table2[[#This Row],[Account Code]],'MSRP CODES'!$A$495:$B$580,2,FALSE)</f>
        <v>#N/A</v>
      </c>
      <c r="U59" s="49"/>
      <c r="V59" s="10">
        <f t="shared" si="1"/>
        <v>0</v>
      </c>
      <c r="W59" s="11">
        <f>Table2[[#This Row],[Cost LC]]/3673.75</f>
        <v>0</v>
      </c>
    </row>
    <row r="60" spans="2:23" x14ac:dyDescent="0.3">
      <c r="B60" s="9" t="e">
        <f>VLOOKUP('BUDGET TEMPLATE'!C60,'MSRP CODES'!$A$4:$B$8,2,FALSE)</f>
        <v>#N/A</v>
      </c>
      <c r="D60" s="9" t="e">
        <f>VLOOKUP(Table2[[#This Row],[PPG Code]],'MSRP CODES'!$A$11:$B$15,2,FALSE)</f>
        <v>#N/A</v>
      </c>
      <c r="F60" s="9" t="e">
        <f>VLOOKUP(Table2[[#This Row],[Goal Code]],'MSRP CODES'!$A$18:$B$20,2,FALSE)</f>
        <v>#N/A</v>
      </c>
      <c r="H60" s="48"/>
      <c r="I60" s="53" t="e">
        <f>VLOOKUP(Table2[[#This Row],[Site]],'MSRP CODES'!$A$23:$C$39,3,FALSE)</f>
        <v>#N/A</v>
      </c>
      <c r="J60" s="9" t="e">
        <f>VLOOKUP(Table2[[#This Row],[Cost Center Code]],'MSRP CODES'!$A$42:$B$48,2,FALSE)</f>
        <v>#N/A</v>
      </c>
      <c r="K60" s="8" t="e">
        <f>VLOOKUP(Table2[[#This Row],[MSRP Objective]],'MSRP CODES'!$A$60:$B$105,2,FALSE)</f>
        <v>#VALUE!</v>
      </c>
      <c r="L60" s="53" t="e">
        <f t="shared" si="0"/>
        <v>#VALUE!</v>
      </c>
      <c r="M60" s="8" t="e">
        <f>VLOOKUP(Table2[[#This Row],[MSRP Output]],'MSRP CODES'!$A$108:$B$491,2,FALSE)</f>
        <v>#N/A</v>
      </c>
      <c r="O60" s="8" t="e">
        <f>VLOOKUP(Table2[[#This Row],[Account Code]],'MSRP CODES'!$A$495:$B$580,2,FALSE)</f>
        <v>#N/A</v>
      </c>
      <c r="U60" s="49"/>
      <c r="V60" s="10">
        <f t="shared" si="1"/>
        <v>0</v>
      </c>
      <c r="W60" s="11">
        <f>Table2[[#This Row],[Cost LC]]/3673.75</f>
        <v>0</v>
      </c>
    </row>
    <row r="61" spans="2:23" x14ac:dyDescent="0.3">
      <c r="B61" s="9" t="e">
        <f>VLOOKUP('BUDGET TEMPLATE'!C61,'MSRP CODES'!$A$4:$B$8,2,FALSE)</f>
        <v>#N/A</v>
      </c>
      <c r="D61" s="9" t="e">
        <f>VLOOKUP(Table2[[#This Row],[PPG Code]],'MSRP CODES'!$A$11:$B$15,2,FALSE)</f>
        <v>#N/A</v>
      </c>
      <c r="F61" s="9" t="e">
        <f>VLOOKUP(Table2[[#This Row],[Goal Code]],'MSRP CODES'!$A$18:$B$20,2,FALSE)</f>
        <v>#N/A</v>
      </c>
      <c r="H61" s="48"/>
      <c r="I61" s="53" t="e">
        <f>VLOOKUP(Table2[[#This Row],[Site]],'MSRP CODES'!$A$23:$C$39,3,FALSE)</f>
        <v>#N/A</v>
      </c>
      <c r="J61" s="9" t="e">
        <f>VLOOKUP(Table2[[#This Row],[Cost Center Code]],'MSRP CODES'!$A$42:$B$48,2,FALSE)</f>
        <v>#N/A</v>
      </c>
      <c r="K61" s="8" t="e">
        <f>VLOOKUP(Table2[[#This Row],[MSRP Objective]],'MSRP CODES'!$A$60:$B$105,2,FALSE)</f>
        <v>#VALUE!</v>
      </c>
      <c r="L61" s="53" t="e">
        <f t="shared" si="0"/>
        <v>#VALUE!</v>
      </c>
      <c r="M61" s="8" t="e">
        <f>VLOOKUP(Table2[[#This Row],[MSRP Output]],'MSRP CODES'!$A$108:$B$491,2,FALSE)</f>
        <v>#N/A</v>
      </c>
      <c r="O61" s="8" t="e">
        <f>VLOOKUP(Table2[[#This Row],[Account Code]],'MSRP CODES'!$A$495:$B$580,2,FALSE)</f>
        <v>#N/A</v>
      </c>
      <c r="U61" s="49"/>
      <c r="V61" s="10">
        <f t="shared" si="1"/>
        <v>0</v>
      </c>
      <c r="W61" s="11">
        <f>Table2[[#This Row],[Cost LC]]/3673.75</f>
        <v>0</v>
      </c>
    </row>
    <row r="62" spans="2:23" x14ac:dyDescent="0.3">
      <c r="B62" s="9" t="e">
        <f>VLOOKUP('BUDGET TEMPLATE'!C62,'MSRP CODES'!$A$4:$B$8,2,FALSE)</f>
        <v>#N/A</v>
      </c>
      <c r="D62" s="9" t="e">
        <f>VLOOKUP(Table2[[#This Row],[PPG Code]],'MSRP CODES'!$A$11:$B$15,2,FALSE)</f>
        <v>#N/A</v>
      </c>
      <c r="F62" s="9" t="e">
        <f>VLOOKUP(Table2[[#This Row],[Goal Code]],'MSRP CODES'!$A$18:$B$20,2,FALSE)</f>
        <v>#N/A</v>
      </c>
      <c r="H62" s="48"/>
      <c r="I62" s="53" t="e">
        <f>VLOOKUP(Table2[[#This Row],[Site]],'MSRP CODES'!$A$23:$C$39,3,FALSE)</f>
        <v>#N/A</v>
      </c>
      <c r="J62" s="9" t="e">
        <f>VLOOKUP(Table2[[#This Row],[Cost Center Code]],'MSRP CODES'!$A$42:$B$48,2,FALSE)</f>
        <v>#N/A</v>
      </c>
      <c r="K62" s="8" t="e">
        <f>VLOOKUP(Table2[[#This Row],[MSRP Objective]],'MSRP CODES'!$A$60:$B$105,2,FALSE)</f>
        <v>#VALUE!</v>
      </c>
      <c r="L62" s="53" t="e">
        <f t="shared" si="0"/>
        <v>#VALUE!</v>
      </c>
      <c r="M62" s="8" t="e">
        <f>VLOOKUP(Table2[[#This Row],[MSRP Output]],'MSRP CODES'!$A$108:$B$491,2,FALSE)</f>
        <v>#N/A</v>
      </c>
      <c r="O62" s="8" t="e">
        <f>VLOOKUP(Table2[[#This Row],[Account Code]],'MSRP CODES'!$A$495:$B$580,2,FALSE)</f>
        <v>#N/A</v>
      </c>
      <c r="U62" s="49"/>
      <c r="V62" s="10">
        <f t="shared" si="1"/>
        <v>0</v>
      </c>
      <c r="W62" s="11">
        <f>Table2[[#This Row],[Cost LC]]/3673.75</f>
        <v>0</v>
      </c>
    </row>
    <row r="63" spans="2:23" x14ac:dyDescent="0.3">
      <c r="B63" s="9" t="e">
        <f>VLOOKUP('BUDGET TEMPLATE'!C63,'MSRP CODES'!$A$4:$B$8,2,FALSE)</f>
        <v>#N/A</v>
      </c>
      <c r="D63" s="9" t="e">
        <f>VLOOKUP(Table2[[#This Row],[PPG Code]],'MSRP CODES'!$A$11:$B$15,2,FALSE)</f>
        <v>#N/A</v>
      </c>
      <c r="F63" s="9" t="e">
        <f>VLOOKUP(Table2[[#This Row],[Goal Code]],'MSRP CODES'!$A$18:$B$20,2,FALSE)</f>
        <v>#N/A</v>
      </c>
      <c r="H63" s="48"/>
      <c r="I63" s="53" t="e">
        <f>VLOOKUP(Table2[[#This Row],[Site]],'MSRP CODES'!$A$23:$C$39,3,FALSE)</f>
        <v>#N/A</v>
      </c>
      <c r="J63" s="9" t="e">
        <f>VLOOKUP(Table2[[#This Row],[Cost Center Code]],'MSRP CODES'!$A$42:$B$48,2,FALSE)</f>
        <v>#N/A</v>
      </c>
      <c r="K63" s="8" t="e">
        <f>VLOOKUP(Table2[[#This Row],[MSRP Objective]],'MSRP CODES'!$A$60:$B$105,2,FALSE)</f>
        <v>#VALUE!</v>
      </c>
      <c r="L63" s="53" t="e">
        <f t="shared" si="0"/>
        <v>#VALUE!</v>
      </c>
      <c r="M63" s="8" t="e">
        <f>VLOOKUP(Table2[[#This Row],[MSRP Output]],'MSRP CODES'!$A$108:$B$491,2,FALSE)</f>
        <v>#N/A</v>
      </c>
      <c r="O63" s="8" t="e">
        <f>VLOOKUP(Table2[[#This Row],[Account Code]],'MSRP CODES'!$A$495:$B$580,2,FALSE)</f>
        <v>#N/A</v>
      </c>
      <c r="U63" s="49"/>
      <c r="V63" s="10">
        <f t="shared" si="1"/>
        <v>0</v>
      </c>
      <c r="W63" s="11">
        <f>Table2[[#This Row],[Cost LC]]/3673.75</f>
        <v>0</v>
      </c>
    </row>
    <row r="64" spans="2:23" x14ac:dyDescent="0.3">
      <c r="B64" s="9" t="e">
        <f>VLOOKUP('BUDGET TEMPLATE'!C64,'MSRP CODES'!$A$4:$B$8,2,FALSE)</f>
        <v>#N/A</v>
      </c>
      <c r="D64" s="9" t="e">
        <f>VLOOKUP(Table2[[#This Row],[PPG Code]],'MSRP CODES'!$A$11:$B$15,2,FALSE)</f>
        <v>#N/A</v>
      </c>
      <c r="F64" s="9" t="e">
        <f>VLOOKUP(Table2[[#This Row],[Goal Code]],'MSRP CODES'!$A$18:$B$20,2,FALSE)</f>
        <v>#N/A</v>
      </c>
      <c r="H64" s="48"/>
      <c r="I64" s="53" t="e">
        <f>VLOOKUP(Table2[[#This Row],[Site]],'MSRP CODES'!$A$23:$C$39,3,FALSE)</f>
        <v>#N/A</v>
      </c>
      <c r="J64" s="9" t="e">
        <f>VLOOKUP(Table2[[#This Row],[Cost Center Code]],'MSRP CODES'!$A$42:$B$48,2,FALSE)</f>
        <v>#N/A</v>
      </c>
      <c r="K64" s="8" t="e">
        <f>VLOOKUP(Table2[[#This Row],[MSRP Objective]],'MSRP CODES'!$A$60:$B$105,2,FALSE)</f>
        <v>#VALUE!</v>
      </c>
      <c r="L64" s="53" t="e">
        <f t="shared" si="0"/>
        <v>#VALUE!</v>
      </c>
      <c r="M64" s="8" t="e">
        <f>VLOOKUP(Table2[[#This Row],[MSRP Output]],'MSRP CODES'!$A$108:$B$491,2,FALSE)</f>
        <v>#N/A</v>
      </c>
      <c r="O64" s="8" t="e">
        <f>VLOOKUP(Table2[[#This Row],[Account Code]],'MSRP CODES'!$A$495:$B$580,2,FALSE)</f>
        <v>#N/A</v>
      </c>
      <c r="U64" s="49"/>
      <c r="V64" s="10">
        <f t="shared" si="1"/>
        <v>0</v>
      </c>
      <c r="W64" s="11">
        <f>Table2[[#This Row],[Cost LC]]/3673.75</f>
        <v>0</v>
      </c>
    </row>
    <row r="65" spans="2:23" x14ac:dyDescent="0.3">
      <c r="B65" s="9" t="e">
        <f>VLOOKUP('BUDGET TEMPLATE'!C65,'MSRP CODES'!$A$4:$B$8,2,FALSE)</f>
        <v>#N/A</v>
      </c>
      <c r="D65" s="9" t="e">
        <f>VLOOKUP(Table2[[#This Row],[PPG Code]],'MSRP CODES'!$A$11:$B$15,2,FALSE)</f>
        <v>#N/A</v>
      </c>
      <c r="F65" s="9" t="e">
        <f>VLOOKUP(Table2[[#This Row],[Goal Code]],'MSRP CODES'!$A$18:$B$20,2,FALSE)</f>
        <v>#N/A</v>
      </c>
      <c r="H65" s="48"/>
      <c r="I65" s="53" t="e">
        <f>VLOOKUP(Table2[[#This Row],[Site]],'MSRP CODES'!$A$23:$C$39,3,FALSE)</f>
        <v>#N/A</v>
      </c>
      <c r="J65" s="9" t="e">
        <f>VLOOKUP(Table2[[#This Row],[Cost Center Code]],'MSRP CODES'!$A$42:$B$48,2,FALSE)</f>
        <v>#N/A</v>
      </c>
      <c r="K65" s="8" t="e">
        <f>VLOOKUP(Table2[[#This Row],[MSRP Objective]],'MSRP CODES'!$A$60:$B$105,2,FALSE)</f>
        <v>#VALUE!</v>
      </c>
      <c r="L65" s="53" t="e">
        <f t="shared" si="0"/>
        <v>#VALUE!</v>
      </c>
      <c r="M65" s="8" t="e">
        <f>VLOOKUP(Table2[[#This Row],[MSRP Output]],'MSRP CODES'!$A$108:$B$491,2,FALSE)</f>
        <v>#N/A</v>
      </c>
      <c r="O65" s="8" t="e">
        <f>VLOOKUP(Table2[[#This Row],[Account Code]],'MSRP CODES'!$A$495:$B$580,2,FALSE)</f>
        <v>#N/A</v>
      </c>
      <c r="U65" s="49"/>
      <c r="V65" s="10">
        <f t="shared" si="1"/>
        <v>0</v>
      </c>
      <c r="W65" s="11">
        <f>Table2[[#This Row],[Cost LC]]/3673.75</f>
        <v>0</v>
      </c>
    </row>
    <row r="66" spans="2:23" x14ac:dyDescent="0.3">
      <c r="B66" s="9" t="e">
        <f>VLOOKUP('BUDGET TEMPLATE'!C66,'MSRP CODES'!$A$4:$B$8,2,FALSE)</f>
        <v>#N/A</v>
      </c>
      <c r="D66" s="9" t="e">
        <f>VLOOKUP(Table2[[#This Row],[PPG Code]],'MSRP CODES'!$A$11:$B$15,2,FALSE)</f>
        <v>#N/A</v>
      </c>
      <c r="F66" s="9" t="e">
        <f>VLOOKUP(Table2[[#This Row],[Goal Code]],'MSRP CODES'!$A$18:$B$20,2,FALSE)</f>
        <v>#N/A</v>
      </c>
      <c r="H66" s="48"/>
      <c r="I66" s="53" t="e">
        <f>VLOOKUP(Table2[[#This Row],[Site]],'MSRP CODES'!$A$23:$C$39,3,FALSE)</f>
        <v>#N/A</v>
      </c>
      <c r="J66" s="9" t="e">
        <f>VLOOKUP(Table2[[#This Row],[Cost Center Code]],'MSRP CODES'!$A$42:$B$48,2,FALSE)</f>
        <v>#N/A</v>
      </c>
      <c r="K66" s="8" t="e">
        <f>VLOOKUP(Table2[[#This Row],[MSRP Objective]],'MSRP CODES'!$A$60:$B$105,2,FALSE)</f>
        <v>#VALUE!</v>
      </c>
      <c r="L66" s="53" t="e">
        <f t="shared" si="0"/>
        <v>#VALUE!</v>
      </c>
      <c r="M66" s="8" t="e">
        <f>VLOOKUP(Table2[[#This Row],[MSRP Output]],'MSRP CODES'!$A$108:$B$491,2,FALSE)</f>
        <v>#N/A</v>
      </c>
      <c r="O66" s="8" t="e">
        <f>VLOOKUP(Table2[[#This Row],[Account Code]],'MSRP CODES'!$A$495:$B$580,2,FALSE)</f>
        <v>#N/A</v>
      </c>
      <c r="U66" s="49"/>
      <c r="V66" s="10">
        <f t="shared" si="1"/>
        <v>0</v>
      </c>
      <c r="W66" s="11">
        <f>Table2[[#This Row],[Cost LC]]/3673.75</f>
        <v>0</v>
      </c>
    </row>
    <row r="67" spans="2:23" x14ac:dyDescent="0.3">
      <c r="B67" s="9" t="e">
        <f>VLOOKUP('BUDGET TEMPLATE'!C67,'MSRP CODES'!$A$4:$B$8,2,FALSE)</f>
        <v>#N/A</v>
      </c>
      <c r="D67" s="9" t="e">
        <f>VLOOKUP(Table2[[#This Row],[PPG Code]],'MSRP CODES'!$A$11:$B$15,2,FALSE)</f>
        <v>#N/A</v>
      </c>
      <c r="F67" s="9" t="e">
        <f>VLOOKUP(Table2[[#This Row],[Goal Code]],'MSRP CODES'!$A$18:$B$20,2,FALSE)</f>
        <v>#N/A</v>
      </c>
      <c r="H67" s="48"/>
      <c r="I67" s="53" t="e">
        <f>VLOOKUP(Table2[[#This Row],[Site]],'MSRP CODES'!$A$23:$C$39,3,FALSE)</f>
        <v>#N/A</v>
      </c>
      <c r="J67" s="9" t="e">
        <f>VLOOKUP(Table2[[#This Row],[Cost Center Code]],'MSRP CODES'!$A$42:$B$48,2,FALSE)</f>
        <v>#N/A</v>
      </c>
      <c r="K67" s="8" t="e">
        <f>VLOOKUP(Table2[[#This Row],[MSRP Objective]],'MSRP CODES'!$A$60:$B$105,2,FALSE)</f>
        <v>#VALUE!</v>
      </c>
      <c r="L67" s="53" t="e">
        <f t="shared" ref="L67:L130" si="2">VALUE(LEFT(N67,LEN(N67)-2))</f>
        <v>#VALUE!</v>
      </c>
      <c r="M67" s="8" t="e">
        <f>VLOOKUP(Table2[[#This Row],[MSRP Output]],'MSRP CODES'!$A$108:$B$491,2,FALSE)</f>
        <v>#N/A</v>
      </c>
      <c r="O67" s="8" t="e">
        <f>VLOOKUP(Table2[[#This Row],[Account Code]],'MSRP CODES'!$A$495:$B$580,2,FALSE)</f>
        <v>#N/A</v>
      </c>
      <c r="U67" s="49"/>
      <c r="V67" s="10">
        <f t="shared" ref="V67:V130" si="3">U67*R67</f>
        <v>0</v>
      </c>
      <c r="W67" s="11">
        <f>Table2[[#This Row],[Cost LC]]/3673.75</f>
        <v>0</v>
      </c>
    </row>
    <row r="68" spans="2:23" x14ac:dyDescent="0.3">
      <c r="B68" s="9" t="e">
        <f>VLOOKUP('BUDGET TEMPLATE'!C68,'MSRP CODES'!$A$4:$B$8,2,FALSE)</f>
        <v>#N/A</v>
      </c>
      <c r="D68" s="9" t="e">
        <f>VLOOKUP(Table2[[#This Row],[PPG Code]],'MSRP CODES'!$A$11:$B$15,2,FALSE)</f>
        <v>#N/A</v>
      </c>
      <c r="F68" s="9" t="e">
        <f>VLOOKUP(Table2[[#This Row],[Goal Code]],'MSRP CODES'!$A$18:$B$20,2,FALSE)</f>
        <v>#N/A</v>
      </c>
      <c r="H68" s="48"/>
      <c r="I68" s="53" t="e">
        <f>VLOOKUP(Table2[[#This Row],[Site]],'MSRP CODES'!$A$23:$C$39,3,FALSE)</f>
        <v>#N/A</v>
      </c>
      <c r="J68" s="9" t="e">
        <f>VLOOKUP(Table2[[#This Row],[Cost Center Code]],'MSRP CODES'!$A$42:$B$48,2,FALSE)</f>
        <v>#N/A</v>
      </c>
      <c r="K68" s="8" t="e">
        <f>VLOOKUP(Table2[[#This Row],[MSRP Objective]],'MSRP CODES'!$A$60:$B$105,2,FALSE)</f>
        <v>#VALUE!</v>
      </c>
      <c r="L68" s="53" t="e">
        <f t="shared" si="2"/>
        <v>#VALUE!</v>
      </c>
      <c r="M68" s="8" t="e">
        <f>VLOOKUP(Table2[[#This Row],[MSRP Output]],'MSRP CODES'!$A$108:$B$491,2,FALSE)</f>
        <v>#N/A</v>
      </c>
      <c r="O68" s="8" t="e">
        <f>VLOOKUP(Table2[[#This Row],[Account Code]],'MSRP CODES'!$A$495:$B$580,2,FALSE)</f>
        <v>#N/A</v>
      </c>
      <c r="U68" s="49"/>
      <c r="V68" s="10">
        <f t="shared" si="3"/>
        <v>0</v>
      </c>
      <c r="W68" s="11">
        <f>Table2[[#This Row],[Cost LC]]/3673.75</f>
        <v>0</v>
      </c>
    </row>
    <row r="69" spans="2:23" x14ac:dyDescent="0.3">
      <c r="B69" s="9" t="e">
        <f>VLOOKUP('BUDGET TEMPLATE'!C69,'MSRP CODES'!$A$4:$B$8,2,FALSE)</f>
        <v>#N/A</v>
      </c>
      <c r="D69" s="9" t="e">
        <f>VLOOKUP(Table2[[#This Row],[PPG Code]],'MSRP CODES'!$A$11:$B$15,2,FALSE)</f>
        <v>#N/A</v>
      </c>
      <c r="F69" s="9" t="e">
        <f>VLOOKUP(Table2[[#This Row],[Goal Code]],'MSRP CODES'!$A$18:$B$20,2,FALSE)</f>
        <v>#N/A</v>
      </c>
      <c r="H69" s="48"/>
      <c r="I69" s="53" t="e">
        <f>VLOOKUP(Table2[[#This Row],[Site]],'MSRP CODES'!$A$23:$C$39,3,FALSE)</f>
        <v>#N/A</v>
      </c>
      <c r="J69" s="9" t="e">
        <f>VLOOKUP(Table2[[#This Row],[Cost Center Code]],'MSRP CODES'!$A$42:$B$48,2,FALSE)</f>
        <v>#N/A</v>
      </c>
      <c r="K69" s="8" t="e">
        <f>VLOOKUP(Table2[[#This Row],[MSRP Objective]],'MSRP CODES'!$A$60:$B$105,2,FALSE)</f>
        <v>#VALUE!</v>
      </c>
      <c r="L69" s="53" t="e">
        <f t="shared" si="2"/>
        <v>#VALUE!</v>
      </c>
      <c r="M69" s="8" t="e">
        <f>VLOOKUP(Table2[[#This Row],[MSRP Output]],'MSRP CODES'!$A$108:$B$491,2,FALSE)</f>
        <v>#N/A</v>
      </c>
      <c r="O69" s="8" t="e">
        <f>VLOOKUP(Table2[[#This Row],[Account Code]],'MSRP CODES'!$A$495:$B$580,2,FALSE)</f>
        <v>#N/A</v>
      </c>
      <c r="U69" s="49"/>
      <c r="V69" s="10">
        <f t="shared" si="3"/>
        <v>0</v>
      </c>
      <c r="W69" s="11">
        <f>Table2[[#This Row],[Cost LC]]/3673.75</f>
        <v>0</v>
      </c>
    </row>
    <row r="70" spans="2:23" x14ac:dyDescent="0.3">
      <c r="B70" s="9" t="e">
        <f>VLOOKUP('BUDGET TEMPLATE'!C70,'MSRP CODES'!$A$4:$B$8,2,FALSE)</f>
        <v>#N/A</v>
      </c>
      <c r="D70" s="9" t="e">
        <f>VLOOKUP(Table2[[#This Row],[PPG Code]],'MSRP CODES'!$A$11:$B$15,2,FALSE)</f>
        <v>#N/A</v>
      </c>
      <c r="F70" s="9" t="e">
        <f>VLOOKUP(Table2[[#This Row],[Goal Code]],'MSRP CODES'!$A$18:$B$20,2,FALSE)</f>
        <v>#N/A</v>
      </c>
      <c r="H70" s="48"/>
      <c r="I70" s="53" t="e">
        <f>VLOOKUP(Table2[[#This Row],[Site]],'MSRP CODES'!$A$23:$C$39,3,FALSE)</f>
        <v>#N/A</v>
      </c>
      <c r="J70" s="9" t="e">
        <f>VLOOKUP(Table2[[#This Row],[Cost Center Code]],'MSRP CODES'!$A$42:$B$48,2,FALSE)</f>
        <v>#N/A</v>
      </c>
      <c r="K70" s="8" t="e">
        <f>VLOOKUP(Table2[[#This Row],[MSRP Objective]],'MSRP CODES'!$A$60:$B$105,2,FALSE)</f>
        <v>#VALUE!</v>
      </c>
      <c r="L70" s="53" t="e">
        <f t="shared" si="2"/>
        <v>#VALUE!</v>
      </c>
      <c r="M70" s="8" t="e">
        <f>VLOOKUP(Table2[[#This Row],[MSRP Output]],'MSRP CODES'!$A$108:$B$491,2,FALSE)</f>
        <v>#N/A</v>
      </c>
      <c r="O70" s="8" t="e">
        <f>VLOOKUP(Table2[[#This Row],[Account Code]],'MSRP CODES'!$A$495:$B$580,2,FALSE)</f>
        <v>#N/A</v>
      </c>
      <c r="U70" s="49"/>
      <c r="V70" s="10">
        <f t="shared" si="3"/>
        <v>0</v>
      </c>
      <c r="W70" s="11">
        <f>Table2[[#This Row],[Cost LC]]/3673.75</f>
        <v>0</v>
      </c>
    </row>
    <row r="71" spans="2:23" x14ac:dyDescent="0.3">
      <c r="B71" s="9" t="e">
        <f>VLOOKUP('BUDGET TEMPLATE'!C71,'MSRP CODES'!$A$4:$B$8,2,FALSE)</f>
        <v>#N/A</v>
      </c>
      <c r="D71" s="9" t="e">
        <f>VLOOKUP(Table2[[#This Row],[PPG Code]],'MSRP CODES'!$A$11:$B$15,2,FALSE)</f>
        <v>#N/A</v>
      </c>
      <c r="F71" s="9" t="e">
        <f>VLOOKUP(Table2[[#This Row],[Goal Code]],'MSRP CODES'!$A$18:$B$20,2,FALSE)</f>
        <v>#N/A</v>
      </c>
      <c r="H71" s="48"/>
      <c r="I71" s="53" t="e">
        <f>VLOOKUP(Table2[[#This Row],[Site]],'MSRP CODES'!$A$23:$C$39,3,FALSE)</f>
        <v>#N/A</v>
      </c>
      <c r="J71" s="9" t="e">
        <f>VLOOKUP(Table2[[#This Row],[Cost Center Code]],'MSRP CODES'!$A$42:$B$48,2,FALSE)</f>
        <v>#N/A</v>
      </c>
      <c r="K71" s="8" t="e">
        <f>VLOOKUP(Table2[[#This Row],[MSRP Objective]],'MSRP CODES'!$A$60:$B$105,2,FALSE)</f>
        <v>#VALUE!</v>
      </c>
      <c r="L71" s="53" t="e">
        <f t="shared" si="2"/>
        <v>#VALUE!</v>
      </c>
      <c r="M71" s="8" t="e">
        <f>VLOOKUP(Table2[[#This Row],[MSRP Output]],'MSRP CODES'!$A$108:$B$491,2,FALSE)</f>
        <v>#N/A</v>
      </c>
      <c r="O71" s="8" t="e">
        <f>VLOOKUP(Table2[[#This Row],[Account Code]],'MSRP CODES'!$A$495:$B$580,2,FALSE)</f>
        <v>#N/A</v>
      </c>
      <c r="U71" s="49"/>
      <c r="V71" s="10">
        <f t="shared" si="3"/>
        <v>0</v>
      </c>
      <c r="W71" s="11">
        <f>Table2[[#This Row],[Cost LC]]/3673.75</f>
        <v>0</v>
      </c>
    </row>
    <row r="72" spans="2:23" x14ac:dyDescent="0.3">
      <c r="B72" s="9" t="e">
        <f>VLOOKUP('BUDGET TEMPLATE'!C72,'MSRP CODES'!$A$4:$B$8,2,FALSE)</f>
        <v>#N/A</v>
      </c>
      <c r="D72" s="9" t="e">
        <f>VLOOKUP(Table2[[#This Row],[PPG Code]],'MSRP CODES'!$A$11:$B$15,2,FALSE)</f>
        <v>#N/A</v>
      </c>
      <c r="F72" s="9" t="e">
        <f>VLOOKUP(Table2[[#This Row],[Goal Code]],'MSRP CODES'!$A$18:$B$20,2,FALSE)</f>
        <v>#N/A</v>
      </c>
      <c r="H72" s="48"/>
      <c r="I72" s="53" t="e">
        <f>VLOOKUP(Table2[[#This Row],[Site]],'MSRP CODES'!$A$23:$C$39,3,FALSE)</f>
        <v>#N/A</v>
      </c>
      <c r="J72" s="9" t="e">
        <f>VLOOKUP(Table2[[#This Row],[Cost Center Code]],'MSRP CODES'!$A$42:$B$48,2,FALSE)</f>
        <v>#N/A</v>
      </c>
      <c r="K72" s="8" t="e">
        <f>VLOOKUP(Table2[[#This Row],[MSRP Objective]],'MSRP CODES'!$A$60:$B$105,2,FALSE)</f>
        <v>#VALUE!</v>
      </c>
      <c r="L72" s="53" t="e">
        <f t="shared" si="2"/>
        <v>#VALUE!</v>
      </c>
      <c r="M72" s="8" t="e">
        <f>VLOOKUP(Table2[[#This Row],[MSRP Output]],'MSRP CODES'!$A$108:$B$491,2,FALSE)</f>
        <v>#N/A</v>
      </c>
      <c r="O72" s="8" t="e">
        <f>VLOOKUP(Table2[[#This Row],[Account Code]],'MSRP CODES'!$A$495:$B$580,2,FALSE)</f>
        <v>#N/A</v>
      </c>
      <c r="U72" s="49"/>
      <c r="V72" s="10">
        <f t="shared" si="3"/>
        <v>0</v>
      </c>
      <c r="W72" s="11">
        <f>Table2[[#This Row],[Cost LC]]/3673.75</f>
        <v>0</v>
      </c>
    </row>
    <row r="73" spans="2:23" x14ac:dyDescent="0.3">
      <c r="B73" s="9" t="e">
        <f>VLOOKUP('BUDGET TEMPLATE'!C73,'MSRP CODES'!$A$4:$B$8,2,FALSE)</f>
        <v>#N/A</v>
      </c>
      <c r="D73" s="9" t="e">
        <f>VLOOKUP(Table2[[#This Row],[PPG Code]],'MSRP CODES'!$A$11:$B$15,2,FALSE)</f>
        <v>#N/A</v>
      </c>
      <c r="F73" s="9" t="e">
        <f>VLOOKUP(Table2[[#This Row],[Goal Code]],'MSRP CODES'!$A$18:$B$20,2,FALSE)</f>
        <v>#N/A</v>
      </c>
      <c r="H73" s="48"/>
      <c r="I73" s="53" t="e">
        <f>VLOOKUP(Table2[[#This Row],[Site]],'MSRP CODES'!$A$23:$C$39,3,FALSE)</f>
        <v>#N/A</v>
      </c>
      <c r="J73" s="9" t="e">
        <f>VLOOKUP(Table2[[#This Row],[Cost Center Code]],'MSRP CODES'!$A$42:$B$48,2,FALSE)</f>
        <v>#N/A</v>
      </c>
      <c r="K73" s="8" t="e">
        <f>VLOOKUP(Table2[[#This Row],[MSRP Objective]],'MSRP CODES'!$A$60:$B$105,2,FALSE)</f>
        <v>#VALUE!</v>
      </c>
      <c r="L73" s="53" t="e">
        <f t="shared" si="2"/>
        <v>#VALUE!</v>
      </c>
      <c r="M73" s="8" t="e">
        <f>VLOOKUP(Table2[[#This Row],[MSRP Output]],'MSRP CODES'!$A$108:$B$491,2,FALSE)</f>
        <v>#N/A</v>
      </c>
      <c r="O73" s="8" t="e">
        <f>VLOOKUP(Table2[[#This Row],[Account Code]],'MSRP CODES'!$A$495:$B$580,2,FALSE)</f>
        <v>#N/A</v>
      </c>
      <c r="U73" s="49"/>
      <c r="V73" s="10">
        <f t="shared" si="3"/>
        <v>0</v>
      </c>
      <c r="W73" s="11">
        <f>Table2[[#This Row],[Cost LC]]/3673.75</f>
        <v>0</v>
      </c>
    </row>
    <row r="74" spans="2:23" x14ac:dyDescent="0.3">
      <c r="B74" s="9" t="e">
        <f>VLOOKUP('BUDGET TEMPLATE'!C74,'MSRP CODES'!$A$4:$B$8,2,FALSE)</f>
        <v>#N/A</v>
      </c>
      <c r="D74" s="9" t="e">
        <f>VLOOKUP(Table2[[#This Row],[PPG Code]],'MSRP CODES'!$A$11:$B$15,2,FALSE)</f>
        <v>#N/A</v>
      </c>
      <c r="F74" s="9" t="e">
        <f>VLOOKUP(Table2[[#This Row],[Goal Code]],'MSRP CODES'!$A$18:$B$20,2,FALSE)</f>
        <v>#N/A</v>
      </c>
      <c r="H74" s="48"/>
      <c r="I74" s="53" t="e">
        <f>VLOOKUP(Table2[[#This Row],[Site]],'MSRP CODES'!$A$23:$C$39,3,FALSE)</f>
        <v>#N/A</v>
      </c>
      <c r="J74" s="9" t="e">
        <f>VLOOKUP(Table2[[#This Row],[Cost Center Code]],'MSRP CODES'!$A$42:$B$48,2,FALSE)</f>
        <v>#N/A</v>
      </c>
      <c r="K74" s="8" t="e">
        <f>VLOOKUP(Table2[[#This Row],[MSRP Objective]],'MSRP CODES'!$A$60:$B$105,2,FALSE)</f>
        <v>#VALUE!</v>
      </c>
      <c r="L74" s="53" t="e">
        <f t="shared" si="2"/>
        <v>#VALUE!</v>
      </c>
      <c r="M74" s="8" t="e">
        <f>VLOOKUP(Table2[[#This Row],[MSRP Output]],'MSRP CODES'!$A$108:$B$491,2,FALSE)</f>
        <v>#N/A</v>
      </c>
      <c r="O74" s="8" t="e">
        <f>VLOOKUP(Table2[[#This Row],[Account Code]],'MSRP CODES'!$A$495:$B$580,2,FALSE)</f>
        <v>#N/A</v>
      </c>
      <c r="U74" s="49"/>
      <c r="V74" s="10">
        <f t="shared" si="3"/>
        <v>0</v>
      </c>
      <c r="W74" s="11">
        <f>Table2[[#This Row],[Cost LC]]/3673.75</f>
        <v>0</v>
      </c>
    </row>
    <row r="75" spans="2:23" x14ac:dyDescent="0.3">
      <c r="B75" s="9" t="e">
        <f>VLOOKUP('BUDGET TEMPLATE'!C75,'MSRP CODES'!$A$4:$B$8,2,FALSE)</f>
        <v>#N/A</v>
      </c>
      <c r="D75" s="9" t="e">
        <f>VLOOKUP(Table2[[#This Row],[PPG Code]],'MSRP CODES'!$A$11:$B$15,2,FALSE)</f>
        <v>#N/A</v>
      </c>
      <c r="F75" s="9" t="e">
        <f>VLOOKUP(Table2[[#This Row],[Goal Code]],'MSRP CODES'!$A$18:$B$20,2,FALSE)</f>
        <v>#N/A</v>
      </c>
      <c r="H75" s="48"/>
      <c r="I75" s="53" t="e">
        <f>VLOOKUP(Table2[[#This Row],[Site]],'MSRP CODES'!$A$23:$C$39,3,FALSE)</f>
        <v>#N/A</v>
      </c>
      <c r="J75" s="9" t="e">
        <f>VLOOKUP(Table2[[#This Row],[Cost Center Code]],'MSRP CODES'!$A$42:$B$48,2,FALSE)</f>
        <v>#N/A</v>
      </c>
      <c r="K75" s="8" t="e">
        <f>VLOOKUP(Table2[[#This Row],[MSRP Objective]],'MSRP CODES'!$A$60:$B$105,2,FALSE)</f>
        <v>#VALUE!</v>
      </c>
      <c r="L75" s="53" t="e">
        <f t="shared" si="2"/>
        <v>#VALUE!</v>
      </c>
      <c r="M75" s="8" t="e">
        <f>VLOOKUP(Table2[[#This Row],[MSRP Output]],'MSRP CODES'!$A$108:$B$491,2,FALSE)</f>
        <v>#N/A</v>
      </c>
      <c r="O75" s="8" t="e">
        <f>VLOOKUP(Table2[[#This Row],[Account Code]],'MSRP CODES'!$A$495:$B$580,2,FALSE)</f>
        <v>#N/A</v>
      </c>
      <c r="U75" s="49"/>
      <c r="V75" s="10">
        <f t="shared" si="3"/>
        <v>0</v>
      </c>
      <c r="W75" s="11">
        <f>Table2[[#This Row],[Cost LC]]/3673.75</f>
        <v>0</v>
      </c>
    </row>
    <row r="76" spans="2:23" x14ac:dyDescent="0.3">
      <c r="B76" s="9" t="e">
        <f>VLOOKUP('BUDGET TEMPLATE'!C76,'MSRP CODES'!$A$4:$B$8,2,FALSE)</f>
        <v>#N/A</v>
      </c>
      <c r="D76" s="9" t="e">
        <f>VLOOKUP(Table2[[#This Row],[PPG Code]],'MSRP CODES'!$A$11:$B$15,2,FALSE)</f>
        <v>#N/A</v>
      </c>
      <c r="F76" s="9" t="e">
        <f>VLOOKUP(Table2[[#This Row],[Goal Code]],'MSRP CODES'!$A$18:$B$20,2,FALSE)</f>
        <v>#N/A</v>
      </c>
      <c r="H76" s="48"/>
      <c r="I76" s="53" t="e">
        <f>VLOOKUP(Table2[[#This Row],[Site]],'MSRP CODES'!$A$23:$C$39,3,FALSE)</f>
        <v>#N/A</v>
      </c>
      <c r="J76" s="9" t="e">
        <f>VLOOKUP(Table2[[#This Row],[Cost Center Code]],'MSRP CODES'!$A$42:$B$48,2,FALSE)</f>
        <v>#N/A</v>
      </c>
      <c r="K76" s="8" t="e">
        <f>VLOOKUP(Table2[[#This Row],[MSRP Objective]],'MSRP CODES'!$A$60:$B$105,2,FALSE)</f>
        <v>#VALUE!</v>
      </c>
      <c r="L76" s="53" t="e">
        <f t="shared" si="2"/>
        <v>#VALUE!</v>
      </c>
      <c r="M76" s="8" t="e">
        <f>VLOOKUP(Table2[[#This Row],[MSRP Output]],'MSRP CODES'!$A$108:$B$491,2,FALSE)</f>
        <v>#N/A</v>
      </c>
      <c r="O76" s="8" t="e">
        <f>VLOOKUP(Table2[[#This Row],[Account Code]],'MSRP CODES'!$A$495:$B$580,2,FALSE)</f>
        <v>#N/A</v>
      </c>
      <c r="U76" s="49"/>
      <c r="V76" s="10">
        <f t="shared" si="3"/>
        <v>0</v>
      </c>
      <c r="W76" s="11">
        <f>Table2[[#This Row],[Cost LC]]/3673.75</f>
        <v>0</v>
      </c>
    </row>
    <row r="77" spans="2:23" x14ac:dyDescent="0.3">
      <c r="B77" s="9" t="e">
        <f>VLOOKUP('BUDGET TEMPLATE'!C77,'MSRP CODES'!$A$4:$B$8,2,FALSE)</f>
        <v>#N/A</v>
      </c>
      <c r="D77" s="9" t="e">
        <f>VLOOKUP(Table2[[#This Row],[PPG Code]],'MSRP CODES'!$A$11:$B$15,2,FALSE)</f>
        <v>#N/A</v>
      </c>
      <c r="F77" s="9" t="e">
        <f>VLOOKUP(Table2[[#This Row],[Goal Code]],'MSRP CODES'!$A$18:$B$20,2,FALSE)</f>
        <v>#N/A</v>
      </c>
      <c r="H77" s="48"/>
      <c r="I77" s="53" t="e">
        <f>VLOOKUP(Table2[[#This Row],[Site]],'MSRP CODES'!$A$23:$C$39,3,FALSE)</f>
        <v>#N/A</v>
      </c>
      <c r="J77" s="9" t="e">
        <f>VLOOKUP(Table2[[#This Row],[Cost Center Code]],'MSRP CODES'!$A$42:$B$48,2,FALSE)</f>
        <v>#N/A</v>
      </c>
      <c r="K77" s="8" t="e">
        <f>VLOOKUP(Table2[[#This Row],[MSRP Objective]],'MSRP CODES'!$A$60:$B$105,2,FALSE)</f>
        <v>#VALUE!</v>
      </c>
      <c r="L77" s="53" t="e">
        <f t="shared" si="2"/>
        <v>#VALUE!</v>
      </c>
      <c r="M77" s="8" t="e">
        <f>VLOOKUP(Table2[[#This Row],[MSRP Output]],'MSRP CODES'!$A$108:$B$491,2,FALSE)</f>
        <v>#N/A</v>
      </c>
      <c r="O77" s="8" t="e">
        <f>VLOOKUP(Table2[[#This Row],[Account Code]],'MSRP CODES'!$A$495:$B$580,2,FALSE)</f>
        <v>#N/A</v>
      </c>
      <c r="U77" s="49"/>
      <c r="V77" s="10">
        <f t="shared" si="3"/>
        <v>0</v>
      </c>
      <c r="W77" s="11">
        <f>Table2[[#This Row],[Cost LC]]/3673.75</f>
        <v>0</v>
      </c>
    </row>
    <row r="78" spans="2:23" x14ac:dyDescent="0.3">
      <c r="B78" s="9" t="e">
        <f>VLOOKUP('BUDGET TEMPLATE'!C78,'MSRP CODES'!$A$4:$B$8,2,FALSE)</f>
        <v>#N/A</v>
      </c>
      <c r="D78" s="9" t="e">
        <f>VLOOKUP(Table2[[#This Row],[PPG Code]],'MSRP CODES'!$A$11:$B$15,2,FALSE)</f>
        <v>#N/A</v>
      </c>
      <c r="F78" s="9" t="e">
        <f>VLOOKUP(Table2[[#This Row],[Goal Code]],'MSRP CODES'!$A$18:$B$20,2,FALSE)</f>
        <v>#N/A</v>
      </c>
      <c r="H78" s="48"/>
      <c r="I78" s="53" t="e">
        <f>VLOOKUP(Table2[[#This Row],[Site]],'MSRP CODES'!$A$23:$C$39,3,FALSE)</f>
        <v>#N/A</v>
      </c>
      <c r="J78" s="9" t="e">
        <f>VLOOKUP(Table2[[#This Row],[Cost Center Code]],'MSRP CODES'!$A$42:$B$48,2,FALSE)</f>
        <v>#N/A</v>
      </c>
      <c r="K78" s="8" t="e">
        <f>VLOOKUP(Table2[[#This Row],[MSRP Objective]],'MSRP CODES'!$A$60:$B$105,2,FALSE)</f>
        <v>#VALUE!</v>
      </c>
      <c r="L78" s="53" t="e">
        <f t="shared" si="2"/>
        <v>#VALUE!</v>
      </c>
      <c r="M78" s="8" t="e">
        <f>VLOOKUP(Table2[[#This Row],[MSRP Output]],'MSRP CODES'!$A$108:$B$491,2,FALSE)</f>
        <v>#N/A</v>
      </c>
      <c r="O78" s="8" t="e">
        <f>VLOOKUP(Table2[[#This Row],[Account Code]],'MSRP CODES'!$A$495:$B$580,2,FALSE)</f>
        <v>#N/A</v>
      </c>
      <c r="U78" s="49"/>
      <c r="V78" s="10">
        <f t="shared" si="3"/>
        <v>0</v>
      </c>
      <c r="W78" s="11">
        <f>Table2[[#This Row],[Cost LC]]/3673.75</f>
        <v>0</v>
      </c>
    </row>
    <row r="79" spans="2:23" x14ac:dyDescent="0.3">
      <c r="B79" s="9" t="e">
        <f>VLOOKUP('BUDGET TEMPLATE'!C79,'MSRP CODES'!$A$4:$B$8,2,FALSE)</f>
        <v>#N/A</v>
      </c>
      <c r="D79" s="9" t="e">
        <f>VLOOKUP(Table2[[#This Row],[PPG Code]],'MSRP CODES'!$A$11:$B$15,2,FALSE)</f>
        <v>#N/A</v>
      </c>
      <c r="F79" s="9" t="e">
        <f>VLOOKUP(Table2[[#This Row],[Goal Code]],'MSRP CODES'!$A$18:$B$20,2,FALSE)</f>
        <v>#N/A</v>
      </c>
      <c r="H79" s="48"/>
      <c r="I79" s="53" t="e">
        <f>VLOOKUP(Table2[[#This Row],[Site]],'MSRP CODES'!$A$23:$C$39,3,FALSE)</f>
        <v>#N/A</v>
      </c>
      <c r="J79" s="9" t="e">
        <f>VLOOKUP(Table2[[#This Row],[Cost Center Code]],'MSRP CODES'!$A$42:$B$48,2,FALSE)</f>
        <v>#N/A</v>
      </c>
      <c r="K79" s="8" t="e">
        <f>VLOOKUP(Table2[[#This Row],[MSRP Objective]],'MSRP CODES'!$A$60:$B$105,2,FALSE)</f>
        <v>#VALUE!</v>
      </c>
      <c r="L79" s="53" t="e">
        <f t="shared" si="2"/>
        <v>#VALUE!</v>
      </c>
      <c r="M79" s="8" t="e">
        <f>VLOOKUP(Table2[[#This Row],[MSRP Output]],'MSRP CODES'!$A$108:$B$491,2,FALSE)</f>
        <v>#N/A</v>
      </c>
      <c r="O79" s="8" t="e">
        <f>VLOOKUP(Table2[[#This Row],[Account Code]],'MSRP CODES'!$A$495:$B$580,2,FALSE)</f>
        <v>#N/A</v>
      </c>
      <c r="U79" s="49"/>
      <c r="V79" s="10">
        <f t="shared" si="3"/>
        <v>0</v>
      </c>
      <c r="W79" s="11">
        <f>Table2[[#This Row],[Cost LC]]/3673.75</f>
        <v>0</v>
      </c>
    </row>
    <row r="80" spans="2:23" x14ac:dyDescent="0.3">
      <c r="B80" s="9" t="e">
        <f>VLOOKUP('BUDGET TEMPLATE'!C80,'MSRP CODES'!$A$4:$B$8,2,FALSE)</f>
        <v>#N/A</v>
      </c>
      <c r="D80" s="9" t="e">
        <f>VLOOKUP(Table2[[#This Row],[PPG Code]],'MSRP CODES'!$A$11:$B$15,2,FALSE)</f>
        <v>#N/A</v>
      </c>
      <c r="F80" s="9" t="e">
        <f>VLOOKUP(Table2[[#This Row],[Goal Code]],'MSRP CODES'!$A$18:$B$20,2,FALSE)</f>
        <v>#N/A</v>
      </c>
      <c r="H80" s="48"/>
      <c r="I80" s="53" t="e">
        <f>VLOOKUP(Table2[[#This Row],[Site]],'MSRP CODES'!$A$23:$C$39,3,FALSE)</f>
        <v>#N/A</v>
      </c>
      <c r="J80" s="9" t="e">
        <f>VLOOKUP(Table2[[#This Row],[Cost Center Code]],'MSRP CODES'!$A$42:$B$48,2,FALSE)</f>
        <v>#N/A</v>
      </c>
      <c r="K80" s="8" t="e">
        <f>VLOOKUP(Table2[[#This Row],[MSRP Objective]],'MSRP CODES'!$A$60:$B$105,2,FALSE)</f>
        <v>#VALUE!</v>
      </c>
      <c r="L80" s="53" t="e">
        <f t="shared" si="2"/>
        <v>#VALUE!</v>
      </c>
      <c r="M80" s="8" t="e">
        <f>VLOOKUP(Table2[[#This Row],[MSRP Output]],'MSRP CODES'!$A$108:$B$491,2,FALSE)</f>
        <v>#N/A</v>
      </c>
      <c r="O80" s="8" t="e">
        <f>VLOOKUP(Table2[[#This Row],[Account Code]],'MSRP CODES'!$A$495:$B$580,2,FALSE)</f>
        <v>#N/A</v>
      </c>
      <c r="U80" s="49"/>
      <c r="V80" s="10">
        <f t="shared" si="3"/>
        <v>0</v>
      </c>
      <c r="W80" s="11">
        <f>Table2[[#This Row],[Cost LC]]/3673.75</f>
        <v>0</v>
      </c>
    </row>
    <row r="81" spans="2:23" x14ac:dyDescent="0.3">
      <c r="B81" s="9" t="e">
        <f>VLOOKUP('BUDGET TEMPLATE'!C81,'MSRP CODES'!$A$4:$B$8,2,FALSE)</f>
        <v>#N/A</v>
      </c>
      <c r="D81" s="9" t="e">
        <f>VLOOKUP(Table2[[#This Row],[PPG Code]],'MSRP CODES'!$A$11:$B$15,2,FALSE)</f>
        <v>#N/A</v>
      </c>
      <c r="F81" s="9" t="e">
        <f>VLOOKUP(Table2[[#This Row],[Goal Code]],'MSRP CODES'!$A$18:$B$20,2,FALSE)</f>
        <v>#N/A</v>
      </c>
      <c r="H81" s="48"/>
      <c r="I81" s="53" t="e">
        <f>VLOOKUP(Table2[[#This Row],[Site]],'MSRP CODES'!$A$23:$C$39,3,FALSE)</f>
        <v>#N/A</v>
      </c>
      <c r="J81" s="9" t="e">
        <f>VLOOKUP(Table2[[#This Row],[Cost Center Code]],'MSRP CODES'!$A$42:$B$48,2,FALSE)</f>
        <v>#N/A</v>
      </c>
      <c r="K81" s="8" t="e">
        <f>VLOOKUP(Table2[[#This Row],[MSRP Objective]],'MSRP CODES'!$A$60:$B$105,2,FALSE)</f>
        <v>#VALUE!</v>
      </c>
      <c r="L81" s="53" t="e">
        <f t="shared" si="2"/>
        <v>#VALUE!</v>
      </c>
      <c r="M81" s="8" t="e">
        <f>VLOOKUP(Table2[[#This Row],[MSRP Output]],'MSRP CODES'!$A$108:$B$491,2,FALSE)</f>
        <v>#N/A</v>
      </c>
      <c r="O81" s="8" t="e">
        <f>VLOOKUP(Table2[[#This Row],[Account Code]],'MSRP CODES'!$A$495:$B$580,2,FALSE)</f>
        <v>#N/A</v>
      </c>
      <c r="U81" s="49"/>
      <c r="V81" s="10">
        <f t="shared" si="3"/>
        <v>0</v>
      </c>
      <c r="W81" s="11">
        <f>Table2[[#This Row],[Cost LC]]/3673.75</f>
        <v>0</v>
      </c>
    </row>
    <row r="82" spans="2:23" x14ac:dyDescent="0.3">
      <c r="B82" s="9" t="e">
        <f>VLOOKUP('BUDGET TEMPLATE'!C82,'MSRP CODES'!$A$4:$B$8,2,FALSE)</f>
        <v>#N/A</v>
      </c>
      <c r="D82" s="9" t="e">
        <f>VLOOKUP(Table2[[#This Row],[PPG Code]],'MSRP CODES'!$A$11:$B$15,2,FALSE)</f>
        <v>#N/A</v>
      </c>
      <c r="F82" s="9" t="e">
        <f>VLOOKUP(Table2[[#This Row],[Goal Code]],'MSRP CODES'!$A$18:$B$20,2,FALSE)</f>
        <v>#N/A</v>
      </c>
      <c r="H82" s="48"/>
      <c r="I82" s="53" t="e">
        <f>VLOOKUP(Table2[[#This Row],[Site]],'MSRP CODES'!$A$23:$C$39,3,FALSE)</f>
        <v>#N/A</v>
      </c>
      <c r="J82" s="9" t="e">
        <f>VLOOKUP(Table2[[#This Row],[Cost Center Code]],'MSRP CODES'!$A$42:$B$48,2,FALSE)</f>
        <v>#N/A</v>
      </c>
      <c r="K82" s="8" t="e">
        <f>VLOOKUP(Table2[[#This Row],[MSRP Objective]],'MSRP CODES'!$A$60:$B$105,2,FALSE)</f>
        <v>#VALUE!</v>
      </c>
      <c r="L82" s="53" t="e">
        <f t="shared" si="2"/>
        <v>#VALUE!</v>
      </c>
      <c r="M82" s="8" t="e">
        <f>VLOOKUP(Table2[[#This Row],[MSRP Output]],'MSRP CODES'!$A$108:$B$491,2,FALSE)</f>
        <v>#N/A</v>
      </c>
      <c r="O82" s="8" t="e">
        <f>VLOOKUP(Table2[[#This Row],[Account Code]],'MSRP CODES'!$A$495:$B$580,2,FALSE)</f>
        <v>#N/A</v>
      </c>
      <c r="U82" s="49"/>
      <c r="V82" s="10">
        <f t="shared" si="3"/>
        <v>0</v>
      </c>
      <c r="W82" s="11">
        <f>Table2[[#This Row],[Cost LC]]/3673.75</f>
        <v>0</v>
      </c>
    </row>
    <row r="83" spans="2:23" x14ac:dyDescent="0.3">
      <c r="B83" s="9" t="e">
        <f>VLOOKUP('BUDGET TEMPLATE'!C83,'MSRP CODES'!$A$4:$B$8,2,FALSE)</f>
        <v>#N/A</v>
      </c>
      <c r="D83" s="9" t="e">
        <f>VLOOKUP(Table2[[#This Row],[PPG Code]],'MSRP CODES'!$A$11:$B$15,2,FALSE)</f>
        <v>#N/A</v>
      </c>
      <c r="F83" s="9" t="e">
        <f>VLOOKUP(Table2[[#This Row],[Goal Code]],'MSRP CODES'!$A$18:$B$20,2,FALSE)</f>
        <v>#N/A</v>
      </c>
      <c r="H83" s="48"/>
      <c r="I83" s="53" t="e">
        <f>VLOOKUP(Table2[[#This Row],[Site]],'MSRP CODES'!$A$23:$C$39,3,FALSE)</f>
        <v>#N/A</v>
      </c>
      <c r="J83" s="9" t="e">
        <f>VLOOKUP(Table2[[#This Row],[Cost Center Code]],'MSRP CODES'!$A$42:$B$48,2,FALSE)</f>
        <v>#N/A</v>
      </c>
      <c r="K83" s="8" t="e">
        <f>VLOOKUP(Table2[[#This Row],[MSRP Objective]],'MSRP CODES'!$A$60:$B$105,2,FALSE)</f>
        <v>#VALUE!</v>
      </c>
      <c r="L83" s="53" t="e">
        <f t="shared" si="2"/>
        <v>#VALUE!</v>
      </c>
      <c r="M83" s="8" t="e">
        <f>VLOOKUP(Table2[[#This Row],[MSRP Output]],'MSRP CODES'!$A$108:$B$491,2,FALSE)</f>
        <v>#N/A</v>
      </c>
      <c r="O83" s="8" t="e">
        <f>VLOOKUP(Table2[[#This Row],[Account Code]],'MSRP CODES'!$A$495:$B$580,2,FALSE)</f>
        <v>#N/A</v>
      </c>
      <c r="U83" s="49"/>
      <c r="V83" s="10">
        <f t="shared" si="3"/>
        <v>0</v>
      </c>
      <c r="W83" s="11">
        <f>Table2[[#This Row],[Cost LC]]/3673.75</f>
        <v>0</v>
      </c>
    </row>
    <row r="84" spans="2:23" x14ac:dyDescent="0.3">
      <c r="B84" s="9" t="e">
        <f>VLOOKUP('BUDGET TEMPLATE'!C84,'MSRP CODES'!$A$4:$B$8,2,FALSE)</f>
        <v>#N/A</v>
      </c>
      <c r="D84" s="9" t="e">
        <f>VLOOKUP(Table2[[#This Row],[PPG Code]],'MSRP CODES'!$A$11:$B$15,2,FALSE)</f>
        <v>#N/A</v>
      </c>
      <c r="F84" s="9" t="e">
        <f>VLOOKUP(Table2[[#This Row],[Goal Code]],'MSRP CODES'!$A$18:$B$20,2,FALSE)</f>
        <v>#N/A</v>
      </c>
      <c r="H84" s="48"/>
      <c r="I84" s="53" t="e">
        <f>VLOOKUP(Table2[[#This Row],[Site]],'MSRP CODES'!$A$23:$C$39,3,FALSE)</f>
        <v>#N/A</v>
      </c>
      <c r="J84" s="9" t="e">
        <f>VLOOKUP(Table2[[#This Row],[Cost Center Code]],'MSRP CODES'!$A$42:$B$48,2,FALSE)</f>
        <v>#N/A</v>
      </c>
      <c r="K84" s="8" t="e">
        <f>VLOOKUP(Table2[[#This Row],[MSRP Objective]],'MSRP CODES'!$A$60:$B$105,2,FALSE)</f>
        <v>#VALUE!</v>
      </c>
      <c r="L84" s="53" t="e">
        <f t="shared" si="2"/>
        <v>#VALUE!</v>
      </c>
      <c r="M84" s="8" t="e">
        <f>VLOOKUP(Table2[[#This Row],[MSRP Output]],'MSRP CODES'!$A$108:$B$491,2,FALSE)</f>
        <v>#N/A</v>
      </c>
      <c r="O84" s="8" t="e">
        <f>VLOOKUP(Table2[[#This Row],[Account Code]],'MSRP CODES'!$A$495:$B$580,2,FALSE)</f>
        <v>#N/A</v>
      </c>
      <c r="U84" s="49"/>
      <c r="V84" s="10">
        <f t="shared" si="3"/>
        <v>0</v>
      </c>
      <c r="W84" s="11">
        <f>Table2[[#This Row],[Cost LC]]/3673.75</f>
        <v>0</v>
      </c>
    </row>
    <row r="85" spans="2:23" x14ac:dyDescent="0.3">
      <c r="B85" s="9" t="e">
        <f>VLOOKUP('BUDGET TEMPLATE'!C85,'MSRP CODES'!$A$4:$B$8,2,FALSE)</f>
        <v>#N/A</v>
      </c>
      <c r="D85" s="9" t="e">
        <f>VLOOKUP(Table2[[#This Row],[PPG Code]],'MSRP CODES'!$A$11:$B$15,2,FALSE)</f>
        <v>#N/A</v>
      </c>
      <c r="F85" s="9" t="e">
        <f>VLOOKUP(Table2[[#This Row],[Goal Code]],'MSRP CODES'!$A$18:$B$20,2,FALSE)</f>
        <v>#N/A</v>
      </c>
      <c r="H85" s="48"/>
      <c r="I85" s="53" t="e">
        <f>VLOOKUP(Table2[[#This Row],[Site]],'MSRP CODES'!$A$23:$C$39,3,FALSE)</f>
        <v>#N/A</v>
      </c>
      <c r="J85" s="9" t="e">
        <f>VLOOKUP(Table2[[#This Row],[Cost Center Code]],'MSRP CODES'!$A$42:$B$48,2,FALSE)</f>
        <v>#N/A</v>
      </c>
      <c r="K85" s="8" t="e">
        <f>VLOOKUP(Table2[[#This Row],[MSRP Objective]],'MSRP CODES'!$A$60:$B$105,2,FALSE)</f>
        <v>#VALUE!</v>
      </c>
      <c r="L85" s="53" t="e">
        <f t="shared" si="2"/>
        <v>#VALUE!</v>
      </c>
      <c r="M85" s="8" t="e">
        <f>VLOOKUP(Table2[[#This Row],[MSRP Output]],'MSRP CODES'!$A$108:$B$491,2,FALSE)</f>
        <v>#N/A</v>
      </c>
      <c r="O85" s="8" t="e">
        <f>VLOOKUP(Table2[[#This Row],[Account Code]],'MSRP CODES'!$A$495:$B$580,2,FALSE)</f>
        <v>#N/A</v>
      </c>
      <c r="U85" s="49"/>
      <c r="V85" s="10">
        <f t="shared" si="3"/>
        <v>0</v>
      </c>
      <c r="W85" s="11">
        <f>Table2[[#This Row],[Cost LC]]/3673.75</f>
        <v>0</v>
      </c>
    </row>
    <row r="86" spans="2:23" x14ac:dyDescent="0.3">
      <c r="B86" s="9" t="e">
        <f>VLOOKUP('BUDGET TEMPLATE'!C86,'MSRP CODES'!$A$4:$B$8,2,FALSE)</f>
        <v>#N/A</v>
      </c>
      <c r="D86" s="9" t="e">
        <f>VLOOKUP(Table2[[#This Row],[PPG Code]],'MSRP CODES'!$A$11:$B$15,2,FALSE)</f>
        <v>#N/A</v>
      </c>
      <c r="F86" s="9" t="e">
        <f>VLOOKUP(Table2[[#This Row],[Goal Code]],'MSRP CODES'!$A$18:$B$20,2,FALSE)</f>
        <v>#N/A</v>
      </c>
      <c r="H86" s="48"/>
      <c r="I86" s="53" t="e">
        <f>VLOOKUP(Table2[[#This Row],[Site]],'MSRP CODES'!$A$23:$C$39,3,FALSE)</f>
        <v>#N/A</v>
      </c>
      <c r="J86" s="9" t="e">
        <f>VLOOKUP(Table2[[#This Row],[Cost Center Code]],'MSRP CODES'!$A$42:$B$48,2,FALSE)</f>
        <v>#N/A</v>
      </c>
      <c r="K86" s="8" t="e">
        <f>VLOOKUP(Table2[[#This Row],[MSRP Objective]],'MSRP CODES'!$A$60:$B$105,2,FALSE)</f>
        <v>#VALUE!</v>
      </c>
      <c r="L86" s="53" t="e">
        <f t="shared" si="2"/>
        <v>#VALUE!</v>
      </c>
      <c r="M86" s="8" t="e">
        <f>VLOOKUP(Table2[[#This Row],[MSRP Output]],'MSRP CODES'!$A$108:$B$491,2,FALSE)</f>
        <v>#N/A</v>
      </c>
      <c r="O86" s="8" t="e">
        <f>VLOOKUP(Table2[[#This Row],[Account Code]],'MSRP CODES'!$A$495:$B$580,2,FALSE)</f>
        <v>#N/A</v>
      </c>
      <c r="U86" s="49"/>
      <c r="V86" s="10">
        <f t="shared" si="3"/>
        <v>0</v>
      </c>
      <c r="W86" s="11">
        <f>Table2[[#This Row],[Cost LC]]/3673.75</f>
        <v>0</v>
      </c>
    </row>
    <row r="87" spans="2:23" x14ac:dyDescent="0.3">
      <c r="B87" s="9" t="e">
        <f>VLOOKUP('BUDGET TEMPLATE'!C87,'MSRP CODES'!$A$4:$B$8,2,FALSE)</f>
        <v>#N/A</v>
      </c>
      <c r="D87" s="9" t="e">
        <f>VLOOKUP(Table2[[#This Row],[PPG Code]],'MSRP CODES'!$A$11:$B$15,2,FALSE)</f>
        <v>#N/A</v>
      </c>
      <c r="F87" s="9" t="e">
        <f>VLOOKUP(Table2[[#This Row],[Goal Code]],'MSRP CODES'!$A$18:$B$20,2,FALSE)</f>
        <v>#N/A</v>
      </c>
      <c r="H87" s="48"/>
      <c r="I87" s="53" t="e">
        <f>VLOOKUP(Table2[[#This Row],[Site]],'MSRP CODES'!$A$23:$C$39,3,FALSE)</f>
        <v>#N/A</v>
      </c>
      <c r="J87" s="9" t="e">
        <f>VLOOKUP(Table2[[#This Row],[Cost Center Code]],'MSRP CODES'!$A$42:$B$48,2,FALSE)</f>
        <v>#N/A</v>
      </c>
      <c r="K87" s="8" t="e">
        <f>VLOOKUP(Table2[[#This Row],[MSRP Objective]],'MSRP CODES'!$A$60:$B$105,2,FALSE)</f>
        <v>#VALUE!</v>
      </c>
      <c r="L87" s="53" t="e">
        <f t="shared" si="2"/>
        <v>#VALUE!</v>
      </c>
      <c r="M87" s="8" t="e">
        <f>VLOOKUP(Table2[[#This Row],[MSRP Output]],'MSRP CODES'!$A$108:$B$491,2,FALSE)</f>
        <v>#N/A</v>
      </c>
      <c r="O87" s="8" t="e">
        <f>VLOOKUP(Table2[[#This Row],[Account Code]],'MSRP CODES'!$A$495:$B$580,2,FALSE)</f>
        <v>#N/A</v>
      </c>
      <c r="U87" s="49"/>
      <c r="V87" s="10">
        <f t="shared" si="3"/>
        <v>0</v>
      </c>
      <c r="W87" s="11">
        <f>Table2[[#This Row],[Cost LC]]/3673.75</f>
        <v>0</v>
      </c>
    </row>
    <row r="88" spans="2:23" x14ac:dyDescent="0.3">
      <c r="B88" s="9" t="e">
        <f>VLOOKUP('BUDGET TEMPLATE'!C88,'MSRP CODES'!$A$4:$B$8,2,FALSE)</f>
        <v>#N/A</v>
      </c>
      <c r="D88" s="9" t="e">
        <f>VLOOKUP(Table2[[#This Row],[PPG Code]],'MSRP CODES'!$A$11:$B$15,2,FALSE)</f>
        <v>#N/A</v>
      </c>
      <c r="F88" s="9" t="e">
        <f>VLOOKUP(Table2[[#This Row],[Goal Code]],'MSRP CODES'!$A$18:$B$20,2,FALSE)</f>
        <v>#N/A</v>
      </c>
      <c r="H88" s="48"/>
      <c r="I88" s="53" t="e">
        <f>VLOOKUP(Table2[[#This Row],[Site]],'MSRP CODES'!$A$23:$C$39,3,FALSE)</f>
        <v>#N/A</v>
      </c>
      <c r="J88" s="9" t="e">
        <f>VLOOKUP(Table2[[#This Row],[Cost Center Code]],'MSRP CODES'!$A$42:$B$48,2,FALSE)</f>
        <v>#N/A</v>
      </c>
      <c r="K88" s="8" t="e">
        <f>VLOOKUP(Table2[[#This Row],[MSRP Objective]],'MSRP CODES'!$A$60:$B$105,2,FALSE)</f>
        <v>#VALUE!</v>
      </c>
      <c r="L88" s="53" t="e">
        <f t="shared" si="2"/>
        <v>#VALUE!</v>
      </c>
      <c r="M88" s="8" t="e">
        <f>VLOOKUP(Table2[[#This Row],[MSRP Output]],'MSRP CODES'!$A$108:$B$491,2,FALSE)</f>
        <v>#N/A</v>
      </c>
      <c r="O88" s="8" t="e">
        <f>VLOOKUP(Table2[[#This Row],[Account Code]],'MSRP CODES'!$A$495:$B$580,2,FALSE)</f>
        <v>#N/A</v>
      </c>
      <c r="U88" s="49"/>
      <c r="V88" s="10">
        <f t="shared" si="3"/>
        <v>0</v>
      </c>
      <c r="W88" s="11">
        <f>Table2[[#This Row],[Cost LC]]/3673.75</f>
        <v>0</v>
      </c>
    </row>
    <row r="89" spans="2:23" x14ac:dyDescent="0.3">
      <c r="B89" s="9" t="e">
        <f>VLOOKUP('BUDGET TEMPLATE'!C89,'MSRP CODES'!$A$4:$B$8,2,FALSE)</f>
        <v>#N/A</v>
      </c>
      <c r="D89" s="9" t="e">
        <f>VLOOKUP(Table2[[#This Row],[PPG Code]],'MSRP CODES'!$A$11:$B$15,2,FALSE)</f>
        <v>#N/A</v>
      </c>
      <c r="F89" s="9" t="e">
        <f>VLOOKUP(Table2[[#This Row],[Goal Code]],'MSRP CODES'!$A$18:$B$20,2,FALSE)</f>
        <v>#N/A</v>
      </c>
      <c r="H89" s="48"/>
      <c r="I89" s="53" t="e">
        <f>VLOOKUP(Table2[[#This Row],[Site]],'MSRP CODES'!$A$23:$C$39,3,FALSE)</f>
        <v>#N/A</v>
      </c>
      <c r="J89" s="9" t="e">
        <f>VLOOKUP(Table2[[#This Row],[Cost Center Code]],'MSRP CODES'!$A$42:$B$48,2,FALSE)</f>
        <v>#N/A</v>
      </c>
      <c r="K89" s="8" t="e">
        <f>VLOOKUP(Table2[[#This Row],[MSRP Objective]],'MSRP CODES'!$A$60:$B$105,2,FALSE)</f>
        <v>#VALUE!</v>
      </c>
      <c r="L89" s="53" t="e">
        <f t="shared" si="2"/>
        <v>#VALUE!</v>
      </c>
      <c r="M89" s="8" t="e">
        <f>VLOOKUP(Table2[[#This Row],[MSRP Output]],'MSRP CODES'!$A$108:$B$491,2,FALSE)</f>
        <v>#N/A</v>
      </c>
      <c r="O89" s="8" t="e">
        <f>VLOOKUP(Table2[[#This Row],[Account Code]],'MSRP CODES'!$A$495:$B$580,2,FALSE)</f>
        <v>#N/A</v>
      </c>
      <c r="U89" s="49"/>
      <c r="V89" s="10">
        <f t="shared" si="3"/>
        <v>0</v>
      </c>
      <c r="W89" s="11">
        <f>Table2[[#This Row],[Cost LC]]/3673.75</f>
        <v>0</v>
      </c>
    </row>
    <row r="90" spans="2:23" x14ac:dyDescent="0.3">
      <c r="B90" s="9" t="e">
        <f>VLOOKUP('BUDGET TEMPLATE'!C90,'MSRP CODES'!$A$4:$B$8,2,FALSE)</f>
        <v>#N/A</v>
      </c>
      <c r="D90" s="9" t="e">
        <f>VLOOKUP(Table2[[#This Row],[PPG Code]],'MSRP CODES'!$A$11:$B$15,2,FALSE)</f>
        <v>#N/A</v>
      </c>
      <c r="F90" s="9" t="e">
        <f>VLOOKUP(Table2[[#This Row],[Goal Code]],'MSRP CODES'!$A$18:$B$20,2,FALSE)</f>
        <v>#N/A</v>
      </c>
      <c r="H90" s="48"/>
      <c r="I90" s="53" t="e">
        <f>VLOOKUP(Table2[[#This Row],[Site]],'MSRP CODES'!$A$23:$C$39,3,FALSE)</f>
        <v>#N/A</v>
      </c>
      <c r="J90" s="9" t="e">
        <f>VLOOKUP(Table2[[#This Row],[Cost Center Code]],'MSRP CODES'!$A$42:$B$48,2,FALSE)</f>
        <v>#N/A</v>
      </c>
      <c r="K90" s="8" t="e">
        <f>VLOOKUP(Table2[[#This Row],[MSRP Objective]],'MSRP CODES'!$A$60:$B$105,2,FALSE)</f>
        <v>#VALUE!</v>
      </c>
      <c r="L90" s="53" t="e">
        <f t="shared" si="2"/>
        <v>#VALUE!</v>
      </c>
      <c r="M90" s="8" t="e">
        <f>VLOOKUP(Table2[[#This Row],[MSRP Output]],'MSRP CODES'!$A$108:$B$491,2,FALSE)</f>
        <v>#N/A</v>
      </c>
      <c r="O90" s="8" t="e">
        <f>VLOOKUP(Table2[[#This Row],[Account Code]],'MSRP CODES'!$A$495:$B$580,2,FALSE)</f>
        <v>#N/A</v>
      </c>
      <c r="U90" s="49"/>
      <c r="V90" s="10">
        <f t="shared" si="3"/>
        <v>0</v>
      </c>
      <c r="W90" s="11">
        <f>Table2[[#This Row],[Cost LC]]/3673.75</f>
        <v>0</v>
      </c>
    </row>
    <row r="91" spans="2:23" x14ac:dyDescent="0.3">
      <c r="B91" s="9" t="e">
        <f>VLOOKUP('BUDGET TEMPLATE'!C91,'MSRP CODES'!$A$4:$B$8,2,FALSE)</f>
        <v>#N/A</v>
      </c>
      <c r="D91" s="9" t="e">
        <f>VLOOKUP(Table2[[#This Row],[PPG Code]],'MSRP CODES'!$A$11:$B$15,2,FALSE)</f>
        <v>#N/A</v>
      </c>
      <c r="F91" s="9" t="e">
        <f>VLOOKUP(Table2[[#This Row],[Goal Code]],'MSRP CODES'!$A$18:$B$20,2,FALSE)</f>
        <v>#N/A</v>
      </c>
      <c r="H91" s="48"/>
      <c r="I91" s="53" t="e">
        <f>VLOOKUP(Table2[[#This Row],[Site]],'MSRP CODES'!$A$23:$C$39,3,FALSE)</f>
        <v>#N/A</v>
      </c>
      <c r="J91" s="9" t="e">
        <f>VLOOKUP(Table2[[#This Row],[Cost Center Code]],'MSRP CODES'!$A$42:$B$48,2,FALSE)</f>
        <v>#N/A</v>
      </c>
      <c r="K91" s="8" t="e">
        <f>VLOOKUP(Table2[[#This Row],[MSRP Objective]],'MSRP CODES'!$A$60:$B$105,2,FALSE)</f>
        <v>#VALUE!</v>
      </c>
      <c r="L91" s="53" t="e">
        <f t="shared" si="2"/>
        <v>#VALUE!</v>
      </c>
      <c r="M91" s="8" t="e">
        <f>VLOOKUP(Table2[[#This Row],[MSRP Output]],'MSRP CODES'!$A$108:$B$491,2,FALSE)</f>
        <v>#N/A</v>
      </c>
      <c r="O91" s="8" t="e">
        <f>VLOOKUP(Table2[[#This Row],[Account Code]],'MSRP CODES'!$A$495:$B$580,2,FALSE)</f>
        <v>#N/A</v>
      </c>
      <c r="U91" s="49"/>
      <c r="V91" s="10">
        <f t="shared" si="3"/>
        <v>0</v>
      </c>
      <c r="W91" s="11">
        <f>Table2[[#This Row],[Cost LC]]/3673.75</f>
        <v>0</v>
      </c>
    </row>
    <row r="92" spans="2:23" x14ac:dyDescent="0.3">
      <c r="B92" s="9" t="e">
        <f>VLOOKUP('BUDGET TEMPLATE'!C92,'MSRP CODES'!$A$4:$B$8,2,FALSE)</f>
        <v>#N/A</v>
      </c>
      <c r="D92" s="9" t="e">
        <f>VLOOKUP(Table2[[#This Row],[PPG Code]],'MSRP CODES'!$A$11:$B$15,2,FALSE)</f>
        <v>#N/A</v>
      </c>
      <c r="F92" s="9" t="e">
        <f>VLOOKUP(Table2[[#This Row],[Goal Code]],'MSRP CODES'!$A$18:$B$20,2,FALSE)</f>
        <v>#N/A</v>
      </c>
      <c r="H92" s="48"/>
      <c r="I92" s="53" t="e">
        <f>VLOOKUP(Table2[[#This Row],[Site]],'MSRP CODES'!$A$23:$C$39,3,FALSE)</f>
        <v>#N/A</v>
      </c>
      <c r="J92" s="9" t="e">
        <f>VLOOKUP(Table2[[#This Row],[Cost Center Code]],'MSRP CODES'!$A$42:$B$48,2,FALSE)</f>
        <v>#N/A</v>
      </c>
      <c r="K92" s="8" t="e">
        <f>VLOOKUP(Table2[[#This Row],[MSRP Objective]],'MSRP CODES'!$A$60:$B$105,2,FALSE)</f>
        <v>#VALUE!</v>
      </c>
      <c r="L92" s="53" t="e">
        <f t="shared" si="2"/>
        <v>#VALUE!</v>
      </c>
      <c r="M92" s="8" t="e">
        <f>VLOOKUP(Table2[[#This Row],[MSRP Output]],'MSRP CODES'!$A$108:$B$491,2,FALSE)</f>
        <v>#N/A</v>
      </c>
      <c r="O92" s="8" t="e">
        <f>VLOOKUP(Table2[[#This Row],[Account Code]],'MSRP CODES'!$A$495:$B$580,2,FALSE)</f>
        <v>#N/A</v>
      </c>
      <c r="U92" s="49"/>
      <c r="V92" s="10">
        <f t="shared" si="3"/>
        <v>0</v>
      </c>
      <c r="W92" s="11">
        <f>Table2[[#This Row],[Cost LC]]/3673.75</f>
        <v>0</v>
      </c>
    </row>
    <row r="93" spans="2:23" x14ac:dyDescent="0.3">
      <c r="B93" s="9" t="e">
        <f>VLOOKUP('BUDGET TEMPLATE'!C93,'MSRP CODES'!$A$4:$B$8,2,FALSE)</f>
        <v>#N/A</v>
      </c>
      <c r="D93" s="9" t="e">
        <f>VLOOKUP(Table2[[#This Row],[PPG Code]],'MSRP CODES'!$A$11:$B$15,2,FALSE)</f>
        <v>#N/A</v>
      </c>
      <c r="F93" s="9" t="e">
        <f>VLOOKUP(Table2[[#This Row],[Goal Code]],'MSRP CODES'!$A$18:$B$20,2,FALSE)</f>
        <v>#N/A</v>
      </c>
      <c r="H93" s="48"/>
      <c r="I93" s="53" t="e">
        <f>VLOOKUP(Table2[[#This Row],[Site]],'MSRP CODES'!$A$23:$C$39,3,FALSE)</f>
        <v>#N/A</v>
      </c>
      <c r="J93" s="9" t="e">
        <f>VLOOKUP(Table2[[#This Row],[Cost Center Code]],'MSRP CODES'!$A$42:$B$48,2,FALSE)</f>
        <v>#N/A</v>
      </c>
      <c r="K93" s="8" t="e">
        <f>VLOOKUP(Table2[[#This Row],[MSRP Objective]],'MSRP CODES'!$A$60:$B$105,2,FALSE)</f>
        <v>#VALUE!</v>
      </c>
      <c r="L93" s="53" t="e">
        <f t="shared" si="2"/>
        <v>#VALUE!</v>
      </c>
      <c r="M93" s="8" t="e">
        <f>VLOOKUP(Table2[[#This Row],[MSRP Output]],'MSRP CODES'!$A$108:$B$491,2,FALSE)</f>
        <v>#N/A</v>
      </c>
      <c r="O93" s="8" t="e">
        <f>VLOOKUP(Table2[[#This Row],[Account Code]],'MSRP CODES'!$A$495:$B$580,2,FALSE)</f>
        <v>#N/A</v>
      </c>
      <c r="U93" s="49"/>
      <c r="V93" s="10">
        <f t="shared" si="3"/>
        <v>0</v>
      </c>
      <c r="W93" s="11">
        <f>Table2[[#This Row],[Cost LC]]/3673.75</f>
        <v>0</v>
      </c>
    </row>
    <row r="94" spans="2:23" x14ac:dyDescent="0.3">
      <c r="B94" s="9" t="e">
        <f>VLOOKUP('BUDGET TEMPLATE'!C94,'MSRP CODES'!$A$4:$B$8,2,FALSE)</f>
        <v>#N/A</v>
      </c>
      <c r="D94" s="9" t="e">
        <f>VLOOKUP(Table2[[#This Row],[PPG Code]],'MSRP CODES'!$A$11:$B$15,2,FALSE)</f>
        <v>#N/A</v>
      </c>
      <c r="F94" s="9" t="e">
        <f>VLOOKUP(Table2[[#This Row],[Goal Code]],'MSRP CODES'!$A$18:$B$20,2,FALSE)</f>
        <v>#N/A</v>
      </c>
      <c r="H94" s="48"/>
      <c r="I94" s="53" t="e">
        <f>VLOOKUP(Table2[[#This Row],[Site]],'MSRP CODES'!$A$23:$C$39,3,FALSE)</f>
        <v>#N/A</v>
      </c>
      <c r="J94" s="9" t="e">
        <f>VLOOKUP(Table2[[#This Row],[Cost Center Code]],'MSRP CODES'!$A$42:$B$48,2,FALSE)</f>
        <v>#N/A</v>
      </c>
      <c r="K94" s="8" t="e">
        <f>VLOOKUP(Table2[[#This Row],[MSRP Objective]],'MSRP CODES'!$A$60:$B$105,2,FALSE)</f>
        <v>#VALUE!</v>
      </c>
      <c r="L94" s="53" t="e">
        <f t="shared" si="2"/>
        <v>#VALUE!</v>
      </c>
      <c r="M94" s="8" t="e">
        <f>VLOOKUP(Table2[[#This Row],[MSRP Output]],'MSRP CODES'!$A$108:$B$491,2,FALSE)</f>
        <v>#N/A</v>
      </c>
      <c r="O94" s="8" t="e">
        <f>VLOOKUP(Table2[[#This Row],[Account Code]],'MSRP CODES'!$A$495:$B$580,2,FALSE)</f>
        <v>#N/A</v>
      </c>
      <c r="U94" s="49"/>
      <c r="V94" s="10">
        <f t="shared" si="3"/>
        <v>0</v>
      </c>
      <c r="W94" s="11">
        <f>Table2[[#This Row],[Cost LC]]/3673.75</f>
        <v>0</v>
      </c>
    </row>
    <row r="95" spans="2:23" x14ac:dyDescent="0.3">
      <c r="B95" s="9" t="e">
        <f>VLOOKUP('BUDGET TEMPLATE'!C95,'MSRP CODES'!$A$4:$B$8,2,FALSE)</f>
        <v>#N/A</v>
      </c>
      <c r="D95" s="9" t="e">
        <f>VLOOKUP(Table2[[#This Row],[PPG Code]],'MSRP CODES'!$A$11:$B$15,2,FALSE)</f>
        <v>#N/A</v>
      </c>
      <c r="F95" s="9" t="e">
        <f>VLOOKUP(Table2[[#This Row],[Goal Code]],'MSRP CODES'!$A$18:$B$20,2,FALSE)</f>
        <v>#N/A</v>
      </c>
      <c r="H95" s="48"/>
      <c r="I95" s="53" t="e">
        <f>VLOOKUP(Table2[[#This Row],[Site]],'MSRP CODES'!$A$23:$C$39,3,FALSE)</f>
        <v>#N/A</v>
      </c>
      <c r="J95" s="9" t="e">
        <f>VLOOKUP(Table2[[#This Row],[Cost Center Code]],'MSRP CODES'!$A$42:$B$48,2,FALSE)</f>
        <v>#N/A</v>
      </c>
      <c r="K95" s="8" t="e">
        <f>VLOOKUP(Table2[[#This Row],[MSRP Objective]],'MSRP CODES'!$A$60:$B$105,2,FALSE)</f>
        <v>#VALUE!</v>
      </c>
      <c r="L95" s="53" t="e">
        <f t="shared" si="2"/>
        <v>#VALUE!</v>
      </c>
      <c r="M95" s="8" t="e">
        <f>VLOOKUP(Table2[[#This Row],[MSRP Output]],'MSRP CODES'!$A$108:$B$491,2,FALSE)</f>
        <v>#N/A</v>
      </c>
      <c r="O95" s="8" t="e">
        <f>VLOOKUP(Table2[[#This Row],[Account Code]],'MSRP CODES'!$A$495:$B$580,2,FALSE)</f>
        <v>#N/A</v>
      </c>
      <c r="U95" s="49"/>
      <c r="V95" s="10">
        <f t="shared" si="3"/>
        <v>0</v>
      </c>
      <c r="W95" s="11">
        <f>Table2[[#This Row],[Cost LC]]/3673.75</f>
        <v>0</v>
      </c>
    </row>
    <row r="96" spans="2:23" x14ac:dyDescent="0.3">
      <c r="B96" s="9" t="e">
        <f>VLOOKUP('BUDGET TEMPLATE'!C96,'MSRP CODES'!$A$4:$B$8,2,FALSE)</f>
        <v>#N/A</v>
      </c>
      <c r="D96" s="9" t="e">
        <f>VLOOKUP(Table2[[#This Row],[PPG Code]],'MSRP CODES'!$A$11:$B$15,2,FALSE)</f>
        <v>#N/A</v>
      </c>
      <c r="F96" s="9" t="e">
        <f>VLOOKUP(Table2[[#This Row],[Goal Code]],'MSRP CODES'!$A$18:$B$20,2,FALSE)</f>
        <v>#N/A</v>
      </c>
      <c r="H96" s="48"/>
      <c r="I96" s="53" t="e">
        <f>VLOOKUP(Table2[[#This Row],[Site]],'MSRP CODES'!$A$23:$C$39,3,FALSE)</f>
        <v>#N/A</v>
      </c>
      <c r="J96" s="9" t="e">
        <f>VLOOKUP(Table2[[#This Row],[Cost Center Code]],'MSRP CODES'!$A$42:$B$48,2,FALSE)</f>
        <v>#N/A</v>
      </c>
      <c r="K96" s="8" t="e">
        <f>VLOOKUP(Table2[[#This Row],[MSRP Objective]],'MSRP CODES'!$A$60:$B$105,2,FALSE)</f>
        <v>#VALUE!</v>
      </c>
      <c r="L96" s="53" t="e">
        <f t="shared" si="2"/>
        <v>#VALUE!</v>
      </c>
      <c r="M96" s="8" t="e">
        <f>VLOOKUP(Table2[[#This Row],[MSRP Output]],'MSRP CODES'!$A$108:$B$491,2,FALSE)</f>
        <v>#N/A</v>
      </c>
      <c r="O96" s="8" t="e">
        <f>VLOOKUP(Table2[[#This Row],[Account Code]],'MSRP CODES'!$A$495:$B$580,2,FALSE)</f>
        <v>#N/A</v>
      </c>
      <c r="U96" s="49"/>
      <c r="V96" s="10">
        <f t="shared" si="3"/>
        <v>0</v>
      </c>
      <c r="W96" s="11">
        <f>Table2[[#This Row],[Cost LC]]/3673.75</f>
        <v>0</v>
      </c>
    </row>
    <row r="97" spans="2:23" x14ac:dyDescent="0.3">
      <c r="B97" s="9" t="e">
        <f>VLOOKUP('BUDGET TEMPLATE'!C97,'MSRP CODES'!$A$4:$B$8,2,FALSE)</f>
        <v>#N/A</v>
      </c>
      <c r="D97" s="9" t="e">
        <f>VLOOKUP(Table2[[#This Row],[PPG Code]],'MSRP CODES'!$A$11:$B$15,2,FALSE)</f>
        <v>#N/A</v>
      </c>
      <c r="F97" s="9" t="e">
        <f>VLOOKUP(Table2[[#This Row],[Goal Code]],'MSRP CODES'!$A$18:$B$20,2,FALSE)</f>
        <v>#N/A</v>
      </c>
      <c r="H97" s="48"/>
      <c r="I97" s="53" t="e">
        <f>VLOOKUP(Table2[[#This Row],[Site]],'MSRP CODES'!$A$23:$C$39,3,FALSE)</f>
        <v>#N/A</v>
      </c>
      <c r="J97" s="9" t="e">
        <f>VLOOKUP(Table2[[#This Row],[Cost Center Code]],'MSRP CODES'!$A$42:$B$48,2,FALSE)</f>
        <v>#N/A</v>
      </c>
      <c r="K97" s="8" t="e">
        <f>VLOOKUP(Table2[[#This Row],[MSRP Objective]],'MSRP CODES'!$A$60:$B$105,2,FALSE)</f>
        <v>#VALUE!</v>
      </c>
      <c r="L97" s="53" t="e">
        <f t="shared" si="2"/>
        <v>#VALUE!</v>
      </c>
      <c r="M97" s="8" t="e">
        <f>VLOOKUP(Table2[[#This Row],[MSRP Output]],'MSRP CODES'!$A$108:$B$491,2,FALSE)</f>
        <v>#N/A</v>
      </c>
      <c r="O97" s="8" t="e">
        <f>VLOOKUP(Table2[[#This Row],[Account Code]],'MSRP CODES'!$A$495:$B$580,2,FALSE)</f>
        <v>#N/A</v>
      </c>
      <c r="U97" s="49"/>
      <c r="V97" s="10">
        <f t="shared" si="3"/>
        <v>0</v>
      </c>
      <c r="W97" s="11">
        <f>Table2[[#This Row],[Cost LC]]/3673.75</f>
        <v>0</v>
      </c>
    </row>
    <row r="98" spans="2:23" x14ac:dyDescent="0.3">
      <c r="B98" s="9" t="e">
        <f>VLOOKUP('BUDGET TEMPLATE'!C98,'MSRP CODES'!$A$4:$B$8,2,FALSE)</f>
        <v>#N/A</v>
      </c>
      <c r="D98" s="9" t="e">
        <f>VLOOKUP(Table2[[#This Row],[PPG Code]],'MSRP CODES'!$A$11:$B$15,2,FALSE)</f>
        <v>#N/A</v>
      </c>
      <c r="F98" s="9" t="e">
        <f>VLOOKUP(Table2[[#This Row],[Goal Code]],'MSRP CODES'!$A$18:$B$20,2,FALSE)</f>
        <v>#N/A</v>
      </c>
      <c r="H98" s="48"/>
      <c r="I98" s="53" t="e">
        <f>VLOOKUP(Table2[[#This Row],[Site]],'MSRP CODES'!$A$23:$C$39,3,FALSE)</f>
        <v>#N/A</v>
      </c>
      <c r="J98" s="9" t="e">
        <f>VLOOKUP(Table2[[#This Row],[Cost Center Code]],'MSRP CODES'!$A$42:$B$48,2,FALSE)</f>
        <v>#N/A</v>
      </c>
      <c r="K98" s="8" t="e">
        <f>VLOOKUP(Table2[[#This Row],[MSRP Objective]],'MSRP CODES'!$A$60:$B$105,2,FALSE)</f>
        <v>#VALUE!</v>
      </c>
      <c r="L98" s="53" t="e">
        <f t="shared" si="2"/>
        <v>#VALUE!</v>
      </c>
      <c r="M98" s="8" t="e">
        <f>VLOOKUP(Table2[[#This Row],[MSRP Output]],'MSRP CODES'!$A$108:$B$491,2,FALSE)</f>
        <v>#N/A</v>
      </c>
      <c r="O98" s="8" t="e">
        <f>VLOOKUP(Table2[[#This Row],[Account Code]],'MSRP CODES'!$A$495:$B$580,2,FALSE)</f>
        <v>#N/A</v>
      </c>
      <c r="U98" s="49"/>
      <c r="V98" s="10">
        <f t="shared" si="3"/>
        <v>0</v>
      </c>
      <c r="W98" s="11">
        <f>Table2[[#This Row],[Cost LC]]/3673.75</f>
        <v>0</v>
      </c>
    </row>
    <row r="99" spans="2:23" x14ac:dyDescent="0.3">
      <c r="B99" s="9" t="e">
        <f>VLOOKUP('BUDGET TEMPLATE'!C99,'MSRP CODES'!$A$4:$B$8,2,FALSE)</f>
        <v>#N/A</v>
      </c>
      <c r="D99" s="9" t="e">
        <f>VLOOKUP(Table2[[#This Row],[PPG Code]],'MSRP CODES'!$A$11:$B$15,2,FALSE)</f>
        <v>#N/A</v>
      </c>
      <c r="F99" s="9" t="e">
        <f>VLOOKUP(Table2[[#This Row],[Goal Code]],'MSRP CODES'!$A$18:$B$20,2,FALSE)</f>
        <v>#N/A</v>
      </c>
      <c r="H99" s="48"/>
      <c r="I99" s="53" t="e">
        <f>VLOOKUP(Table2[[#This Row],[Site]],'MSRP CODES'!$A$23:$C$39,3,FALSE)</f>
        <v>#N/A</v>
      </c>
      <c r="J99" s="9" t="e">
        <f>VLOOKUP(Table2[[#This Row],[Cost Center Code]],'MSRP CODES'!$A$42:$B$48,2,FALSE)</f>
        <v>#N/A</v>
      </c>
      <c r="K99" s="8" t="e">
        <f>VLOOKUP(Table2[[#This Row],[MSRP Objective]],'MSRP CODES'!$A$60:$B$105,2,FALSE)</f>
        <v>#VALUE!</v>
      </c>
      <c r="L99" s="53" t="e">
        <f t="shared" si="2"/>
        <v>#VALUE!</v>
      </c>
      <c r="M99" s="8" t="e">
        <f>VLOOKUP(Table2[[#This Row],[MSRP Output]],'MSRP CODES'!$A$108:$B$491,2,FALSE)</f>
        <v>#N/A</v>
      </c>
      <c r="O99" s="8" t="e">
        <f>VLOOKUP(Table2[[#This Row],[Account Code]],'MSRP CODES'!$A$495:$B$580,2,FALSE)</f>
        <v>#N/A</v>
      </c>
      <c r="U99" s="49"/>
      <c r="V99" s="10">
        <f t="shared" si="3"/>
        <v>0</v>
      </c>
      <c r="W99" s="11">
        <f>Table2[[#This Row],[Cost LC]]/3673.75</f>
        <v>0</v>
      </c>
    </row>
    <row r="100" spans="2:23" x14ac:dyDescent="0.3">
      <c r="B100" s="9" t="e">
        <f>VLOOKUP('BUDGET TEMPLATE'!C100,'MSRP CODES'!$A$4:$B$8,2,FALSE)</f>
        <v>#N/A</v>
      </c>
      <c r="D100" s="9" t="e">
        <f>VLOOKUP(Table2[[#This Row],[PPG Code]],'MSRP CODES'!$A$11:$B$15,2,FALSE)</f>
        <v>#N/A</v>
      </c>
      <c r="F100" s="9" t="e">
        <f>VLOOKUP(Table2[[#This Row],[Goal Code]],'MSRP CODES'!$A$18:$B$20,2,FALSE)</f>
        <v>#N/A</v>
      </c>
      <c r="H100" s="48"/>
      <c r="I100" s="53" t="e">
        <f>VLOOKUP(Table2[[#This Row],[Site]],'MSRP CODES'!$A$23:$C$39,3,FALSE)</f>
        <v>#N/A</v>
      </c>
      <c r="J100" s="9" t="e">
        <f>VLOOKUP(Table2[[#This Row],[Cost Center Code]],'MSRP CODES'!$A$42:$B$48,2,FALSE)</f>
        <v>#N/A</v>
      </c>
      <c r="K100" s="8" t="e">
        <f>VLOOKUP(Table2[[#This Row],[MSRP Objective]],'MSRP CODES'!$A$60:$B$105,2,FALSE)</f>
        <v>#VALUE!</v>
      </c>
      <c r="L100" s="53" t="e">
        <f t="shared" si="2"/>
        <v>#VALUE!</v>
      </c>
      <c r="M100" s="8" t="e">
        <f>VLOOKUP(Table2[[#This Row],[MSRP Output]],'MSRP CODES'!$A$108:$B$491,2,FALSE)</f>
        <v>#N/A</v>
      </c>
      <c r="O100" s="8" t="e">
        <f>VLOOKUP(Table2[[#This Row],[Account Code]],'MSRP CODES'!$A$495:$B$580,2,FALSE)</f>
        <v>#N/A</v>
      </c>
      <c r="U100" s="49"/>
      <c r="V100" s="10">
        <f t="shared" si="3"/>
        <v>0</v>
      </c>
      <c r="W100" s="11">
        <f>Table2[[#This Row],[Cost LC]]/3673.75</f>
        <v>0</v>
      </c>
    </row>
    <row r="101" spans="2:23" x14ac:dyDescent="0.3">
      <c r="B101" s="9" t="e">
        <f>VLOOKUP('BUDGET TEMPLATE'!C101,'MSRP CODES'!$A$4:$B$8,2,FALSE)</f>
        <v>#N/A</v>
      </c>
      <c r="D101" s="9" t="e">
        <f>VLOOKUP(Table2[[#This Row],[PPG Code]],'MSRP CODES'!$A$11:$B$15,2,FALSE)</f>
        <v>#N/A</v>
      </c>
      <c r="F101" s="9" t="e">
        <f>VLOOKUP(Table2[[#This Row],[Goal Code]],'MSRP CODES'!$A$18:$B$20,2,FALSE)</f>
        <v>#N/A</v>
      </c>
      <c r="H101" s="48"/>
      <c r="I101" s="53" t="e">
        <f>VLOOKUP(Table2[[#This Row],[Site]],'MSRP CODES'!$A$23:$C$39,3,FALSE)</f>
        <v>#N/A</v>
      </c>
      <c r="J101" s="9" t="e">
        <f>VLOOKUP(Table2[[#This Row],[Cost Center Code]],'MSRP CODES'!$A$42:$B$48,2,FALSE)</f>
        <v>#N/A</v>
      </c>
      <c r="K101" s="8" t="e">
        <f>VLOOKUP(Table2[[#This Row],[MSRP Objective]],'MSRP CODES'!$A$60:$B$105,2,FALSE)</f>
        <v>#VALUE!</v>
      </c>
      <c r="L101" s="53" t="e">
        <f t="shared" si="2"/>
        <v>#VALUE!</v>
      </c>
      <c r="M101" s="8" t="e">
        <f>VLOOKUP(Table2[[#This Row],[MSRP Output]],'MSRP CODES'!$A$108:$B$491,2,FALSE)</f>
        <v>#N/A</v>
      </c>
      <c r="O101" s="8" t="e">
        <f>VLOOKUP(Table2[[#This Row],[Account Code]],'MSRP CODES'!$A$495:$B$580,2,FALSE)</f>
        <v>#N/A</v>
      </c>
      <c r="U101" s="49"/>
      <c r="V101" s="10">
        <f t="shared" si="3"/>
        <v>0</v>
      </c>
      <c r="W101" s="11">
        <f>Table2[[#This Row],[Cost LC]]/3673.75</f>
        <v>0</v>
      </c>
    </row>
    <row r="102" spans="2:23" x14ac:dyDescent="0.3">
      <c r="B102" s="9" t="e">
        <f>VLOOKUP('BUDGET TEMPLATE'!C102,'MSRP CODES'!$A$4:$B$8,2,FALSE)</f>
        <v>#N/A</v>
      </c>
      <c r="D102" s="9" t="e">
        <f>VLOOKUP(Table2[[#This Row],[PPG Code]],'MSRP CODES'!$A$11:$B$15,2,FALSE)</f>
        <v>#N/A</v>
      </c>
      <c r="F102" s="9" t="e">
        <f>VLOOKUP(Table2[[#This Row],[Goal Code]],'MSRP CODES'!$A$18:$B$20,2,FALSE)</f>
        <v>#N/A</v>
      </c>
      <c r="H102" s="48"/>
      <c r="I102" s="53" t="e">
        <f>VLOOKUP(Table2[[#This Row],[Site]],'MSRP CODES'!$A$23:$C$39,3,FALSE)</f>
        <v>#N/A</v>
      </c>
      <c r="J102" s="9" t="e">
        <f>VLOOKUP(Table2[[#This Row],[Cost Center Code]],'MSRP CODES'!$A$42:$B$48,2,FALSE)</f>
        <v>#N/A</v>
      </c>
      <c r="K102" s="8" t="e">
        <f>VLOOKUP(Table2[[#This Row],[MSRP Objective]],'MSRP CODES'!$A$60:$B$105,2,FALSE)</f>
        <v>#VALUE!</v>
      </c>
      <c r="L102" s="53" t="e">
        <f t="shared" si="2"/>
        <v>#VALUE!</v>
      </c>
      <c r="M102" s="8" t="e">
        <f>VLOOKUP(Table2[[#This Row],[MSRP Output]],'MSRP CODES'!$A$108:$B$491,2,FALSE)</f>
        <v>#N/A</v>
      </c>
      <c r="O102" s="8" t="e">
        <f>VLOOKUP(Table2[[#This Row],[Account Code]],'MSRP CODES'!$A$495:$B$580,2,FALSE)</f>
        <v>#N/A</v>
      </c>
      <c r="U102" s="49"/>
      <c r="V102" s="10">
        <f t="shared" si="3"/>
        <v>0</v>
      </c>
      <c r="W102" s="11">
        <f>Table2[[#This Row],[Cost LC]]/3673.75</f>
        <v>0</v>
      </c>
    </row>
    <row r="103" spans="2:23" x14ac:dyDescent="0.3">
      <c r="B103" s="9" t="e">
        <f>VLOOKUP('BUDGET TEMPLATE'!C103,'MSRP CODES'!$A$4:$B$8,2,FALSE)</f>
        <v>#N/A</v>
      </c>
      <c r="D103" s="9" t="e">
        <f>VLOOKUP(Table2[[#This Row],[PPG Code]],'MSRP CODES'!$A$11:$B$15,2,FALSE)</f>
        <v>#N/A</v>
      </c>
      <c r="F103" s="9" t="e">
        <f>VLOOKUP(Table2[[#This Row],[Goal Code]],'MSRP CODES'!$A$18:$B$20,2,FALSE)</f>
        <v>#N/A</v>
      </c>
      <c r="H103" s="48"/>
      <c r="I103" s="53" t="e">
        <f>VLOOKUP(Table2[[#This Row],[Site]],'MSRP CODES'!$A$23:$C$39,3,FALSE)</f>
        <v>#N/A</v>
      </c>
      <c r="J103" s="9" t="e">
        <f>VLOOKUP(Table2[[#This Row],[Cost Center Code]],'MSRP CODES'!$A$42:$B$48,2,FALSE)</f>
        <v>#N/A</v>
      </c>
      <c r="K103" s="8" t="e">
        <f>VLOOKUP(Table2[[#This Row],[MSRP Objective]],'MSRP CODES'!$A$60:$B$105,2,FALSE)</f>
        <v>#VALUE!</v>
      </c>
      <c r="L103" s="53" t="e">
        <f t="shared" si="2"/>
        <v>#VALUE!</v>
      </c>
      <c r="M103" s="8" t="e">
        <f>VLOOKUP(Table2[[#This Row],[MSRP Output]],'MSRP CODES'!$A$108:$B$491,2,FALSE)</f>
        <v>#N/A</v>
      </c>
      <c r="O103" s="8" t="e">
        <f>VLOOKUP(Table2[[#This Row],[Account Code]],'MSRP CODES'!$A$495:$B$580,2,FALSE)</f>
        <v>#N/A</v>
      </c>
      <c r="U103" s="49"/>
      <c r="V103" s="10">
        <f t="shared" si="3"/>
        <v>0</v>
      </c>
      <c r="W103" s="11">
        <f>Table2[[#This Row],[Cost LC]]/3673.75</f>
        <v>0</v>
      </c>
    </row>
    <row r="104" spans="2:23" x14ac:dyDescent="0.3">
      <c r="B104" s="9" t="e">
        <f>VLOOKUP('BUDGET TEMPLATE'!C104,'MSRP CODES'!$A$4:$B$8,2,FALSE)</f>
        <v>#N/A</v>
      </c>
      <c r="D104" s="9" t="e">
        <f>VLOOKUP(Table2[[#This Row],[PPG Code]],'MSRP CODES'!$A$11:$B$15,2,FALSE)</f>
        <v>#N/A</v>
      </c>
      <c r="F104" s="9" t="e">
        <f>VLOOKUP(Table2[[#This Row],[Goal Code]],'MSRP CODES'!$A$18:$B$20,2,FALSE)</f>
        <v>#N/A</v>
      </c>
      <c r="H104" s="48"/>
      <c r="I104" s="53" t="e">
        <f>VLOOKUP(Table2[[#This Row],[Site]],'MSRP CODES'!$A$23:$C$39,3,FALSE)</f>
        <v>#N/A</v>
      </c>
      <c r="J104" s="9" t="e">
        <f>VLOOKUP(Table2[[#This Row],[Cost Center Code]],'MSRP CODES'!$A$42:$B$48,2,FALSE)</f>
        <v>#N/A</v>
      </c>
      <c r="K104" s="8" t="e">
        <f>VLOOKUP(Table2[[#This Row],[MSRP Objective]],'MSRP CODES'!$A$60:$B$105,2,FALSE)</f>
        <v>#VALUE!</v>
      </c>
      <c r="L104" s="53" t="e">
        <f t="shared" si="2"/>
        <v>#VALUE!</v>
      </c>
      <c r="M104" s="8" t="e">
        <f>VLOOKUP(Table2[[#This Row],[MSRP Output]],'MSRP CODES'!$A$108:$B$491,2,FALSE)</f>
        <v>#N/A</v>
      </c>
      <c r="O104" s="8" t="e">
        <f>VLOOKUP(Table2[[#This Row],[Account Code]],'MSRP CODES'!$A$495:$B$580,2,FALSE)</f>
        <v>#N/A</v>
      </c>
      <c r="U104" s="49"/>
      <c r="V104" s="10">
        <f t="shared" si="3"/>
        <v>0</v>
      </c>
      <c r="W104" s="11">
        <f>Table2[[#This Row],[Cost LC]]/3673.75</f>
        <v>0</v>
      </c>
    </row>
    <row r="105" spans="2:23" x14ac:dyDescent="0.3">
      <c r="B105" s="9" t="e">
        <f>VLOOKUP('BUDGET TEMPLATE'!C105,'MSRP CODES'!$A$4:$B$8,2,FALSE)</f>
        <v>#N/A</v>
      </c>
      <c r="D105" s="9" t="e">
        <f>VLOOKUP(Table2[[#This Row],[PPG Code]],'MSRP CODES'!$A$11:$B$15,2,FALSE)</f>
        <v>#N/A</v>
      </c>
      <c r="F105" s="9" t="e">
        <f>VLOOKUP(Table2[[#This Row],[Goal Code]],'MSRP CODES'!$A$18:$B$20,2,FALSE)</f>
        <v>#N/A</v>
      </c>
      <c r="H105" s="48"/>
      <c r="I105" s="53" t="e">
        <f>VLOOKUP(Table2[[#This Row],[Site]],'MSRP CODES'!$A$23:$C$39,3,FALSE)</f>
        <v>#N/A</v>
      </c>
      <c r="J105" s="9" t="e">
        <f>VLOOKUP(Table2[[#This Row],[Cost Center Code]],'MSRP CODES'!$A$42:$B$48,2,FALSE)</f>
        <v>#N/A</v>
      </c>
      <c r="K105" s="8" t="e">
        <f>VLOOKUP(Table2[[#This Row],[MSRP Objective]],'MSRP CODES'!$A$60:$B$105,2,FALSE)</f>
        <v>#VALUE!</v>
      </c>
      <c r="L105" s="53" t="e">
        <f t="shared" si="2"/>
        <v>#VALUE!</v>
      </c>
      <c r="M105" s="8" t="e">
        <f>VLOOKUP(Table2[[#This Row],[MSRP Output]],'MSRP CODES'!$A$108:$B$491,2,FALSE)</f>
        <v>#N/A</v>
      </c>
      <c r="O105" s="8" t="e">
        <f>VLOOKUP(Table2[[#This Row],[Account Code]],'MSRP CODES'!$A$495:$B$580,2,FALSE)</f>
        <v>#N/A</v>
      </c>
      <c r="U105" s="49"/>
      <c r="V105" s="10">
        <f t="shared" si="3"/>
        <v>0</v>
      </c>
      <c r="W105" s="11">
        <f>Table2[[#This Row],[Cost LC]]/3673.75</f>
        <v>0</v>
      </c>
    </row>
    <row r="106" spans="2:23" x14ac:dyDescent="0.3">
      <c r="B106" s="9" t="e">
        <f>VLOOKUP('BUDGET TEMPLATE'!C106,'MSRP CODES'!$A$4:$B$8,2,FALSE)</f>
        <v>#N/A</v>
      </c>
      <c r="D106" s="9" t="e">
        <f>VLOOKUP(Table2[[#This Row],[PPG Code]],'MSRP CODES'!$A$11:$B$15,2,FALSE)</f>
        <v>#N/A</v>
      </c>
      <c r="F106" s="9" t="e">
        <f>VLOOKUP(Table2[[#This Row],[Goal Code]],'MSRP CODES'!$A$18:$B$20,2,FALSE)</f>
        <v>#N/A</v>
      </c>
      <c r="H106" s="48"/>
      <c r="I106" s="53" t="e">
        <f>VLOOKUP(Table2[[#This Row],[Site]],'MSRP CODES'!$A$23:$C$39,3,FALSE)</f>
        <v>#N/A</v>
      </c>
      <c r="J106" s="9" t="e">
        <f>VLOOKUP(Table2[[#This Row],[Cost Center Code]],'MSRP CODES'!$A$42:$B$48,2,FALSE)</f>
        <v>#N/A</v>
      </c>
      <c r="K106" s="8" t="e">
        <f>VLOOKUP(Table2[[#This Row],[MSRP Objective]],'MSRP CODES'!$A$60:$B$105,2,FALSE)</f>
        <v>#VALUE!</v>
      </c>
      <c r="L106" s="53" t="e">
        <f t="shared" si="2"/>
        <v>#VALUE!</v>
      </c>
      <c r="M106" s="8" t="e">
        <f>VLOOKUP(Table2[[#This Row],[MSRP Output]],'MSRP CODES'!$A$108:$B$491,2,FALSE)</f>
        <v>#N/A</v>
      </c>
      <c r="O106" s="8" t="e">
        <f>VLOOKUP(Table2[[#This Row],[Account Code]],'MSRP CODES'!$A$495:$B$580,2,FALSE)</f>
        <v>#N/A</v>
      </c>
      <c r="U106" s="49"/>
      <c r="V106" s="10">
        <f t="shared" si="3"/>
        <v>0</v>
      </c>
      <c r="W106" s="11">
        <f>Table2[[#This Row],[Cost LC]]/3673.75</f>
        <v>0</v>
      </c>
    </row>
    <row r="107" spans="2:23" x14ac:dyDescent="0.3">
      <c r="B107" s="9" t="e">
        <f>VLOOKUP('BUDGET TEMPLATE'!C107,'MSRP CODES'!$A$4:$B$8,2,FALSE)</f>
        <v>#N/A</v>
      </c>
      <c r="D107" s="9" t="e">
        <f>VLOOKUP(Table2[[#This Row],[PPG Code]],'MSRP CODES'!$A$11:$B$15,2,FALSE)</f>
        <v>#N/A</v>
      </c>
      <c r="F107" s="9" t="e">
        <f>VLOOKUP(Table2[[#This Row],[Goal Code]],'MSRP CODES'!$A$18:$B$20,2,FALSE)</f>
        <v>#N/A</v>
      </c>
      <c r="H107" s="48"/>
      <c r="I107" s="53" t="e">
        <f>VLOOKUP(Table2[[#This Row],[Site]],'MSRP CODES'!$A$23:$C$39,3,FALSE)</f>
        <v>#N/A</v>
      </c>
      <c r="J107" s="9" t="e">
        <f>VLOOKUP(Table2[[#This Row],[Cost Center Code]],'MSRP CODES'!$A$42:$B$48,2,FALSE)</f>
        <v>#N/A</v>
      </c>
      <c r="K107" s="8" t="e">
        <f>VLOOKUP(Table2[[#This Row],[MSRP Objective]],'MSRP CODES'!$A$60:$B$105,2,FALSE)</f>
        <v>#VALUE!</v>
      </c>
      <c r="L107" s="53" t="e">
        <f t="shared" si="2"/>
        <v>#VALUE!</v>
      </c>
      <c r="M107" s="8" t="e">
        <f>VLOOKUP(Table2[[#This Row],[MSRP Output]],'MSRP CODES'!$A$108:$B$491,2,FALSE)</f>
        <v>#N/A</v>
      </c>
      <c r="O107" s="8" t="e">
        <f>VLOOKUP(Table2[[#This Row],[Account Code]],'MSRP CODES'!$A$495:$B$580,2,FALSE)</f>
        <v>#N/A</v>
      </c>
      <c r="U107" s="49"/>
      <c r="V107" s="10">
        <f t="shared" si="3"/>
        <v>0</v>
      </c>
      <c r="W107" s="11">
        <f>Table2[[#This Row],[Cost LC]]/3673.75</f>
        <v>0</v>
      </c>
    </row>
    <row r="108" spans="2:23" x14ac:dyDescent="0.3">
      <c r="B108" s="9" t="e">
        <f>VLOOKUP('BUDGET TEMPLATE'!C108,'MSRP CODES'!$A$4:$B$8,2,FALSE)</f>
        <v>#N/A</v>
      </c>
      <c r="D108" s="9" t="e">
        <f>VLOOKUP(Table2[[#This Row],[PPG Code]],'MSRP CODES'!$A$11:$B$15,2,FALSE)</f>
        <v>#N/A</v>
      </c>
      <c r="F108" s="9" t="e">
        <f>VLOOKUP(Table2[[#This Row],[Goal Code]],'MSRP CODES'!$A$18:$B$20,2,FALSE)</f>
        <v>#N/A</v>
      </c>
      <c r="H108" s="48"/>
      <c r="I108" s="53" t="e">
        <f>VLOOKUP(Table2[[#This Row],[Site]],'MSRP CODES'!$A$23:$C$39,3,FALSE)</f>
        <v>#N/A</v>
      </c>
      <c r="J108" s="9" t="e">
        <f>VLOOKUP(Table2[[#This Row],[Cost Center Code]],'MSRP CODES'!$A$42:$B$48,2,FALSE)</f>
        <v>#N/A</v>
      </c>
      <c r="K108" s="8" t="e">
        <f>VLOOKUP(Table2[[#This Row],[MSRP Objective]],'MSRP CODES'!$A$60:$B$105,2,FALSE)</f>
        <v>#VALUE!</v>
      </c>
      <c r="L108" s="53" t="e">
        <f t="shared" si="2"/>
        <v>#VALUE!</v>
      </c>
      <c r="M108" s="8" t="e">
        <f>VLOOKUP(Table2[[#This Row],[MSRP Output]],'MSRP CODES'!$A$108:$B$491,2,FALSE)</f>
        <v>#N/A</v>
      </c>
      <c r="O108" s="8" t="e">
        <f>VLOOKUP(Table2[[#This Row],[Account Code]],'MSRP CODES'!$A$495:$B$580,2,FALSE)</f>
        <v>#N/A</v>
      </c>
      <c r="U108" s="49"/>
      <c r="V108" s="10">
        <f t="shared" si="3"/>
        <v>0</v>
      </c>
      <c r="W108" s="11">
        <f>Table2[[#This Row],[Cost LC]]/3673.75</f>
        <v>0</v>
      </c>
    </row>
    <row r="109" spans="2:23" x14ac:dyDescent="0.3">
      <c r="B109" s="9" t="e">
        <f>VLOOKUP('BUDGET TEMPLATE'!C109,'MSRP CODES'!$A$4:$B$8,2,FALSE)</f>
        <v>#N/A</v>
      </c>
      <c r="D109" s="9" t="e">
        <f>VLOOKUP(Table2[[#This Row],[PPG Code]],'MSRP CODES'!$A$11:$B$15,2,FALSE)</f>
        <v>#N/A</v>
      </c>
      <c r="F109" s="9" t="e">
        <f>VLOOKUP(Table2[[#This Row],[Goal Code]],'MSRP CODES'!$A$18:$B$20,2,FALSE)</f>
        <v>#N/A</v>
      </c>
      <c r="H109" s="48"/>
      <c r="I109" s="53" t="e">
        <f>VLOOKUP(Table2[[#This Row],[Site]],'MSRP CODES'!$A$23:$C$39,3,FALSE)</f>
        <v>#N/A</v>
      </c>
      <c r="J109" s="9" t="e">
        <f>VLOOKUP(Table2[[#This Row],[Cost Center Code]],'MSRP CODES'!$A$42:$B$48,2,FALSE)</f>
        <v>#N/A</v>
      </c>
      <c r="K109" s="8" t="e">
        <f>VLOOKUP(Table2[[#This Row],[MSRP Objective]],'MSRP CODES'!$A$60:$B$105,2,FALSE)</f>
        <v>#VALUE!</v>
      </c>
      <c r="L109" s="53" t="e">
        <f t="shared" si="2"/>
        <v>#VALUE!</v>
      </c>
      <c r="M109" s="8" t="e">
        <f>VLOOKUP(Table2[[#This Row],[MSRP Output]],'MSRP CODES'!$A$108:$B$491,2,FALSE)</f>
        <v>#N/A</v>
      </c>
      <c r="O109" s="8" t="e">
        <f>VLOOKUP(Table2[[#This Row],[Account Code]],'MSRP CODES'!$A$495:$B$580,2,FALSE)</f>
        <v>#N/A</v>
      </c>
      <c r="U109" s="49"/>
      <c r="V109" s="10">
        <f t="shared" si="3"/>
        <v>0</v>
      </c>
      <c r="W109" s="11">
        <f>Table2[[#This Row],[Cost LC]]/3673.75</f>
        <v>0</v>
      </c>
    </row>
    <row r="110" spans="2:23" x14ac:dyDescent="0.3">
      <c r="B110" s="9" t="e">
        <f>VLOOKUP('BUDGET TEMPLATE'!C110,'MSRP CODES'!$A$4:$B$8,2,FALSE)</f>
        <v>#N/A</v>
      </c>
      <c r="D110" s="9" t="e">
        <f>VLOOKUP(Table2[[#This Row],[PPG Code]],'MSRP CODES'!$A$11:$B$15,2,FALSE)</f>
        <v>#N/A</v>
      </c>
      <c r="F110" s="9" t="e">
        <f>VLOOKUP(Table2[[#This Row],[Goal Code]],'MSRP CODES'!$A$18:$B$20,2,FALSE)</f>
        <v>#N/A</v>
      </c>
      <c r="H110" s="48"/>
      <c r="I110" s="53" t="e">
        <f>VLOOKUP(Table2[[#This Row],[Site]],'MSRP CODES'!$A$23:$C$39,3,FALSE)</f>
        <v>#N/A</v>
      </c>
      <c r="J110" s="9" t="e">
        <f>VLOOKUP(Table2[[#This Row],[Cost Center Code]],'MSRP CODES'!$A$42:$B$48,2,FALSE)</f>
        <v>#N/A</v>
      </c>
      <c r="K110" s="8" t="e">
        <f>VLOOKUP(Table2[[#This Row],[MSRP Objective]],'MSRP CODES'!$A$60:$B$105,2,FALSE)</f>
        <v>#VALUE!</v>
      </c>
      <c r="L110" s="53" t="e">
        <f t="shared" si="2"/>
        <v>#VALUE!</v>
      </c>
      <c r="M110" s="8" t="e">
        <f>VLOOKUP(Table2[[#This Row],[MSRP Output]],'MSRP CODES'!$A$108:$B$491,2,FALSE)</f>
        <v>#N/A</v>
      </c>
      <c r="O110" s="8" t="e">
        <f>VLOOKUP(Table2[[#This Row],[Account Code]],'MSRP CODES'!$A$495:$B$580,2,FALSE)</f>
        <v>#N/A</v>
      </c>
      <c r="U110" s="49"/>
      <c r="V110" s="10">
        <f t="shared" si="3"/>
        <v>0</v>
      </c>
      <c r="W110" s="11">
        <f>Table2[[#This Row],[Cost LC]]/3673.75</f>
        <v>0</v>
      </c>
    </row>
    <row r="111" spans="2:23" x14ac:dyDescent="0.3">
      <c r="B111" s="9" t="e">
        <f>VLOOKUP('BUDGET TEMPLATE'!C111,'MSRP CODES'!$A$4:$B$8,2,FALSE)</f>
        <v>#N/A</v>
      </c>
      <c r="D111" s="9" t="e">
        <f>VLOOKUP(Table2[[#This Row],[PPG Code]],'MSRP CODES'!$A$11:$B$15,2,FALSE)</f>
        <v>#N/A</v>
      </c>
      <c r="F111" s="9" t="e">
        <f>VLOOKUP(Table2[[#This Row],[Goal Code]],'MSRP CODES'!$A$18:$B$20,2,FALSE)</f>
        <v>#N/A</v>
      </c>
      <c r="H111" s="48"/>
      <c r="I111" s="53" t="e">
        <f>VLOOKUP(Table2[[#This Row],[Site]],'MSRP CODES'!$A$23:$C$39,3,FALSE)</f>
        <v>#N/A</v>
      </c>
      <c r="J111" s="9" t="e">
        <f>VLOOKUP(Table2[[#This Row],[Cost Center Code]],'MSRP CODES'!$A$42:$B$48,2,FALSE)</f>
        <v>#N/A</v>
      </c>
      <c r="K111" s="8" t="e">
        <f>VLOOKUP(Table2[[#This Row],[MSRP Objective]],'MSRP CODES'!$A$60:$B$105,2,FALSE)</f>
        <v>#VALUE!</v>
      </c>
      <c r="L111" s="53" t="e">
        <f t="shared" si="2"/>
        <v>#VALUE!</v>
      </c>
      <c r="M111" s="8" t="e">
        <f>VLOOKUP(Table2[[#This Row],[MSRP Output]],'MSRP CODES'!$A$108:$B$491,2,FALSE)</f>
        <v>#N/A</v>
      </c>
      <c r="O111" s="8" t="e">
        <f>VLOOKUP(Table2[[#This Row],[Account Code]],'MSRP CODES'!$A$495:$B$580,2,FALSE)</f>
        <v>#N/A</v>
      </c>
      <c r="U111" s="49"/>
      <c r="V111" s="10">
        <f t="shared" si="3"/>
        <v>0</v>
      </c>
      <c r="W111" s="11">
        <f>Table2[[#This Row],[Cost LC]]/3673.75</f>
        <v>0</v>
      </c>
    </row>
    <row r="112" spans="2:23" x14ac:dyDescent="0.3">
      <c r="B112" s="9" t="e">
        <f>VLOOKUP('BUDGET TEMPLATE'!C112,'MSRP CODES'!$A$4:$B$8,2,FALSE)</f>
        <v>#N/A</v>
      </c>
      <c r="D112" s="9" t="e">
        <f>VLOOKUP(Table2[[#This Row],[PPG Code]],'MSRP CODES'!$A$11:$B$15,2,FALSE)</f>
        <v>#N/A</v>
      </c>
      <c r="F112" s="9" t="e">
        <f>VLOOKUP(Table2[[#This Row],[Goal Code]],'MSRP CODES'!$A$18:$B$20,2,FALSE)</f>
        <v>#N/A</v>
      </c>
      <c r="H112" s="48"/>
      <c r="I112" s="53" t="e">
        <f>VLOOKUP(Table2[[#This Row],[Site]],'MSRP CODES'!$A$23:$C$39,3,FALSE)</f>
        <v>#N/A</v>
      </c>
      <c r="J112" s="9" t="e">
        <f>VLOOKUP(Table2[[#This Row],[Cost Center Code]],'MSRP CODES'!$A$42:$B$48,2,FALSE)</f>
        <v>#N/A</v>
      </c>
      <c r="K112" s="8" t="e">
        <f>VLOOKUP(Table2[[#This Row],[MSRP Objective]],'MSRP CODES'!$A$60:$B$105,2,FALSE)</f>
        <v>#VALUE!</v>
      </c>
      <c r="L112" s="53" t="e">
        <f t="shared" si="2"/>
        <v>#VALUE!</v>
      </c>
      <c r="M112" s="8" t="e">
        <f>VLOOKUP(Table2[[#This Row],[MSRP Output]],'MSRP CODES'!$A$108:$B$491,2,FALSE)</f>
        <v>#N/A</v>
      </c>
      <c r="O112" s="8" t="e">
        <f>VLOOKUP(Table2[[#This Row],[Account Code]],'MSRP CODES'!$A$495:$B$580,2,FALSE)</f>
        <v>#N/A</v>
      </c>
      <c r="U112" s="49"/>
      <c r="V112" s="10">
        <f t="shared" si="3"/>
        <v>0</v>
      </c>
      <c r="W112" s="11">
        <f>Table2[[#This Row],[Cost LC]]/3673.75</f>
        <v>0</v>
      </c>
    </row>
    <row r="113" spans="2:23" x14ac:dyDescent="0.3">
      <c r="B113" s="9" t="e">
        <f>VLOOKUP('BUDGET TEMPLATE'!C113,'MSRP CODES'!$A$4:$B$8,2,FALSE)</f>
        <v>#N/A</v>
      </c>
      <c r="D113" s="9" t="e">
        <f>VLOOKUP(Table2[[#This Row],[PPG Code]],'MSRP CODES'!$A$11:$B$15,2,FALSE)</f>
        <v>#N/A</v>
      </c>
      <c r="F113" s="9" t="e">
        <f>VLOOKUP(Table2[[#This Row],[Goal Code]],'MSRP CODES'!$A$18:$B$20,2,FALSE)</f>
        <v>#N/A</v>
      </c>
      <c r="H113" s="48"/>
      <c r="I113" s="53" t="e">
        <f>VLOOKUP(Table2[[#This Row],[Site]],'MSRP CODES'!$A$23:$C$39,3,FALSE)</f>
        <v>#N/A</v>
      </c>
      <c r="J113" s="9" t="e">
        <f>VLOOKUP(Table2[[#This Row],[Cost Center Code]],'MSRP CODES'!$A$42:$B$48,2,FALSE)</f>
        <v>#N/A</v>
      </c>
      <c r="K113" s="8" t="e">
        <f>VLOOKUP(Table2[[#This Row],[MSRP Objective]],'MSRP CODES'!$A$60:$B$105,2,FALSE)</f>
        <v>#VALUE!</v>
      </c>
      <c r="L113" s="53" t="e">
        <f t="shared" si="2"/>
        <v>#VALUE!</v>
      </c>
      <c r="M113" s="8" t="e">
        <f>VLOOKUP(Table2[[#This Row],[MSRP Output]],'MSRP CODES'!$A$108:$B$491,2,FALSE)</f>
        <v>#N/A</v>
      </c>
      <c r="O113" s="8" t="e">
        <f>VLOOKUP(Table2[[#This Row],[Account Code]],'MSRP CODES'!$A$495:$B$580,2,FALSE)</f>
        <v>#N/A</v>
      </c>
      <c r="U113" s="49"/>
      <c r="V113" s="10">
        <f t="shared" si="3"/>
        <v>0</v>
      </c>
      <c r="W113" s="11">
        <f>Table2[[#This Row],[Cost LC]]/3673.75</f>
        <v>0</v>
      </c>
    </row>
    <row r="114" spans="2:23" x14ac:dyDescent="0.3">
      <c r="B114" s="9" t="e">
        <f>VLOOKUP('BUDGET TEMPLATE'!C114,'MSRP CODES'!$A$4:$B$8,2,FALSE)</f>
        <v>#N/A</v>
      </c>
      <c r="D114" s="9" t="e">
        <f>VLOOKUP(Table2[[#This Row],[PPG Code]],'MSRP CODES'!$A$11:$B$15,2,FALSE)</f>
        <v>#N/A</v>
      </c>
      <c r="F114" s="9" t="e">
        <f>VLOOKUP(Table2[[#This Row],[Goal Code]],'MSRP CODES'!$A$18:$B$20,2,FALSE)</f>
        <v>#N/A</v>
      </c>
      <c r="H114" s="48"/>
      <c r="I114" s="53" t="e">
        <f>VLOOKUP(Table2[[#This Row],[Site]],'MSRP CODES'!$A$23:$C$39,3,FALSE)</f>
        <v>#N/A</v>
      </c>
      <c r="J114" s="9" t="e">
        <f>VLOOKUP(Table2[[#This Row],[Cost Center Code]],'MSRP CODES'!$A$42:$B$48,2,FALSE)</f>
        <v>#N/A</v>
      </c>
      <c r="K114" s="8" t="e">
        <f>VLOOKUP(Table2[[#This Row],[MSRP Objective]],'MSRP CODES'!$A$60:$B$105,2,FALSE)</f>
        <v>#VALUE!</v>
      </c>
      <c r="L114" s="53" t="e">
        <f t="shared" si="2"/>
        <v>#VALUE!</v>
      </c>
      <c r="M114" s="8" t="e">
        <f>VLOOKUP(Table2[[#This Row],[MSRP Output]],'MSRP CODES'!$A$108:$B$491,2,FALSE)</f>
        <v>#N/A</v>
      </c>
      <c r="O114" s="8" t="e">
        <f>VLOOKUP(Table2[[#This Row],[Account Code]],'MSRP CODES'!$A$495:$B$580,2,FALSE)</f>
        <v>#N/A</v>
      </c>
      <c r="U114" s="49"/>
      <c r="V114" s="10">
        <f t="shared" si="3"/>
        <v>0</v>
      </c>
      <c r="W114" s="11">
        <f>Table2[[#This Row],[Cost LC]]/3673.75</f>
        <v>0</v>
      </c>
    </row>
    <row r="115" spans="2:23" x14ac:dyDescent="0.3">
      <c r="B115" s="9" t="e">
        <f>VLOOKUP('BUDGET TEMPLATE'!C115,'MSRP CODES'!$A$4:$B$8,2,FALSE)</f>
        <v>#N/A</v>
      </c>
      <c r="D115" s="9" t="e">
        <f>VLOOKUP(Table2[[#This Row],[PPG Code]],'MSRP CODES'!$A$11:$B$15,2,FALSE)</f>
        <v>#N/A</v>
      </c>
      <c r="F115" s="9" t="e">
        <f>VLOOKUP(Table2[[#This Row],[Goal Code]],'MSRP CODES'!$A$18:$B$20,2,FALSE)</f>
        <v>#N/A</v>
      </c>
      <c r="H115" s="48"/>
      <c r="I115" s="53" t="e">
        <f>VLOOKUP(Table2[[#This Row],[Site]],'MSRP CODES'!$A$23:$C$39,3,FALSE)</f>
        <v>#N/A</v>
      </c>
      <c r="J115" s="9" t="e">
        <f>VLOOKUP(Table2[[#This Row],[Cost Center Code]],'MSRP CODES'!$A$42:$B$48,2,FALSE)</f>
        <v>#N/A</v>
      </c>
      <c r="K115" s="8" t="e">
        <f>VLOOKUP(Table2[[#This Row],[MSRP Objective]],'MSRP CODES'!$A$60:$B$105,2,FALSE)</f>
        <v>#VALUE!</v>
      </c>
      <c r="L115" s="53" t="e">
        <f t="shared" si="2"/>
        <v>#VALUE!</v>
      </c>
      <c r="M115" s="8" t="e">
        <f>VLOOKUP(Table2[[#This Row],[MSRP Output]],'MSRP CODES'!$A$108:$B$491,2,FALSE)</f>
        <v>#N/A</v>
      </c>
      <c r="O115" s="8" t="e">
        <f>VLOOKUP(Table2[[#This Row],[Account Code]],'MSRP CODES'!$A$495:$B$580,2,FALSE)</f>
        <v>#N/A</v>
      </c>
      <c r="U115" s="49"/>
      <c r="V115" s="10">
        <f t="shared" si="3"/>
        <v>0</v>
      </c>
      <c r="W115" s="11">
        <f>Table2[[#This Row],[Cost LC]]/3673.75</f>
        <v>0</v>
      </c>
    </row>
    <row r="116" spans="2:23" x14ac:dyDescent="0.3">
      <c r="B116" s="9" t="e">
        <f>VLOOKUP('BUDGET TEMPLATE'!C116,'MSRP CODES'!$A$4:$B$8,2,FALSE)</f>
        <v>#N/A</v>
      </c>
      <c r="D116" s="9" t="e">
        <f>VLOOKUP(Table2[[#This Row],[PPG Code]],'MSRP CODES'!$A$11:$B$15,2,FALSE)</f>
        <v>#N/A</v>
      </c>
      <c r="F116" s="9" t="e">
        <f>VLOOKUP(Table2[[#This Row],[Goal Code]],'MSRP CODES'!$A$18:$B$20,2,FALSE)</f>
        <v>#N/A</v>
      </c>
      <c r="H116" s="48"/>
      <c r="I116" s="53" t="e">
        <f>VLOOKUP(Table2[[#This Row],[Site]],'MSRP CODES'!$A$23:$C$39,3,FALSE)</f>
        <v>#N/A</v>
      </c>
      <c r="J116" s="9" t="e">
        <f>VLOOKUP(Table2[[#This Row],[Cost Center Code]],'MSRP CODES'!$A$42:$B$48,2,FALSE)</f>
        <v>#N/A</v>
      </c>
      <c r="K116" s="8" t="e">
        <f>VLOOKUP(Table2[[#This Row],[MSRP Objective]],'MSRP CODES'!$A$60:$B$105,2,FALSE)</f>
        <v>#VALUE!</v>
      </c>
      <c r="L116" s="53" t="e">
        <f t="shared" si="2"/>
        <v>#VALUE!</v>
      </c>
      <c r="M116" s="8" t="e">
        <f>VLOOKUP(Table2[[#This Row],[MSRP Output]],'MSRP CODES'!$A$108:$B$491,2,FALSE)</f>
        <v>#N/A</v>
      </c>
      <c r="O116" s="8" t="e">
        <f>VLOOKUP(Table2[[#This Row],[Account Code]],'MSRP CODES'!$A$495:$B$580,2,FALSE)</f>
        <v>#N/A</v>
      </c>
      <c r="U116" s="49"/>
      <c r="V116" s="10">
        <f t="shared" si="3"/>
        <v>0</v>
      </c>
      <c r="W116" s="11">
        <f>Table2[[#This Row],[Cost LC]]/3673.75</f>
        <v>0</v>
      </c>
    </row>
    <row r="117" spans="2:23" x14ac:dyDescent="0.3">
      <c r="B117" s="9" t="e">
        <f>VLOOKUP('BUDGET TEMPLATE'!C117,'MSRP CODES'!$A$4:$B$8,2,FALSE)</f>
        <v>#N/A</v>
      </c>
      <c r="D117" s="9" t="e">
        <f>VLOOKUP(Table2[[#This Row],[PPG Code]],'MSRP CODES'!$A$11:$B$15,2,FALSE)</f>
        <v>#N/A</v>
      </c>
      <c r="F117" s="9" t="e">
        <f>VLOOKUP(Table2[[#This Row],[Goal Code]],'MSRP CODES'!$A$18:$B$20,2,FALSE)</f>
        <v>#N/A</v>
      </c>
      <c r="H117" s="48"/>
      <c r="I117" s="53" t="e">
        <f>VLOOKUP(Table2[[#This Row],[Site]],'MSRP CODES'!$A$23:$C$39,3,FALSE)</f>
        <v>#N/A</v>
      </c>
      <c r="J117" s="9" t="e">
        <f>VLOOKUP(Table2[[#This Row],[Cost Center Code]],'MSRP CODES'!$A$42:$B$48,2,FALSE)</f>
        <v>#N/A</v>
      </c>
      <c r="K117" s="8" t="e">
        <f>VLOOKUP(Table2[[#This Row],[MSRP Objective]],'MSRP CODES'!$A$60:$B$105,2,FALSE)</f>
        <v>#VALUE!</v>
      </c>
      <c r="L117" s="53" t="e">
        <f t="shared" si="2"/>
        <v>#VALUE!</v>
      </c>
      <c r="M117" s="8" t="e">
        <f>VLOOKUP(Table2[[#This Row],[MSRP Output]],'MSRP CODES'!$A$108:$B$491,2,FALSE)</f>
        <v>#N/A</v>
      </c>
      <c r="O117" s="8" t="e">
        <f>VLOOKUP(Table2[[#This Row],[Account Code]],'MSRP CODES'!$A$495:$B$580,2,FALSE)</f>
        <v>#N/A</v>
      </c>
      <c r="U117" s="49"/>
      <c r="V117" s="10">
        <f t="shared" si="3"/>
        <v>0</v>
      </c>
      <c r="W117" s="11">
        <f>Table2[[#This Row],[Cost LC]]/3673.75</f>
        <v>0</v>
      </c>
    </row>
    <row r="118" spans="2:23" x14ac:dyDescent="0.3">
      <c r="B118" s="9" t="e">
        <f>VLOOKUP('BUDGET TEMPLATE'!C118,'MSRP CODES'!$A$4:$B$8,2,FALSE)</f>
        <v>#N/A</v>
      </c>
      <c r="D118" s="9" t="e">
        <f>VLOOKUP(Table2[[#This Row],[PPG Code]],'MSRP CODES'!$A$11:$B$15,2,FALSE)</f>
        <v>#N/A</v>
      </c>
      <c r="F118" s="9" t="e">
        <f>VLOOKUP(Table2[[#This Row],[Goal Code]],'MSRP CODES'!$A$18:$B$20,2,FALSE)</f>
        <v>#N/A</v>
      </c>
      <c r="H118" s="48"/>
      <c r="I118" s="53" t="e">
        <f>VLOOKUP(Table2[[#This Row],[Site]],'MSRP CODES'!$A$23:$C$39,3,FALSE)</f>
        <v>#N/A</v>
      </c>
      <c r="J118" s="9" t="e">
        <f>VLOOKUP(Table2[[#This Row],[Cost Center Code]],'MSRP CODES'!$A$42:$B$48,2,FALSE)</f>
        <v>#N/A</v>
      </c>
      <c r="K118" s="8" t="e">
        <f>VLOOKUP(Table2[[#This Row],[MSRP Objective]],'MSRP CODES'!$A$60:$B$105,2,FALSE)</f>
        <v>#VALUE!</v>
      </c>
      <c r="L118" s="53" t="e">
        <f t="shared" si="2"/>
        <v>#VALUE!</v>
      </c>
      <c r="M118" s="8" t="e">
        <f>VLOOKUP(Table2[[#This Row],[MSRP Output]],'MSRP CODES'!$A$108:$B$491,2,FALSE)</f>
        <v>#N/A</v>
      </c>
      <c r="O118" s="8" t="e">
        <f>VLOOKUP(Table2[[#This Row],[Account Code]],'MSRP CODES'!$A$495:$B$580,2,FALSE)</f>
        <v>#N/A</v>
      </c>
      <c r="U118" s="49"/>
      <c r="V118" s="10">
        <f t="shared" si="3"/>
        <v>0</v>
      </c>
      <c r="W118" s="11">
        <f>Table2[[#This Row],[Cost LC]]/3673.75</f>
        <v>0</v>
      </c>
    </row>
    <row r="119" spans="2:23" x14ac:dyDescent="0.3">
      <c r="B119" s="9" t="e">
        <f>VLOOKUP('BUDGET TEMPLATE'!C119,'MSRP CODES'!$A$4:$B$8,2,FALSE)</f>
        <v>#N/A</v>
      </c>
      <c r="D119" s="9" t="e">
        <f>VLOOKUP(Table2[[#This Row],[PPG Code]],'MSRP CODES'!$A$11:$B$15,2,FALSE)</f>
        <v>#N/A</v>
      </c>
      <c r="F119" s="9" t="e">
        <f>VLOOKUP(Table2[[#This Row],[Goal Code]],'MSRP CODES'!$A$18:$B$20,2,FALSE)</f>
        <v>#N/A</v>
      </c>
      <c r="H119" s="48"/>
      <c r="I119" s="53" t="e">
        <f>VLOOKUP(Table2[[#This Row],[Site]],'MSRP CODES'!$A$23:$C$39,3,FALSE)</f>
        <v>#N/A</v>
      </c>
      <c r="J119" s="9" t="e">
        <f>VLOOKUP(Table2[[#This Row],[Cost Center Code]],'MSRP CODES'!$A$42:$B$48,2,FALSE)</f>
        <v>#N/A</v>
      </c>
      <c r="K119" s="8" t="e">
        <f>VLOOKUP(Table2[[#This Row],[MSRP Objective]],'MSRP CODES'!$A$60:$B$105,2,FALSE)</f>
        <v>#VALUE!</v>
      </c>
      <c r="L119" s="53" t="e">
        <f t="shared" si="2"/>
        <v>#VALUE!</v>
      </c>
      <c r="M119" s="8" t="e">
        <f>VLOOKUP(Table2[[#This Row],[MSRP Output]],'MSRP CODES'!$A$108:$B$491,2,FALSE)</f>
        <v>#N/A</v>
      </c>
      <c r="O119" s="8" t="e">
        <f>VLOOKUP(Table2[[#This Row],[Account Code]],'MSRP CODES'!$A$495:$B$580,2,FALSE)</f>
        <v>#N/A</v>
      </c>
      <c r="U119" s="49"/>
      <c r="V119" s="10">
        <f t="shared" si="3"/>
        <v>0</v>
      </c>
      <c r="W119" s="11">
        <f>Table2[[#This Row],[Cost LC]]/3673.75</f>
        <v>0</v>
      </c>
    </row>
    <row r="120" spans="2:23" x14ac:dyDescent="0.3">
      <c r="B120" s="9" t="e">
        <f>VLOOKUP('BUDGET TEMPLATE'!C120,'MSRP CODES'!$A$4:$B$8,2,FALSE)</f>
        <v>#N/A</v>
      </c>
      <c r="D120" s="9" t="e">
        <f>VLOOKUP(Table2[[#This Row],[PPG Code]],'MSRP CODES'!$A$11:$B$15,2,FALSE)</f>
        <v>#N/A</v>
      </c>
      <c r="F120" s="9" t="e">
        <f>VLOOKUP(Table2[[#This Row],[Goal Code]],'MSRP CODES'!$A$18:$B$20,2,FALSE)</f>
        <v>#N/A</v>
      </c>
      <c r="H120" s="48"/>
      <c r="I120" s="53" t="e">
        <f>VLOOKUP(Table2[[#This Row],[Site]],'MSRP CODES'!$A$23:$C$39,3,FALSE)</f>
        <v>#N/A</v>
      </c>
      <c r="J120" s="9" t="e">
        <f>VLOOKUP(Table2[[#This Row],[Cost Center Code]],'MSRP CODES'!$A$42:$B$48,2,FALSE)</f>
        <v>#N/A</v>
      </c>
      <c r="K120" s="8" t="e">
        <f>VLOOKUP(Table2[[#This Row],[MSRP Objective]],'MSRP CODES'!$A$60:$B$105,2,FALSE)</f>
        <v>#VALUE!</v>
      </c>
      <c r="L120" s="53" t="e">
        <f t="shared" si="2"/>
        <v>#VALUE!</v>
      </c>
      <c r="M120" s="8" t="e">
        <f>VLOOKUP(Table2[[#This Row],[MSRP Output]],'MSRP CODES'!$A$108:$B$491,2,FALSE)</f>
        <v>#N/A</v>
      </c>
      <c r="O120" s="8" t="e">
        <f>VLOOKUP(Table2[[#This Row],[Account Code]],'MSRP CODES'!$A$495:$B$580,2,FALSE)</f>
        <v>#N/A</v>
      </c>
      <c r="U120" s="49"/>
      <c r="V120" s="10">
        <f t="shared" si="3"/>
        <v>0</v>
      </c>
      <c r="W120" s="11">
        <f>Table2[[#This Row],[Cost LC]]/3673.75</f>
        <v>0</v>
      </c>
    </row>
    <row r="121" spans="2:23" x14ac:dyDescent="0.3">
      <c r="B121" s="9" t="e">
        <f>VLOOKUP('BUDGET TEMPLATE'!C121,'MSRP CODES'!$A$4:$B$8,2,FALSE)</f>
        <v>#N/A</v>
      </c>
      <c r="D121" s="9" t="e">
        <f>VLOOKUP(Table2[[#This Row],[PPG Code]],'MSRP CODES'!$A$11:$B$15,2,FALSE)</f>
        <v>#N/A</v>
      </c>
      <c r="F121" s="9" t="e">
        <f>VLOOKUP(Table2[[#This Row],[Goal Code]],'MSRP CODES'!$A$18:$B$20,2,FALSE)</f>
        <v>#N/A</v>
      </c>
      <c r="H121" s="48"/>
      <c r="I121" s="53" t="e">
        <f>VLOOKUP(Table2[[#This Row],[Site]],'MSRP CODES'!$A$23:$C$39,3,FALSE)</f>
        <v>#N/A</v>
      </c>
      <c r="J121" s="9" t="e">
        <f>VLOOKUP(Table2[[#This Row],[Cost Center Code]],'MSRP CODES'!$A$42:$B$48,2,FALSE)</f>
        <v>#N/A</v>
      </c>
      <c r="K121" s="8" t="e">
        <f>VLOOKUP(Table2[[#This Row],[MSRP Objective]],'MSRP CODES'!$A$60:$B$105,2,FALSE)</f>
        <v>#VALUE!</v>
      </c>
      <c r="L121" s="53" t="e">
        <f t="shared" si="2"/>
        <v>#VALUE!</v>
      </c>
      <c r="M121" s="8" t="e">
        <f>VLOOKUP(Table2[[#This Row],[MSRP Output]],'MSRP CODES'!$A$108:$B$491,2,FALSE)</f>
        <v>#N/A</v>
      </c>
      <c r="O121" s="8" t="e">
        <f>VLOOKUP(Table2[[#This Row],[Account Code]],'MSRP CODES'!$A$495:$B$580,2,FALSE)</f>
        <v>#N/A</v>
      </c>
      <c r="U121" s="49"/>
      <c r="V121" s="10">
        <f t="shared" si="3"/>
        <v>0</v>
      </c>
      <c r="W121" s="11">
        <f>Table2[[#This Row],[Cost LC]]/3673.75</f>
        <v>0</v>
      </c>
    </row>
    <row r="122" spans="2:23" x14ac:dyDescent="0.3">
      <c r="B122" s="9" t="e">
        <f>VLOOKUP('BUDGET TEMPLATE'!C122,'MSRP CODES'!$A$4:$B$8,2,FALSE)</f>
        <v>#N/A</v>
      </c>
      <c r="D122" s="9" t="e">
        <f>VLOOKUP(Table2[[#This Row],[PPG Code]],'MSRP CODES'!$A$11:$B$15,2,FALSE)</f>
        <v>#N/A</v>
      </c>
      <c r="F122" s="9" t="e">
        <f>VLOOKUP(Table2[[#This Row],[Goal Code]],'MSRP CODES'!$A$18:$B$20,2,FALSE)</f>
        <v>#N/A</v>
      </c>
      <c r="H122" s="48"/>
      <c r="I122" s="53" t="e">
        <f>VLOOKUP(Table2[[#This Row],[Site]],'MSRP CODES'!$A$23:$C$39,3,FALSE)</f>
        <v>#N/A</v>
      </c>
      <c r="J122" s="9" t="e">
        <f>VLOOKUP(Table2[[#This Row],[Cost Center Code]],'MSRP CODES'!$A$42:$B$48,2,FALSE)</f>
        <v>#N/A</v>
      </c>
      <c r="K122" s="8" t="e">
        <f>VLOOKUP(Table2[[#This Row],[MSRP Objective]],'MSRP CODES'!$A$60:$B$105,2,FALSE)</f>
        <v>#VALUE!</v>
      </c>
      <c r="L122" s="53" t="e">
        <f t="shared" si="2"/>
        <v>#VALUE!</v>
      </c>
      <c r="M122" s="8" t="e">
        <f>VLOOKUP(Table2[[#This Row],[MSRP Output]],'MSRP CODES'!$A$108:$B$491,2,FALSE)</f>
        <v>#N/A</v>
      </c>
      <c r="O122" s="8" t="e">
        <f>VLOOKUP(Table2[[#This Row],[Account Code]],'MSRP CODES'!$A$495:$B$580,2,FALSE)</f>
        <v>#N/A</v>
      </c>
      <c r="U122" s="49"/>
      <c r="V122" s="10">
        <f t="shared" si="3"/>
        <v>0</v>
      </c>
      <c r="W122" s="11">
        <f>Table2[[#This Row],[Cost LC]]/3673.75</f>
        <v>0</v>
      </c>
    </row>
    <row r="123" spans="2:23" x14ac:dyDescent="0.3">
      <c r="B123" s="9" t="e">
        <f>VLOOKUP('BUDGET TEMPLATE'!C123,'MSRP CODES'!$A$4:$B$8,2,FALSE)</f>
        <v>#N/A</v>
      </c>
      <c r="D123" s="9" t="e">
        <f>VLOOKUP(Table2[[#This Row],[PPG Code]],'MSRP CODES'!$A$11:$B$15,2,FALSE)</f>
        <v>#N/A</v>
      </c>
      <c r="F123" s="9" t="e">
        <f>VLOOKUP(Table2[[#This Row],[Goal Code]],'MSRP CODES'!$A$18:$B$20,2,FALSE)</f>
        <v>#N/A</v>
      </c>
      <c r="H123" s="48"/>
      <c r="I123" s="53" t="e">
        <f>VLOOKUP(Table2[[#This Row],[Site]],'MSRP CODES'!$A$23:$C$39,3,FALSE)</f>
        <v>#N/A</v>
      </c>
      <c r="J123" s="9" t="e">
        <f>VLOOKUP(Table2[[#This Row],[Cost Center Code]],'MSRP CODES'!$A$42:$B$48,2,FALSE)</f>
        <v>#N/A</v>
      </c>
      <c r="K123" s="8" t="e">
        <f>VLOOKUP(Table2[[#This Row],[MSRP Objective]],'MSRP CODES'!$A$60:$B$105,2,FALSE)</f>
        <v>#VALUE!</v>
      </c>
      <c r="L123" s="53" t="e">
        <f t="shared" si="2"/>
        <v>#VALUE!</v>
      </c>
      <c r="M123" s="8" t="e">
        <f>VLOOKUP(Table2[[#This Row],[MSRP Output]],'MSRP CODES'!$A$108:$B$491,2,FALSE)</f>
        <v>#N/A</v>
      </c>
      <c r="O123" s="8" t="e">
        <f>VLOOKUP(Table2[[#This Row],[Account Code]],'MSRP CODES'!$A$495:$B$580,2,FALSE)</f>
        <v>#N/A</v>
      </c>
      <c r="U123" s="49"/>
      <c r="V123" s="10">
        <f t="shared" si="3"/>
        <v>0</v>
      </c>
      <c r="W123" s="11">
        <f>Table2[[#This Row],[Cost LC]]/3673.75</f>
        <v>0</v>
      </c>
    </row>
    <row r="124" spans="2:23" x14ac:dyDescent="0.3">
      <c r="B124" s="9" t="e">
        <f>VLOOKUP('BUDGET TEMPLATE'!C124,'MSRP CODES'!$A$4:$B$8,2,FALSE)</f>
        <v>#N/A</v>
      </c>
      <c r="D124" s="9" t="e">
        <f>VLOOKUP(Table2[[#This Row],[PPG Code]],'MSRP CODES'!$A$11:$B$15,2,FALSE)</f>
        <v>#N/A</v>
      </c>
      <c r="F124" s="9" t="e">
        <f>VLOOKUP(Table2[[#This Row],[Goal Code]],'MSRP CODES'!$A$18:$B$20,2,FALSE)</f>
        <v>#N/A</v>
      </c>
      <c r="H124" s="48"/>
      <c r="I124" s="53" t="e">
        <f>VLOOKUP(Table2[[#This Row],[Site]],'MSRP CODES'!$A$23:$C$39,3,FALSE)</f>
        <v>#N/A</v>
      </c>
      <c r="J124" s="9" t="e">
        <f>VLOOKUP(Table2[[#This Row],[Cost Center Code]],'MSRP CODES'!$A$42:$B$48,2,FALSE)</f>
        <v>#N/A</v>
      </c>
      <c r="K124" s="8" t="e">
        <f>VLOOKUP(Table2[[#This Row],[MSRP Objective]],'MSRP CODES'!$A$60:$B$105,2,FALSE)</f>
        <v>#VALUE!</v>
      </c>
      <c r="L124" s="53" t="e">
        <f t="shared" si="2"/>
        <v>#VALUE!</v>
      </c>
      <c r="M124" s="8" t="e">
        <f>VLOOKUP(Table2[[#This Row],[MSRP Output]],'MSRP CODES'!$A$108:$B$491,2,FALSE)</f>
        <v>#N/A</v>
      </c>
      <c r="O124" s="8" t="e">
        <f>VLOOKUP(Table2[[#This Row],[Account Code]],'MSRP CODES'!$A$495:$B$580,2,FALSE)</f>
        <v>#N/A</v>
      </c>
      <c r="U124" s="49"/>
      <c r="V124" s="10">
        <f t="shared" si="3"/>
        <v>0</v>
      </c>
      <c r="W124" s="11">
        <f>Table2[[#This Row],[Cost LC]]/3673.75</f>
        <v>0</v>
      </c>
    </row>
    <row r="125" spans="2:23" x14ac:dyDescent="0.3">
      <c r="B125" s="9" t="e">
        <f>VLOOKUP('BUDGET TEMPLATE'!C125,'MSRP CODES'!$A$4:$B$8,2,FALSE)</f>
        <v>#N/A</v>
      </c>
      <c r="D125" s="9" t="e">
        <f>VLOOKUP(Table2[[#This Row],[PPG Code]],'MSRP CODES'!$A$11:$B$15,2,FALSE)</f>
        <v>#N/A</v>
      </c>
      <c r="F125" s="9" t="e">
        <f>VLOOKUP(Table2[[#This Row],[Goal Code]],'MSRP CODES'!$A$18:$B$20,2,FALSE)</f>
        <v>#N/A</v>
      </c>
      <c r="H125" s="48"/>
      <c r="I125" s="53" t="e">
        <f>VLOOKUP(Table2[[#This Row],[Site]],'MSRP CODES'!$A$23:$C$39,3,FALSE)</f>
        <v>#N/A</v>
      </c>
      <c r="J125" s="9" t="e">
        <f>VLOOKUP(Table2[[#This Row],[Cost Center Code]],'MSRP CODES'!$A$42:$B$48,2,FALSE)</f>
        <v>#N/A</v>
      </c>
      <c r="K125" s="8" t="e">
        <f>VLOOKUP(Table2[[#This Row],[MSRP Objective]],'MSRP CODES'!$A$60:$B$105,2,FALSE)</f>
        <v>#VALUE!</v>
      </c>
      <c r="L125" s="53" t="e">
        <f t="shared" si="2"/>
        <v>#VALUE!</v>
      </c>
      <c r="M125" s="8" t="e">
        <f>VLOOKUP(Table2[[#This Row],[MSRP Output]],'MSRP CODES'!$A$108:$B$491,2,FALSE)</f>
        <v>#N/A</v>
      </c>
      <c r="O125" s="8" t="e">
        <f>VLOOKUP(Table2[[#This Row],[Account Code]],'MSRP CODES'!$A$495:$B$580,2,FALSE)</f>
        <v>#N/A</v>
      </c>
      <c r="U125" s="49"/>
      <c r="V125" s="10">
        <f t="shared" si="3"/>
        <v>0</v>
      </c>
      <c r="W125" s="11">
        <f>Table2[[#This Row],[Cost LC]]/3673.75</f>
        <v>0</v>
      </c>
    </row>
    <row r="126" spans="2:23" x14ac:dyDescent="0.3">
      <c r="B126" s="9" t="e">
        <f>VLOOKUP('BUDGET TEMPLATE'!C126,'MSRP CODES'!$A$4:$B$8,2,FALSE)</f>
        <v>#N/A</v>
      </c>
      <c r="D126" s="9" t="e">
        <f>VLOOKUP(Table2[[#This Row],[PPG Code]],'MSRP CODES'!$A$11:$B$15,2,FALSE)</f>
        <v>#N/A</v>
      </c>
      <c r="F126" s="9" t="e">
        <f>VLOOKUP(Table2[[#This Row],[Goal Code]],'MSRP CODES'!$A$18:$B$20,2,FALSE)</f>
        <v>#N/A</v>
      </c>
      <c r="H126" s="48"/>
      <c r="I126" s="53" t="e">
        <f>VLOOKUP(Table2[[#This Row],[Site]],'MSRP CODES'!$A$23:$C$39,3,FALSE)</f>
        <v>#N/A</v>
      </c>
      <c r="J126" s="9" t="e">
        <f>VLOOKUP(Table2[[#This Row],[Cost Center Code]],'MSRP CODES'!$A$42:$B$48,2,FALSE)</f>
        <v>#N/A</v>
      </c>
      <c r="K126" s="8" t="e">
        <f>VLOOKUP(Table2[[#This Row],[MSRP Objective]],'MSRP CODES'!$A$60:$B$105,2,FALSE)</f>
        <v>#VALUE!</v>
      </c>
      <c r="L126" s="53" t="e">
        <f t="shared" si="2"/>
        <v>#VALUE!</v>
      </c>
      <c r="M126" s="8" t="e">
        <f>VLOOKUP(Table2[[#This Row],[MSRP Output]],'MSRP CODES'!$A$108:$B$491,2,FALSE)</f>
        <v>#N/A</v>
      </c>
      <c r="O126" s="8" t="e">
        <f>VLOOKUP(Table2[[#This Row],[Account Code]],'MSRP CODES'!$A$495:$B$580,2,FALSE)</f>
        <v>#N/A</v>
      </c>
      <c r="U126" s="49"/>
      <c r="V126" s="10">
        <f t="shared" si="3"/>
        <v>0</v>
      </c>
      <c r="W126" s="11">
        <f>Table2[[#This Row],[Cost LC]]/3673.75</f>
        <v>0</v>
      </c>
    </row>
    <row r="127" spans="2:23" x14ac:dyDescent="0.3">
      <c r="B127" s="9" t="e">
        <f>VLOOKUP('BUDGET TEMPLATE'!C127,'MSRP CODES'!$A$4:$B$8,2,FALSE)</f>
        <v>#N/A</v>
      </c>
      <c r="D127" s="9" t="e">
        <f>VLOOKUP(Table2[[#This Row],[PPG Code]],'MSRP CODES'!$A$11:$B$15,2,FALSE)</f>
        <v>#N/A</v>
      </c>
      <c r="F127" s="9" t="e">
        <f>VLOOKUP(Table2[[#This Row],[Goal Code]],'MSRP CODES'!$A$18:$B$20,2,FALSE)</f>
        <v>#N/A</v>
      </c>
      <c r="H127" s="48"/>
      <c r="I127" s="53" t="e">
        <f>VLOOKUP(Table2[[#This Row],[Site]],'MSRP CODES'!$A$23:$C$39,3,FALSE)</f>
        <v>#N/A</v>
      </c>
      <c r="J127" s="9" t="e">
        <f>VLOOKUP(Table2[[#This Row],[Cost Center Code]],'MSRP CODES'!$A$42:$B$48,2,FALSE)</f>
        <v>#N/A</v>
      </c>
      <c r="K127" s="8" t="e">
        <f>VLOOKUP(Table2[[#This Row],[MSRP Objective]],'MSRP CODES'!$A$60:$B$105,2,FALSE)</f>
        <v>#VALUE!</v>
      </c>
      <c r="L127" s="53" t="e">
        <f t="shared" si="2"/>
        <v>#VALUE!</v>
      </c>
      <c r="M127" s="8" t="e">
        <f>VLOOKUP(Table2[[#This Row],[MSRP Output]],'MSRP CODES'!$A$108:$B$491,2,FALSE)</f>
        <v>#N/A</v>
      </c>
      <c r="O127" s="8" t="e">
        <f>VLOOKUP(Table2[[#This Row],[Account Code]],'MSRP CODES'!$A$495:$B$580,2,FALSE)</f>
        <v>#N/A</v>
      </c>
      <c r="U127" s="49"/>
      <c r="V127" s="10">
        <f t="shared" si="3"/>
        <v>0</v>
      </c>
      <c r="W127" s="11">
        <f>Table2[[#This Row],[Cost LC]]/3673.75</f>
        <v>0</v>
      </c>
    </row>
    <row r="128" spans="2:23" x14ac:dyDescent="0.3">
      <c r="B128" s="9" t="e">
        <f>VLOOKUP('BUDGET TEMPLATE'!C128,'MSRP CODES'!$A$4:$B$8,2,FALSE)</f>
        <v>#N/A</v>
      </c>
      <c r="D128" s="9" t="e">
        <f>VLOOKUP(Table2[[#This Row],[PPG Code]],'MSRP CODES'!$A$11:$B$15,2,FALSE)</f>
        <v>#N/A</v>
      </c>
      <c r="F128" s="9" t="e">
        <f>VLOOKUP(Table2[[#This Row],[Goal Code]],'MSRP CODES'!$A$18:$B$20,2,FALSE)</f>
        <v>#N/A</v>
      </c>
      <c r="H128" s="48"/>
      <c r="I128" s="53" t="e">
        <f>VLOOKUP(Table2[[#This Row],[Site]],'MSRP CODES'!$A$23:$C$39,3,FALSE)</f>
        <v>#N/A</v>
      </c>
      <c r="J128" s="9" t="e">
        <f>VLOOKUP(Table2[[#This Row],[Cost Center Code]],'MSRP CODES'!$A$42:$B$48,2,FALSE)</f>
        <v>#N/A</v>
      </c>
      <c r="K128" s="8" t="e">
        <f>VLOOKUP(Table2[[#This Row],[MSRP Objective]],'MSRP CODES'!$A$60:$B$105,2,FALSE)</f>
        <v>#VALUE!</v>
      </c>
      <c r="L128" s="53" t="e">
        <f t="shared" si="2"/>
        <v>#VALUE!</v>
      </c>
      <c r="M128" s="8" t="e">
        <f>VLOOKUP(Table2[[#This Row],[MSRP Output]],'MSRP CODES'!$A$108:$B$491,2,FALSE)</f>
        <v>#N/A</v>
      </c>
      <c r="O128" s="8" t="e">
        <f>VLOOKUP(Table2[[#This Row],[Account Code]],'MSRP CODES'!$A$495:$B$580,2,FALSE)</f>
        <v>#N/A</v>
      </c>
      <c r="U128" s="49"/>
      <c r="V128" s="10">
        <f t="shared" si="3"/>
        <v>0</v>
      </c>
      <c r="W128" s="11">
        <f>Table2[[#This Row],[Cost LC]]/3673.75</f>
        <v>0</v>
      </c>
    </row>
    <row r="129" spans="2:23" x14ac:dyDescent="0.3">
      <c r="B129" s="9" t="e">
        <f>VLOOKUP('BUDGET TEMPLATE'!C129,'MSRP CODES'!$A$4:$B$8,2,FALSE)</f>
        <v>#N/A</v>
      </c>
      <c r="D129" s="9" t="e">
        <f>VLOOKUP(Table2[[#This Row],[PPG Code]],'MSRP CODES'!$A$11:$B$15,2,FALSE)</f>
        <v>#N/A</v>
      </c>
      <c r="F129" s="9" t="e">
        <f>VLOOKUP(Table2[[#This Row],[Goal Code]],'MSRP CODES'!$A$18:$B$20,2,FALSE)</f>
        <v>#N/A</v>
      </c>
      <c r="H129" s="48"/>
      <c r="I129" s="53" t="e">
        <f>VLOOKUP(Table2[[#This Row],[Site]],'MSRP CODES'!$A$23:$C$39,3,FALSE)</f>
        <v>#N/A</v>
      </c>
      <c r="J129" s="9" t="e">
        <f>VLOOKUP(Table2[[#This Row],[Cost Center Code]],'MSRP CODES'!$A$42:$B$48,2,FALSE)</f>
        <v>#N/A</v>
      </c>
      <c r="K129" s="8" t="e">
        <f>VLOOKUP(Table2[[#This Row],[MSRP Objective]],'MSRP CODES'!$A$60:$B$105,2,FALSE)</f>
        <v>#VALUE!</v>
      </c>
      <c r="L129" s="53" t="e">
        <f t="shared" si="2"/>
        <v>#VALUE!</v>
      </c>
      <c r="M129" s="8" t="e">
        <f>VLOOKUP(Table2[[#This Row],[MSRP Output]],'MSRP CODES'!$A$108:$B$491,2,FALSE)</f>
        <v>#N/A</v>
      </c>
      <c r="O129" s="8" t="e">
        <f>VLOOKUP(Table2[[#This Row],[Account Code]],'MSRP CODES'!$A$495:$B$580,2,FALSE)</f>
        <v>#N/A</v>
      </c>
      <c r="U129" s="49"/>
      <c r="V129" s="10">
        <f t="shared" si="3"/>
        <v>0</v>
      </c>
      <c r="W129" s="11">
        <f>Table2[[#This Row],[Cost LC]]/3673.75</f>
        <v>0</v>
      </c>
    </row>
    <row r="130" spans="2:23" x14ac:dyDescent="0.3">
      <c r="B130" s="9" t="e">
        <f>VLOOKUP('BUDGET TEMPLATE'!C130,'MSRP CODES'!$A$4:$B$8,2,FALSE)</f>
        <v>#N/A</v>
      </c>
      <c r="D130" s="9" t="e">
        <f>VLOOKUP(Table2[[#This Row],[PPG Code]],'MSRP CODES'!$A$11:$B$15,2,FALSE)</f>
        <v>#N/A</v>
      </c>
      <c r="F130" s="9" t="e">
        <f>VLOOKUP(Table2[[#This Row],[Goal Code]],'MSRP CODES'!$A$18:$B$20,2,FALSE)</f>
        <v>#N/A</v>
      </c>
      <c r="H130" s="48"/>
      <c r="I130" s="53" t="e">
        <f>VLOOKUP(Table2[[#This Row],[Site]],'MSRP CODES'!$A$23:$C$39,3,FALSE)</f>
        <v>#N/A</v>
      </c>
      <c r="J130" s="9" t="e">
        <f>VLOOKUP(Table2[[#This Row],[Cost Center Code]],'MSRP CODES'!$A$42:$B$48,2,FALSE)</f>
        <v>#N/A</v>
      </c>
      <c r="K130" s="8" t="e">
        <f>VLOOKUP(Table2[[#This Row],[MSRP Objective]],'MSRP CODES'!$A$60:$B$105,2,FALSE)</f>
        <v>#VALUE!</v>
      </c>
      <c r="L130" s="53" t="e">
        <f t="shared" si="2"/>
        <v>#VALUE!</v>
      </c>
      <c r="M130" s="8" t="e">
        <f>VLOOKUP(Table2[[#This Row],[MSRP Output]],'MSRP CODES'!$A$108:$B$491,2,FALSE)</f>
        <v>#N/A</v>
      </c>
      <c r="O130" s="8" t="e">
        <f>VLOOKUP(Table2[[#This Row],[Account Code]],'MSRP CODES'!$A$495:$B$580,2,FALSE)</f>
        <v>#N/A</v>
      </c>
      <c r="U130" s="49"/>
      <c r="V130" s="10">
        <f t="shared" si="3"/>
        <v>0</v>
      </c>
      <c r="W130" s="11">
        <f>Table2[[#This Row],[Cost LC]]/3673.75</f>
        <v>0</v>
      </c>
    </row>
    <row r="131" spans="2:23" x14ac:dyDescent="0.3">
      <c r="B131" s="9" t="e">
        <f>VLOOKUP('BUDGET TEMPLATE'!C131,'MSRP CODES'!$A$4:$B$8,2,FALSE)</f>
        <v>#N/A</v>
      </c>
      <c r="D131" s="9" t="e">
        <f>VLOOKUP(Table2[[#This Row],[PPG Code]],'MSRP CODES'!$A$11:$B$15,2,FALSE)</f>
        <v>#N/A</v>
      </c>
      <c r="F131" s="9" t="e">
        <f>VLOOKUP(Table2[[#This Row],[Goal Code]],'MSRP CODES'!$A$18:$B$20,2,FALSE)</f>
        <v>#N/A</v>
      </c>
      <c r="H131" s="48"/>
      <c r="I131" s="53" t="e">
        <f>VLOOKUP(Table2[[#This Row],[Site]],'MSRP CODES'!$A$23:$C$39,3,FALSE)</f>
        <v>#N/A</v>
      </c>
      <c r="J131" s="9" t="e">
        <f>VLOOKUP(Table2[[#This Row],[Cost Center Code]],'MSRP CODES'!$A$42:$B$48,2,FALSE)</f>
        <v>#N/A</v>
      </c>
      <c r="K131" s="8" t="e">
        <f>VLOOKUP(Table2[[#This Row],[MSRP Objective]],'MSRP CODES'!$A$60:$B$105,2,FALSE)</f>
        <v>#VALUE!</v>
      </c>
      <c r="L131" s="53" t="e">
        <f t="shared" ref="L131:L194" si="4">VALUE(LEFT(N131,LEN(N131)-2))</f>
        <v>#VALUE!</v>
      </c>
      <c r="M131" s="8" t="e">
        <f>VLOOKUP(Table2[[#This Row],[MSRP Output]],'MSRP CODES'!$A$108:$B$491,2,FALSE)</f>
        <v>#N/A</v>
      </c>
      <c r="O131" s="8" t="e">
        <f>VLOOKUP(Table2[[#This Row],[Account Code]],'MSRP CODES'!$A$495:$B$580,2,FALSE)</f>
        <v>#N/A</v>
      </c>
      <c r="U131" s="49"/>
      <c r="V131" s="10">
        <f t="shared" ref="V131:V150" si="5">U131*R131</f>
        <v>0</v>
      </c>
      <c r="W131" s="11">
        <f>Table2[[#This Row],[Cost LC]]/3673.75</f>
        <v>0</v>
      </c>
    </row>
    <row r="132" spans="2:23" x14ac:dyDescent="0.3">
      <c r="B132" s="9" t="e">
        <f>VLOOKUP('BUDGET TEMPLATE'!C132,'MSRP CODES'!$A$4:$B$8,2,FALSE)</f>
        <v>#N/A</v>
      </c>
      <c r="D132" s="9" t="e">
        <f>VLOOKUP(Table2[[#This Row],[PPG Code]],'MSRP CODES'!$A$11:$B$15,2,FALSE)</f>
        <v>#N/A</v>
      </c>
      <c r="F132" s="9" t="e">
        <f>VLOOKUP(Table2[[#This Row],[Goal Code]],'MSRP CODES'!$A$18:$B$20,2,FALSE)</f>
        <v>#N/A</v>
      </c>
      <c r="H132" s="48"/>
      <c r="I132" s="53" t="e">
        <f>VLOOKUP(Table2[[#This Row],[Site]],'MSRP CODES'!$A$23:$C$39,3,FALSE)</f>
        <v>#N/A</v>
      </c>
      <c r="J132" s="9" t="e">
        <f>VLOOKUP(Table2[[#This Row],[Cost Center Code]],'MSRP CODES'!$A$42:$B$48,2,FALSE)</f>
        <v>#N/A</v>
      </c>
      <c r="K132" s="8" t="e">
        <f>VLOOKUP(Table2[[#This Row],[MSRP Objective]],'MSRP CODES'!$A$60:$B$105,2,FALSE)</f>
        <v>#VALUE!</v>
      </c>
      <c r="L132" s="53" t="e">
        <f t="shared" si="4"/>
        <v>#VALUE!</v>
      </c>
      <c r="M132" s="8" t="e">
        <f>VLOOKUP(Table2[[#This Row],[MSRP Output]],'MSRP CODES'!$A$108:$B$491,2,FALSE)</f>
        <v>#N/A</v>
      </c>
      <c r="O132" s="8" t="e">
        <f>VLOOKUP(Table2[[#This Row],[Account Code]],'MSRP CODES'!$A$495:$B$580,2,FALSE)</f>
        <v>#N/A</v>
      </c>
      <c r="U132" s="49"/>
      <c r="V132" s="10">
        <f t="shared" si="5"/>
        <v>0</v>
      </c>
      <c r="W132" s="11">
        <f>Table2[[#This Row],[Cost LC]]/3673.75</f>
        <v>0</v>
      </c>
    </row>
    <row r="133" spans="2:23" x14ac:dyDescent="0.3">
      <c r="B133" s="9" t="e">
        <f>VLOOKUP('BUDGET TEMPLATE'!C133,'MSRP CODES'!$A$4:$B$8,2,FALSE)</f>
        <v>#N/A</v>
      </c>
      <c r="D133" s="9" t="e">
        <f>VLOOKUP(Table2[[#This Row],[PPG Code]],'MSRP CODES'!$A$11:$B$15,2,FALSE)</f>
        <v>#N/A</v>
      </c>
      <c r="F133" s="9" t="e">
        <f>VLOOKUP(Table2[[#This Row],[Goal Code]],'MSRP CODES'!$A$18:$B$20,2,FALSE)</f>
        <v>#N/A</v>
      </c>
      <c r="H133" s="48"/>
      <c r="I133" s="53" t="e">
        <f>VLOOKUP(Table2[[#This Row],[Site]],'MSRP CODES'!$A$23:$C$39,3,FALSE)</f>
        <v>#N/A</v>
      </c>
      <c r="J133" s="9" t="e">
        <f>VLOOKUP(Table2[[#This Row],[Cost Center Code]],'MSRP CODES'!$A$42:$B$48,2,FALSE)</f>
        <v>#N/A</v>
      </c>
      <c r="K133" s="8" t="e">
        <f>VLOOKUP(Table2[[#This Row],[MSRP Objective]],'MSRP CODES'!$A$60:$B$105,2,FALSE)</f>
        <v>#VALUE!</v>
      </c>
      <c r="L133" s="53" t="e">
        <f t="shared" si="4"/>
        <v>#VALUE!</v>
      </c>
      <c r="M133" s="8" t="e">
        <f>VLOOKUP(Table2[[#This Row],[MSRP Output]],'MSRP CODES'!$A$108:$B$491,2,FALSE)</f>
        <v>#N/A</v>
      </c>
      <c r="O133" s="8" t="e">
        <f>VLOOKUP(Table2[[#This Row],[Account Code]],'MSRP CODES'!$A$495:$B$580,2,FALSE)</f>
        <v>#N/A</v>
      </c>
      <c r="U133" s="49"/>
      <c r="V133" s="10">
        <f t="shared" si="5"/>
        <v>0</v>
      </c>
      <c r="W133" s="11">
        <f>Table2[[#This Row],[Cost LC]]/3673.75</f>
        <v>0</v>
      </c>
    </row>
    <row r="134" spans="2:23" x14ac:dyDescent="0.3">
      <c r="B134" s="9" t="e">
        <f>VLOOKUP('BUDGET TEMPLATE'!C134,'MSRP CODES'!$A$4:$B$8,2,FALSE)</f>
        <v>#N/A</v>
      </c>
      <c r="D134" s="9" t="e">
        <f>VLOOKUP(Table2[[#This Row],[PPG Code]],'MSRP CODES'!$A$11:$B$15,2,FALSE)</f>
        <v>#N/A</v>
      </c>
      <c r="F134" s="9" t="e">
        <f>VLOOKUP(Table2[[#This Row],[Goal Code]],'MSRP CODES'!$A$18:$B$20,2,FALSE)</f>
        <v>#N/A</v>
      </c>
      <c r="H134" s="48"/>
      <c r="I134" s="53" t="e">
        <f>VLOOKUP(Table2[[#This Row],[Site]],'MSRP CODES'!$A$23:$C$39,3,FALSE)</f>
        <v>#N/A</v>
      </c>
      <c r="J134" s="9" t="e">
        <f>VLOOKUP(Table2[[#This Row],[Cost Center Code]],'MSRP CODES'!$A$42:$B$48,2,FALSE)</f>
        <v>#N/A</v>
      </c>
      <c r="K134" s="8" t="e">
        <f>VLOOKUP(Table2[[#This Row],[MSRP Objective]],'MSRP CODES'!$A$60:$B$105,2,FALSE)</f>
        <v>#VALUE!</v>
      </c>
      <c r="L134" s="53" t="e">
        <f t="shared" si="4"/>
        <v>#VALUE!</v>
      </c>
      <c r="M134" s="8" t="e">
        <f>VLOOKUP(Table2[[#This Row],[MSRP Output]],'MSRP CODES'!$A$108:$B$491,2,FALSE)</f>
        <v>#N/A</v>
      </c>
      <c r="O134" s="8" t="e">
        <f>VLOOKUP(Table2[[#This Row],[Account Code]],'MSRP CODES'!$A$495:$B$580,2,FALSE)</f>
        <v>#N/A</v>
      </c>
      <c r="U134" s="49"/>
      <c r="V134" s="10">
        <f t="shared" si="5"/>
        <v>0</v>
      </c>
      <c r="W134" s="11">
        <f>Table2[[#This Row],[Cost LC]]/3673.75</f>
        <v>0</v>
      </c>
    </row>
    <row r="135" spans="2:23" x14ac:dyDescent="0.3">
      <c r="B135" s="9" t="e">
        <f>VLOOKUP('BUDGET TEMPLATE'!C135,'MSRP CODES'!$A$4:$B$8,2,FALSE)</f>
        <v>#N/A</v>
      </c>
      <c r="D135" s="9" t="e">
        <f>VLOOKUP(Table2[[#This Row],[PPG Code]],'MSRP CODES'!$A$11:$B$15,2,FALSE)</f>
        <v>#N/A</v>
      </c>
      <c r="F135" s="9" t="e">
        <f>VLOOKUP(Table2[[#This Row],[Goal Code]],'MSRP CODES'!$A$18:$B$20,2,FALSE)</f>
        <v>#N/A</v>
      </c>
      <c r="H135" s="48"/>
      <c r="I135" s="53" t="e">
        <f>VLOOKUP(Table2[[#This Row],[Site]],'MSRP CODES'!$A$23:$C$39,3,FALSE)</f>
        <v>#N/A</v>
      </c>
      <c r="J135" s="9" t="e">
        <f>VLOOKUP(Table2[[#This Row],[Cost Center Code]],'MSRP CODES'!$A$42:$B$48,2,FALSE)</f>
        <v>#N/A</v>
      </c>
      <c r="K135" s="8" t="e">
        <f>VLOOKUP(Table2[[#This Row],[MSRP Objective]],'MSRP CODES'!$A$60:$B$105,2,FALSE)</f>
        <v>#VALUE!</v>
      </c>
      <c r="L135" s="53" t="e">
        <f t="shared" si="4"/>
        <v>#VALUE!</v>
      </c>
      <c r="M135" s="8" t="e">
        <f>VLOOKUP(Table2[[#This Row],[MSRP Output]],'MSRP CODES'!$A$108:$B$491,2,FALSE)</f>
        <v>#N/A</v>
      </c>
      <c r="O135" s="8" t="e">
        <f>VLOOKUP(Table2[[#This Row],[Account Code]],'MSRP CODES'!$A$495:$B$580,2,FALSE)</f>
        <v>#N/A</v>
      </c>
      <c r="U135" s="49"/>
      <c r="V135" s="10">
        <f t="shared" si="5"/>
        <v>0</v>
      </c>
      <c r="W135" s="11">
        <f>Table2[[#This Row],[Cost LC]]/3673.75</f>
        <v>0</v>
      </c>
    </row>
    <row r="136" spans="2:23" x14ac:dyDescent="0.3">
      <c r="B136" s="9" t="e">
        <f>VLOOKUP('BUDGET TEMPLATE'!C136,'MSRP CODES'!$A$4:$B$8,2,FALSE)</f>
        <v>#N/A</v>
      </c>
      <c r="D136" s="9" t="e">
        <f>VLOOKUP(Table2[[#This Row],[PPG Code]],'MSRP CODES'!$A$11:$B$15,2,FALSE)</f>
        <v>#N/A</v>
      </c>
      <c r="F136" s="9" t="e">
        <f>VLOOKUP(Table2[[#This Row],[Goal Code]],'MSRP CODES'!$A$18:$B$20,2,FALSE)</f>
        <v>#N/A</v>
      </c>
      <c r="H136" s="48"/>
      <c r="I136" s="53" t="e">
        <f>VLOOKUP(Table2[[#This Row],[Site]],'MSRP CODES'!$A$23:$C$39,3,FALSE)</f>
        <v>#N/A</v>
      </c>
      <c r="J136" s="9" t="e">
        <f>VLOOKUP(Table2[[#This Row],[Cost Center Code]],'MSRP CODES'!$A$42:$B$48,2,FALSE)</f>
        <v>#N/A</v>
      </c>
      <c r="K136" s="8" t="e">
        <f>VLOOKUP(Table2[[#This Row],[MSRP Objective]],'MSRP CODES'!$A$60:$B$105,2,FALSE)</f>
        <v>#VALUE!</v>
      </c>
      <c r="L136" s="53" t="e">
        <f t="shared" si="4"/>
        <v>#VALUE!</v>
      </c>
      <c r="M136" s="8" t="e">
        <f>VLOOKUP(Table2[[#This Row],[MSRP Output]],'MSRP CODES'!$A$108:$B$491,2,FALSE)</f>
        <v>#N/A</v>
      </c>
      <c r="O136" s="8" t="e">
        <f>VLOOKUP(Table2[[#This Row],[Account Code]],'MSRP CODES'!$A$495:$B$580,2,FALSE)</f>
        <v>#N/A</v>
      </c>
      <c r="U136" s="49"/>
      <c r="V136" s="10">
        <f t="shared" si="5"/>
        <v>0</v>
      </c>
      <c r="W136" s="11">
        <f>Table2[[#This Row],[Cost LC]]/3673.75</f>
        <v>0</v>
      </c>
    </row>
    <row r="137" spans="2:23" x14ac:dyDescent="0.3">
      <c r="B137" s="9" t="e">
        <f>VLOOKUP('BUDGET TEMPLATE'!C137,'MSRP CODES'!$A$4:$B$8,2,FALSE)</f>
        <v>#N/A</v>
      </c>
      <c r="D137" s="9" t="e">
        <f>VLOOKUP(Table2[[#This Row],[PPG Code]],'MSRP CODES'!$A$11:$B$15,2,FALSE)</f>
        <v>#N/A</v>
      </c>
      <c r="F137" s="9" t="e">
        <f>VLOOKUP(Table2[[#This Row],[Goal Code]],'MSRP CODES'!$A$18:$B$20,2,FALSE)</f>
        <v>#N/A</v>
      </c>
      <c r="H137" s="48"/>
      <c r="I137" s="53" t="e">
        <f>VLOOKUP(Table2[[#This Row],[Site]],'MSRP CODES'!$A$23:$C$39,3,FALSE)</f>
        <v>#N/A</v>
      </c>
      <c r="J137" s="9" t="e">
        <f>VLOOKUP(Table2[[#This Row],[Cost Center Code]],'MSRP CODES'!$A$42:$B$48,2,FALSE)</f>
        <v>#N/A</v>
      </c>
      <c r="K137" s="8" t="e">
        <f>VLOOKUP(Table2[[#This Row],[MSRP Objective]],'MSRP CODES'!$A$60:$B$105,2,FALSE)</f>
        <v>#VALUE!</v>
      </c>
      <c r="L137" s="53" t="e">
        <f t="shared" si="4"/>
        <v>#VALUE!</v>
      </c>
      <c r="M137" s="8" t="e">
        <f>VLOOKUP(Table2[[#This Row],[MSRP Output]],'MSRP CODES'!$A$108:$B$491,2,FALSE)</f>
        <v>#N/A</v>
      </c>
      <c r="O137" s="8" t="e">
        <f>VLOOKUP(Table2[[#This Row],[Account Code]],'MSRP CODES'!$A$495:$B$580,2,FALSE)</f>
        <v>#N/A</v>
      </c>
      <c r="U137" s="49"/>
      <c r="V137" s="10">
        <f t="shared" si="5"/>
        <v>0</v>
      </c>
      <c r="W137" s="11">
        <f>Table2[[#This Row],[Cost LC]]/3673.75</f>
        <v>0</v>
      </c>
    </row>
    <row r="138" spans="2:23" x14ac:dyDescent="0.3">
      <c r="B138" s="9" t="e">
        <f>VLOOKUP('BUDGET TEMPLATE'!C138,'MSRP CODES'!$A$4:$B$8,2,FALSE)</f>
        <v>#N/A</v>
      </c>
      <c r="D138" s="9" t="e">
        <f>VLOOKUP(Table2[[#This Row],[PPG Code]],'MSRP CODES'!$A$11:$B$15,2,FALSE)</f>
        <v>#N/A</v>
      </c>
      <c r="F138" s="9" t="e">
        <f>VLOOKUP(Table2[[#This Row],[Goal Code]],'MSRP CODES'!$A$18:$B$20,2,FALSE)</f>
        <v>#N/A</v>
      </c>
      <c r="H138" s="48"/>
      <c r="I138" s="53" t="e">
        <f>VLOOKUP(Table2[[#This Row],[Site]],'MSRP CODES'!$A$23:$C$39,3,FALSE)</f>
        <v>#N/A</v>
      </c>
      <c r="J138" s="9" t="e">
        <f>VLOOKUP(Table2[[#This Row],[Cost Center Code]],'MSRP CODES'!$A$42:$B$48,2,FALSE)</f>
        <v>#N/A</v>
      </c>
      <c r="K138" s="8" t="e">
        <f>VLOOKUP(Table2[[#This Row],[MSRP Objective]],'MSRP CODES'!$A$60:$B$105,2,FALSE)</f>
        <v>#VALUE!</v>
      </c>
      <c r="L138" s="53" t="e">
        <f t="shared" si="4"/>
        <v>#VALUE!</v>
      </c>
      <c r="M138" s="8" t="e">
        <f>VLOOKUP(Table2[[#This Row],[MSRP Output]],'MSRP CODES'!$A$108:$B$491,2,FALSE)</f>
        <v>#N/A</v>
      </c>
      <c r="O138" s="8" t="e">
        <f>VLOOKUP(Table2[[#This Row],[Account Code]],'MSRP CODES'!$A$495:$B$580,2,FALSE)</f>
        <v>#N/A</v>
      </c>
      <c r="U138" s="49"/>
      <c r="V138" s="10">
        <f t="shared" si="5"/>
        <v>0</v>
      </c>
      <c r="W138" s="11">
        <f>Table2[[#This Row],[Cost LC]]/3673.75</f>
        <v>0</v>
      </c>
    </row>
    <row r="139" spans="2:23" x14ac:dyDescent="0.3">
      <c r="B139" s="9" t="e">
        <f>VLOOKUP('BUDGET TEMPLATE'!C139,'MSRP CODES'!$A$4:$B$8,2,FALSE)</f>
        <v>#N/A</v>
      </c>
      <c r="D139" s="9" t="e">
        <f>VLOOKUP(Table2[[#This Row],[PPG Code]],'MSRP CODES'!$A$11:$B$15,2,FALSE)</f>
        <v>#N/A</v>
      </c>
      <c r="F139" s="9" t="e">
        <f>VLOOKUP(Table2[[#This Row],[Goal Code]],'MSRP CODES'!$A$18:$B$20,2,FALSE)</f>
        <v>#N/A</v>
      </c>
      <c r="H139" s="48"/>
      <c r="I139" s="53" t="e">
        <f>VLOOKUP(Table2[[#This Row],[Site]],'MSRP CODES'!$A$23:$C$39,3,FALSE)</f>
        <v>#N/A</v>
      </c>
      <c r="J139" s="9" t="e">
        <f>VLOOKUP(Table2[[#This Row],[Cost Center Code]],'MSRP CODES'!$A$42:$B$48,2,FALSE)</f>
        <v>#N/A</v>
      </c>
      <c r="K139" s="8" t="e">
        <f>VLOOKUP(Table2[[#This Row],[MSRP Objective]],'MSRP CODES'!$A$60:$B$105,2,FALSE)</f>
        <v>#VALUE!</v>
      </c>
      <c r="L139" s="53" t="e">
        <f t="shared" si="4"/>
        <v>#VALUE!</v>
      </c>
      <c r="M139" s="8" t="e">
        <f>VLOOKUP(Table2[[#This Row],[MSRP Output]],'MSRP CODES'!$A$108:$B$491,2,FALSE)</f>
        <v>#N/A</v>
      </c>
      <c r="O139" s="8" t="e">
        <f>VLOOKUP(Table2[[#This Row],[Account Code]],'MSRP CODES'!$A$495:$B$580,2,FALSE)</f>
        <v>#N/A</v>
      </c>
      <c r="U139" s="49"/>
      <c r="V139" s="10">
        <f t="shared" si="5"/>
        <v>0</v>
      </c>
      <c r="W139" s="11">
        <f>Table2[[#This Row],[Cost LC]]/3673.75</f>
        <v>0</v>
      </c>
    </row>
    <row r="140" spans="2:23" x14ac:dyDescent="0.3">
      <c r="B140" s="9" t="e">
        <f>VLOOKUP('BUDGET TEMPLATE'!C140,'MSRP CODES'!$A$4:$B$8,2,FALSE)</f>
        <v>#N/A</v>
      </c>
      <c r="D140" s="9" t="e">
        <f>VLOOKUP(Table2[[#This Row],[PPG Code]],'MSRP CODES'!$A$11:$B$15,2,FALSE)</f>
        <v>#N/A</v>
      </c>
      <c r="F140" s="9" t="e">
        <f>VLOOKUP(Table2[[#This Row],[Goal Code]],'MSRP CODES'!$A$18:$B$20,2,FALSE)</f>
        <v>#N/A</v>
      </c>
      <c r="H140" s="48"/>
      <c r="I140" s="53" t="e">
        <f>VLOOKUP(Table2[[#This Row],[Site]],'MSRP CODES'!$A$23:$C$39,3,FALSE)</f>
        <v>#N/A</v>
      </c>
      <c r="J140" s="9" t="e">
        <f>VLOOKUP(Table2[[#This Row],[Cost Center Code]],'MSRP CODES'!$A$42:$B$48,2,FALSE)</f>
        <v>#N/A</v>
      </c>
      <c r="K140" s="8" t="e">
        <f>VLOOKUP(Table2[[#This Row],[MSRP Objective]],'MSRP CODES'!$A$60:$B$105,2,FALSE)</f>
        <v>#VALUE!</v>
      </c>
      <c r="L140" s="53" t="e">
        <f t="shared" si="4"/>
        <v>#VALUE!</v>
      </c>
      <c r="M140" s="8" t="e">
        <f>VLOOKUP(Table2[[#This Row],[MSRP Output]],'MSRP CODES'!$A$108:$B$491,2,FALSE)</f>
        <v>#N/A</v>
      </c>
      <c r="O140" s="8" t="e">
        <f>VLOOKUP(Table2[[#This Row],[Account Code]],'MSRP CODES'!$A$495:$B$580,2,FALSE)</f>
        <v>#N/A</v>
      </c>
      <c r="U140" s="49"/>
      <c r="V140" s="10">
        <f t="shared" si="5"/>
        <v>0</v>
      </c>
      <c r="W140" s="11">
        <f>Table2[[#This Row],[Cost LC]]/3673.75</f>
        <v>0</v>
      </c>
    </row>
    <row r="141" spans="2:23" x14ac:dyDescent="0.3">
      <c r="B141" s="9" t="e">
        <f>VLOOKUP('BUDGET TEMPLATE'!C141,'MSRP CODES'!$A$4:$B$8,2,FALSE)</f>
        <v>#N/A</v>
      </c>
      <c r="D141" s="9" t="e">
        <f>VLOOKUP(Table2[[#This Row],[PPG Code]],'MSRP CODES'!$A$11:$B$15,2,FALSE)</f>
        <v>#N/A</v>
      </c>
      <c r="F141" s="9" t="e">
        <f>VLOOKUP(Table2[[#This Row],[Goal Code]],'MSRP CODES'!$A$18:$B$20,2,FALSE)</f>
        <v>#N/A</v>
      </c>
      <c r="H141" s="48"/>
      <c r="I141" s="53" t="e">
        <f>VLOOKUP(Table2[[#This Row],[Site]],'MSRP CODES'!$A$23:$C$39,3,FALSE)</f>
        <v>#N/A</v>
      </c>
      <c r="J141" s="9" t="e">
        <f>VLOOKUP(Table2[[#This Row],[Cost Center Code]],'MSRP CODES'!$A$42:$B$48,2,FALSE)</f>
        <v>#N/A</v>
      </c>
      <c r="K141" s="8" t="e">
        <f>VLOOKUP(Table2[[#This Row],[MSRP Objective]],'MSRP CODES'!$A$60:$B$105,2,FALSE)</f>
        <v>#VALUE!</v>
      </c>
      <c r="L141" s="53" t="e">
        <f t="shared" si="4"/>
        <v>#VALUE!</v>
      </c>
      <c r="M141" s="8" t="e">
        <f>VLOOKUP(Table2[[#This Row],[MSRP Output]],'MSRP CODES'!$A$108:$B$491,2,FALSE)</f>
        <v>#N/A</v>
      </c>
      <c r="O141" s="8" t="e">
        <f>VLOOKUP(Table2[[#This Row],[Account Code]],'MSRP CODES'!$A$495:$B$580,2,FALSE)</f>
        <v>#N/A</v>
      </c>
      <c r="U141" s="49"/>
      <c r="V141" s="10">
        <f t="shared" si="5"/>
        <v>0</v>
      </c>
      <c r="W141" s="11">
        <f>Table2[[#This Row],[Cost LC]]/3673.75</f>
        <v>0</v>
      </c>
    </row>
    <row r="142" spans="2:23" x14ac:dyDescent="0.3">
      <c r="B142" s="9" t="e">
        <f>VLOOKUP('BUDGET TEMPLATE'!C142,'MSRP CODES'!$A$4:$B$8,2,FALSE)</f>
        <v>#N/A</v>
      </c>
      <c r="D142" s="9" t="e">
        <f>VLOOKUP(Table2[[#This Row],[PPG Code]],'MSRP CODES'!$A$11:$B$15,2,FALSE)</f>
        <v>#N/A</v>
      </c>
      <c r="F142" s="9" t="e">
        <f>VLOOKUP(Table2[[#This Row],[Goal Code]],'MSRP CODES'!$A$18:$B$20,2,FALSE)</f>
        <v>#N/A</v>
      </c>
      <c r="H142" s="48"/>
      <c r="I142" s="53" t="e">
        <f>VLOOKUP(Table2[[#This Row],[Site]],'MSRP CODES'!$A$23:$C$39,3,FALSE)</f>
        <v>#N/A</v>
      </c>
      <c r="J142" s="9" t="e">
        <f>VLOOKUP(Table2[[#This Row],[Cost Center Code]],'MSRP CODES'!$A$42:$B$48,2,FALSE)</f>
        <v>#N/A</v>
      </c>
      <c r="K142" s="8" t="e">
        <f>VLOOKUP(Table2[[#This Row],[MSRP Objective]],'MSRP CODES'!$A$60:$B$105,2,FALSE)</f>
        <v>#VALUE!</v>
      </c>
      <c r="L142" s="53" t="e">
        <f t="shared" si="4"/>
        <v>#VALUE!</v>
      </c>
      <c r="M142" s="8" t="e">
        <f>VLOOKUP(Table2[[#This Row],[MSRP Output]],'MSRP CODES'!$A$108:$B$491,2,FALSE)</f>
        <v>#N/A</v>
      </c>
      <c r="O142" s="8" t="e">
        <f>VLOOKUP(Table2[[#This Row],[Account Code]],'MSRP CODES'!$A$495:$B$580,2,FALSE)</f>
        <v>#N/A</v>
      </c>
      <c r="U142" s="49"/>
      <c r="V142" s="10">
        <f t="shared" si="5"/>
        <v>0</v>
      </c>
      <c r="W142" s="11">
        <f>Table2[[#This Row],[Cost LC]]/3673.75</f>
        <v>0</v>
      </c>
    </row>
    <row r="143" spans="2:23" x14ac:dyDescent="0.3">
      <c r="B143" s="9" t="e">
        <f>VLOOKUP('BUDGET TEMPLATE'!C143,'MSRP CODES'!$A$4:$B$8,2,FALSE)</f>
        <v>#N/A</v>
      </c>
      <c r="D143" s="9" t="e">
        <f>VLOOKUP(Table2[[#This Row],[PPG Code]],'MSRP CODES'!$A$11:$B$15,2,FALSE)</f>
        <v>#N/A</v>
      </c>
      <c r="F143" s="9" t="e">
        <f>VLOOKUP(Table2[[#This Row],[Goal Code]],'MSRP CODES'!$A$18:$B$20,2,FALSE)</f>
        <v>#N/A</v>
      </c>
      <c r="H143" s="48"/>
      <c r="I143" s="53" t="e">
        <f>VLOOKUP(Table2[[#This Row],[Site]],'MSRP CODES'!$A$23:$C$39,3,FALSE)</f>
        <v>#N/A</v>
      </c>
      <c r="J143" s="9" t="e">
        <f>VLOOKUP(Table2[[#This Row],[Cost Center Code]],'MSRP CODES'!$A$42:$B$48,2,FALSE)</f>
        <v>#N/A</v>
      </c>
      <c r="K143" s="8" t="e">
        <f>VLOOKUP(Table2[[#This Row],[MSRP Objective]],'MSRP CODES'!$A$60:$B$105,2,FALSE)</f>
        <v>#VALUE!</v>
      </c>
      <c r="L143" s="53" t="e">
        <f t="shared" si="4"/>
        <v>#VALUE!</v>
      </c>
      <c r="M143" s="8" t="e">
        <f>VLOOKUP(Table2[[#This Row],[MSRP Output]],'MSRP CODES'!$A$108:$B$491,2,FALSE)</f>
        <v>#N/A</v>
      </c>
      <c r="O143" s="8" t="e">
        <f>VLOOKUP(Table2[[#This Row],[Account Code]],'MSRP CODES'!$A$495:$B$580,2,FALSE)</f>
        <v>#N/A</v>
      </c>
      <c r="U143" s="49"/>
      <c r="V143" s="10">
        <f t="shared" si="5"/>
        <v>0</v>
      </c>
      <c r="W143" s="11">
        <f>Table2[[#This Row],[Cost LC]]/3673.75</f>
        <v>0</v>
      </c>
    </row>
    <row r="144" spans="2:23" x14ac:dyDescent="0.3">
      <c r="B144" s="9" t="e">
        <f>VLOOKUP('BUDGET TEMPLATE'!C144,'MSRP CODES'!$A$4:$B$8,2,FALSE)</f>
        <v>#N/A</v>
      </c>
      <c r="D144" s="9" t="e">
        <f>VLOOKUP(Table2[[#This Row],[PPG Code]],'MSRP CODES'!$A$11:$B$15,2,FALSE)</f>
        <v>#N/A</v>
      </c>
      <c r="F144" s="9" t="e">
        <f>VLOOKUP(Table2[[#This Row],[Goal Code]],'MSRP CODES'!$A$18:$B$20,2,FALSE)</f>
        <v>#N/A</v>
      </c>
      <c r="H144" s="48"/>
      <c r="I144" s="53" t="e">
        <f>VLOOKUP(Table2[[#This Row],[Site]],'MSRP CODES'!$A$23:$C$39,3,FALSE)</f>
        <v>#N/A</v>
      </c>
      <c r="J144" s="9" t="e">
        <f>VLOOKUP(Table2[[#This Row],[Cost Center Code]],'MSRP CODES'!$A$42:$B$48,2,FALSE)</f>
        <v>#N/A</v>
      </c>
      <c r="K144" s="8" t="e">
        <f>VLOOKUP(Table2[[#This Row],[MSRP Objective]],'MSRP CODES'!$A$60:$B$105,2,FALSE)</f>
        <v>#VALUE!</v>
      </c>
      <c r="L144" s="53" t="e">
        <f t="shared" si="4"/>
        <v>#VALUE!</v>
      </c>
      <c r="M144" s="8" t="e">
        <f>VLOOKUP(Table2[[#This Row],[MSRP Output]],'MSRP CODES'!$A$108:$B$491,2,FALSE)</f>
        <v>#N/A</v>
      </c>
      <c r="O144" s="8" t="e">
        <f>VLOOKUP(Table2[[#This Row],[Account Code]],'MSRP CODES'!$A$495:$B$580,2,FALSE)</f>
        <v>#N/A</v>
      </c>
      <c r="U144" s="49"/>
      <c r="V144" s="10">
        <f t="shared" si="5"/>
        <v>0</v>
      </c>
      <c r="W144" s="11">
        <f>Table2[[#This Row],[Cost LC]]/3673.75</f>
        <v>0</v>
      </c>
    </row>
    <row r="145" spans="2:23" x14ac:dyDescent="0.3">
      <c r="B145" s="9" t="e">
        <f>VLOOKUP('BUDGET TEMPLATE'!C145,'MSRP CODES'!$A$4:$B$8,2,FALSE)</f>
        <v>#N/A</v>
      </c>
      <c r="D145" s="9" t="e">
        <f>VLOOKUP(Table2[[#This Row],[PPG Code]],'MSRP CODES'!$A$11:$B$15,2,FALSE)</f>
        <v>#N/A</v>
      </c>
      <c r="F145" s="9" t="e">
        <f>VLOOKUP(Table2[[#This Row],[Goal Code]],'MSRP CODES'!$A$18:$B$20,2,FALSE)</f>
        <v>#N/A</v>
      </c>
      <c r="H145" s="48"/>
      <c r="I145" s="53" t="e">
        <f>VLOOKUP(Table2[[#This Row],[Site]],'MSRP CODES'!$A$23:$C$39,3,FALSE)</f>
        <v>#N/A</v>
      </c>
      <c r="J145" s="9" t="e">
        <f>VLOOKUP(Table2[[#This Row],[Cost Center Code]],'MSRP CODES'!$A$42:$B$48,2,FALSE)</f>
        <v>#N/A</v>
      </c>
      <c r="K145" s="8" t="e">
        <f>VLOOKUP(Table2[[#This Row],[MSRP Objective]],'MSRP CODES'!$A$60:$B$105,2,FALSE)</f>
        <v>#VALUE!</v>
      </c>
      <c r="L145" s="53" t="e">
        <f t="shared" si="4"/>
        <v>#VALUE!</v>
      </c>
      <c r="M145" s="8" t="e">
        <f>VLOOKUP(Table2[[#This Row],[MSRP Output]],'MSRP CODES'!$A$108:$B$491,2,FALSE)</f>
        <v>#N/A</v>
      </c>
      <c r="O145" s="8" t="e">
        <f>VLOOKUP(Table2[[#This Row],[Account Code]],'MSRP CODES'!$A$495:$B$580,2,FALSE)</f>
        <v>#N/A</v>
      </c>
      <c r="U145" s="49"/>
      <c r="V145" s="10">
        <f t="shared" si="5"/>
        <v>0</v>
      </c>
      <c r="W145" s="11">
        <f>Table2[[#This Row],[Cost LC]]/3673.75</f>
        <v>0</v>
      </c>
    </row>
    <row r="146" spans="2:23" x14ac:dyDescent="0.3">
      <c r="B146" s="9" t="e">
        <f>VLOOKUP('BUDGET TEMPLATE'!C146,'MSRP CODES'!$A$4:$B$8,2,FALSE)</f>
        <v>#N/A</v>
      </c>
      <c r="D146" s="9" t="e">
        <f>VLOOKUP(Table2[[#This Row],[PPG Code]],'MSRP CODES'!$A$11:$B$15,2,FALSE)</f>
        <v>#N/A</v>
      </c>
      <c r="F146" s="9" t="e">
        <f>VLOOKUP(Table2[[#This Row],[Goal Code]],'MSRP CODES'!$A$18:$B$20,2,FALSE)</f>
        <v>#N/A</v>
      </c>
      <c r="H146" s="48"/>
      <c r="I146" s="53" t="e">
        <f>VLOOKUP(Table2[[#This Row],[Site]],'MSRP CODES'!$A$23:$C$39,3,FALSE)</f>
        <v>#N/A</v>
      </c>
      <c r="J146" s="9" t="e">
        <f>VLOOKUP(Table2[[#This Row],[Cost Center Code]],'MSRP CODES'!$A$42:$B$48,2,FALSE)</f>
        <v>#N/A</v>
      </c>
      <c r="K146" s="8" t="e">
        <f>VLOOKUP(Table2[[#This Row],[MSRP Objective]],'MSRP CODES'!$A$60:$B$105,2,FALSE)</f>
        <v>#VALUE!</v>
      </c>
      <c r="L146" s="53" t="e">
        <f t="shared" si="4"/>
        <v>#VALUE!</v>
      </c>
      <c r="M146" s="8" t="e">
        <f>VLOOKUP(Table2[[#This Row],[MSRP Output]],'MSRP CODES'!$A$108:$B$491,2,FALSE)</f>
        <v>#N/A</v>
      </c>
      <c r="O146" s="8" t="e">
        <f>VLOOKUP(Table2[[#This Row],[Account Code]],'MSRP CODES'!$A$495:$B$580,2,FALSE)</f>
        <v>#N/A</v>
      </c>
      <c r="U146" s="49"/>
      <c r="V146" s="10">
        <f t="shared" si="5"/>
        <v>0</v>
      </c>
      <c r="W146" s="11">
        <f>Table2[[#This Row],[Cost LC]]/3673.75</f>
        <v>0</v>
      </c>
    </row>
    <row r="147" spans="2:23" x14ac:dyDescent="0.3">
      <c r="B147" s="9" t="e">
        <f>VLOOKUP('BUDGET TEMPLATE'!C147,'MSRP CODES'!$A$4:$B$8,2,FALSE)</f>
        <v>#N/A</v>
      </c>
      <c r="D147" s="9" t="e">
        <f>VLOOKUP(Table2[[#This Row],[PPG Code]],'MSRP CODES'!$A$11:$B$15,2,FALSE)</f>
        <v>#N/A</v>
      </c>
      <c r="F147" s="9" t="e">
        <f>VLOOKUP(Table2[[#This Row],[Goal Code]],'MSRP CODES'!$A$18:$B$20,2,FALSE)</f>
        <v>#N/A</v>
      </c>
      <c r="H147" s="48"/>
      <c r="I147" s="53" t="e">
        <f>VLOOKUP(Table2[[#This Row],[Site]],'MSRP CODES'!$A$23:$C$39,3,FALSE)</f>
        <v>#N/A</v>
      </c>
      <c r="J147" s="9" t="e">
        <f>VLOOKUP(Table2[[#This Row],[Cost Center Code]],'MSRP CODES'!$A$42:$B$48,2,FALSE)</f>
        <v>#N/A</v>
      </c>
      <c r="K147" s="8" t="e">
        <f>VLOOKUP(Table2[[#This Row],[MSRP Objective]],'MSRP CODES'!$A$60:$B$105,2,FALSE)</f>
        <v>#VALUE!</v>
      </c>
      <c r="L147" s="53" t="e">
        <f t="shared" si="4"/>
        <v>#VALUE!</v>
      </c>
      <c r="M147" s="8" t="e">
        <f>VLOOKUP(Table2[[#This Row],[MSRP Output]],'MSRP CODES'!$A$108:$B$491,2,FALSE)</f>
        <v>#N/A</v>
      </c>
      <c r="O147" s="8" t="e">
        <f>VLOOKUP(Table2[[#This Row],[Account Code]],'MSRP CODES'!$A$495:$B$580,2,FALSE)</f>
        <v>#N/A</v>
      </c>
      <c r="U147" s="49"/>
      <c r="V147" s="10">
        <f t="shared" si="5"/>
        <v>0</v>
      </c>
      <c r="W147" s="11">
        <f>Table2[[#This Row],[Cost LC]]/3673.75</f>
        <v>0</v>
      </c>
    </row>
    <row r="148" spans="2:23" x14ac:dyDescent="0.3">
      <c r="B148" s="9" t="e">
        <f>VLOOKUP('BUDGET TEMPLATE'!C148,'MSRP CODES'!$A$4:$B$8,2,FALSE)</f>
        <v>#N/A</v>
      </c>
      <c r="D148" s="9" t="e">
        <f>VLOOKUP(Table2[[#This Row],[PPG Code]],'MSRP CODES'!$A$11:$B$15,2,FALSE)</f>
        <v>#N/A</v>
      </c>
      <c r="F148" s="9" t="e">
        <f>VLOOKUP(Table2[[#This Row],[Goal Code]],'MSRP CODES'!$A$18:$B$20,2,FALSE)</f>
        <v>#N/A</v>
      </c>
      <c r="H148" s="48"/>
      <c r="I148" s="53" t="e">
        <f>VLOOKUP(Table2[[#This Row],[Site]],'MSRP CODES'!$A$23:$C$39,3,FALSE)</f>
        <v>#N/A</v>
      </c>
      <c r="J148" s="9" t="e">
        <f>VLOOKUP(Table2[[#This Row],[Cost Center Code]],'MSRP CODES'!$A$42:$B$48,2,FALSE)</f>
        <v>#N/A</v>
      </c>
      <c r="K148" s="8" t="e">
        <f>VLOOKUP(Table2[[#This Row],[MSRP Objective]],'MSRP CODES'!$A$60:$B$105,2,FALSE)</f>
        <v>#VALUE!</v>
      </c>
      <c r="L148" s="53" t="e">
        <f t="shared" si="4"/>
        <v>#VALUE!</v>
      </c>
      <c r="M148" s="8" t="e">
        <f>VLOOKUP(Table2[[#This Row],[MSRP Output]],'MSRP CODES'!$A$108:$B$491,2,FALSE)</f>
        <v>#N/A</v>
      </c>
      <c r="O148" s="8" t="e">
        <f>VLOOKUP(Table2[[#This Row],[Account Code]],'MSRP CODES'!$A$495:$B$580,2,FALSE)</f>
        <v>#N/A</v>
      </c>
      <c r="U148" s="49"/>
      <c r="V148" s="10">
        <f t="shared" si="5"/>
        <v>0</v>
      </c>
      <c r="W148" s="11">
        <f>Table2[[#This Row],[Cost LC]]/3673.75</f>
        <v>0</v>
      </c>
    </row>
    <row r="149" spans="2:23" x14ac:dyDescent="0.3">
      <c r="B149" s="9" t="e">
        <f>VLOOKUP('BUDGET TEMPLATE'!C149,'MSRP CODES'!$A$4:$B$8,2,FALSE)</f>
        <v>#N/A</v>
      </c>
      <c r="D149" s="9" t="e">
        <f>VLOOKUP(Table2[[#This Row],[PPG Code]],'MSRP CODES'!$A$11:$B$15,2,FALSE)</f>
        <v>#N/A</v>
      </c>
      <c r="F149" s="9" t="e">
        <f>VLOOKUP(Table2[[#This Row],[Goal Code]],'MSRP CODES'!$A$18:$B$20,2,FALSE)</f>
        <v>#N/A</v>
      </c>
      <c r="H149" s="48"/>
      <c r="I149" s="53" t="e">
        <f>VLOOKUP(Table2[[#This Row],[Site]],'MSRP CODES'!$A$23:$C$39,3,FALSE)</f>
        <v>#N/A</v>
      </c>
      <c r="J149" s="9" t="e">
        <f>VLOOKUP(Table2[[#This Row],[Cost Center Code]],'MSRP CODES'!$A$42:$B$48,2,FALSE)</f>
        <v>#N/A</v>
      </c>
      <c r="K149" s="8" t="e">
        <f>VLOOKUP(Table2[[#This Row],[MSRP Objective]],'MSRP CODES'!$A$60:$B$105,2,FALSE)</f>
        <v>#VALUE!</v>
      </c>
      <c r="L149" s="53" t="e">
        <f t="shared" si="4"/>
        <v>#VALUE!</v>
      </c>
      <c r="M149" s="8" t="e">
        <f>VLOOKUP(Table2[[#This Row],[MSRP Output]],'MSRP CODES'!$A$108:$B$491,2,FALSE)</f>
        <v>#N/A</v>
      </c>
      <c r="O149" s="8" t="e">
        <f>VLOOKUP(Table2[[#This Row],[Account Code]],'MSRP CODES'!$A$495:$B$580,2,FALSE)</f>
        <v>#N/A</v>
      </c>
      <c r="U149" s="49"/>
      <c r="V149" s="10">
        <f t="shared" si="5"/>
        <v>0</v>
      </c>
      <c r="W149" s="11">
        <f>Table2[[#This Row],[Cost LC]]/3673.75</f>
        <v>0</v>
      </c>
    </row>
    <row r="150" spans="2:23" x14ac:dyDescent="0.3">
      <c r="B150" s="9" t="e">
        <f>VLOOKUP('BUDGET TEMPLATE'!C150,'MSRP CODES'!$A$4:$B$8,2,FALSE)</f>
        <v>#N/A</v>
      </c>
      <c r="D150" s="9" t="e">
        <f>VLOOKUP(Table2[[#This Row],[PPG Code]],'MSRP CODES'!$A$11:$B$15,2,FALSE)</f>
        <v>#N/A</v>
      </c>
      <c r="F150" s="9" t="e">
        <f>VLOOKUP(Table2[[#This Row],[Goal Code]],'MSRP CODES'!$A$18:$B$20,2,FALSE)</f>
        <v>#N/A</v>
      </c>
      <c r="H150" s="48"/>
      <c r="I150" s="53" t="e">
        <f>VLOOKUP(Table2[[#This Row],[Site]],'MSRP CODES'!$A$23:$C$39,3,FALSE)</f>
        <v>#N/A</v>
      </c>
      <c r="J150" s="9" t="e">
        <f>VLOOKUP(Table2[[#This Row],[Cost Center Code]],'MSRP CODES'!$A$42:$B$48,2,FALSE)</f>
        <v>#N/A</v>
      </c>
      <c r="K150" s="8" t="e">
        <f>VLOOKUP(Table2[[#This Row],[MSRP Objective]],'MSRP CODES'!$A$60:$B$105,2,FALSE)</f>
        <v>#VALUE!</v>
      </c>
      <c r="L150" s="53" t="e">
        <f t="shared" si="4"/>
        <v>#VALUE!</v>
      </c>
      <c r="M150" s="8" t="e">
        <f>VLOOKUP(Table2[[#This Row],[MSRP Output]],'MSRP CODES'!$A$108:$B$491,2,FALSE)</f>
        <v>#N/A</v>
      </c>
      <c r="O150" s="8" t="e">
        <f>VLOOKUP(Table2[[#This Row],[Account Code]],'MSRP CODES'!$A$495:$B$580,2,FALSE)</f>
        <v>#N/A</v>
      </c>
      <c r="U150" s="49"/>
      <c r="V150" s="10">
        <f t="shared" si="5"/>
        <v>0</v>
      </c>
      <c r="W150" s="11">
        <f>Table2[[#This Row],[Cost LC]]/3673.75</f>
        <v>0</v>
      </c>
    </row>
    <row r="151" spans="2:23" x14ac:dyDescent="0.3">
      <c r="B151" s="9" t="e">
        <f>VLOOKUP('BUDGET TEMPLATE'!C151,'MSRP CODES'!$A$4:$B$8,2,FALSE)</f>
        <v>#N/A</v>
      </c>
      <c r="D151" s="9" t="e">
        <f>VLOOKUP(Table2[[#This Row],[PPG Code]],'MSRP CODES'!$A$11:$B$15,2,FALSE)</f>
        <v>#N/A</v>
      </c>
      <c r="F151" s="9" t="e">
        <f>VLOOKUP(Table2[[#This Row],[Goal Code]],'MSRP CODES'!$A$18:$B$20,2,FALSE)</f>
        <v>#N/A</v>
      </c>
      <c r="H151" s="48"/>
      <c r="I151" s="53" t="e">
        <f>VLOOKUP(Table2[[#This Row],[Site]],'MSRP CODES'!$A$23:$C$39,3,FALSE)</f>
        <v>#N/A</v>
      </c>
      <c r="J151" s="9" t="e">
        <f>VLOOKUP(Table2[[#This Row],[Cost Center Code]],'MSRP CODES'!$A$42:$B$48,2,FALSE)</f>
        <v>#N/A</v>
      </c>
      <c r="K151" s="8" t="e">
        <f>VLOOKUP(Table2[[#This Row],[MSRP Objective]],'MSRP CODES'!$A$60:$B$105,2,FALSE)</f>
        <v>#VALUE!</v>
      </c>
      <c r="L151" s="53" t="e">
        <f t="shared" si="4"/>
        <v>#VALUE!</v>
      </c>
      <c r="M151" s="8" t="e">
        <f>VLOOKUP(Table2[[#This Row],[MSRP Output]],'MSRP CODES'!$A$108:$B$491,2,FALSE)</f>
        <v>#N/A</v>
      </c>
      <c r="O151" s="8" t="e">
        <f>VLOOKUP(Table2[[#This Row],[Account Code]],'MSRP CODES'!$A$495:$B$580,2,FALSE)</f>
        <v>#N/A</v>
      </c>
      <c r="U151" s="49"/>
      <c r="V151" s="12">
        <f t="shared" ref="V151:V182" si="6">U151*R151</f>
        <v>0</v>
      </c>
      <c r="W151" s="13">
        <f>Table2[[#This Row],[Cost LC]]/3673.75</f>
        <v>0</v>
      </c>
    </row>
    <row r="152" spans="2:23" x14ac:dyDescent="0.3">
      <c r="B152" s="9" t="e">
        <f>VLOOKUP('BUDGET TEMPLATE'!C152,'MSRP CODES'!$A$4:$B$8,2,FALSE)</f>
        <v>#N/A</v>
      </c>
      <c r="D152" s="9" t="e">
        <f>VLOOKUP(Table2[[#This Row],[PPG Code]],'MSRP CODES'!$A$11:$B$15,2,FALSE)</f>
        <v>#N/A</v>
      </c>
      <c r="F152" s="9" t="e">
        <f>VLOOKUP(Table2[[#This Row],[Goal Code]],'MSRP CODES'!$A$18:$B$20,2,FALSE)</f>
        <v>#N/A</v>
      </c>
      <c r="H152" s="48"/>
      <c r="I152" s="53" t="e">
        <f>VLOOKUP(Table2[[#This Row],[Site]],'MSRP CODES'!$A$23:$C$39,3,FALSE)</f>
        <v>#N/A</v>
      </c>
      <c r="J152" s="9" t="e">
        <f>VLOOKUP(Table2[[#This Row],[Cost Center Code]],'MSRP CODES'!$A$42:$B$48,2,FALSE)</f>
        <v>#N/A</v>
      </c>
      <c r="K152" s="8" t="e">
        <f>VLOOKUP(Table2[[#This Row],[MSRP Objective]],'MSRP CODES'!$A$60:$B$105,2,FALSE)</f>
        <v>#VALUE!</v>
      </c>
      <c r="L152" s="53" t="e">
        <f t="shared" si="4"/>
        <v>#VALUE!</v>
      </c>
      <c r="M152" s="8" t="e">
        <f>VLOOKUP(Table2[[#This Row],[MSRP Output]],'MSRP CODES'!$A$108:$B$491,2,FALSE)</f>
        <v>#N/A</v>
      </c>
      <c r="O152" s="8" t="e">
        <f>VLOOKUP(Table2[[#This Row],[Account Code]],'MSRP CODES'!$A$495:$B$580,2,FALSE)</f>
        <v>#N/A</v>
      </c>
      <c r="U152" s="49"/>
      <c r="V152" s="12">
        <f t="shared" si="6"/>
        <v>0</v>
      </c>
      <c r="W152" s="13">
        <f>Table2[[#This Row],[Cost LC]]/3673.75</f>
        <v>0</v>
      </c>
    </row>
    <row r="153" spans="2:23" x14ac:dyDescent="0.3">
      <c r="B153" s="9" t="e">
        <f>VLOOKUP('BUDGET TEMPLATE'!C153,'MSRP CODES'!$A$4:$B$8,2,FALSE)</f>
        <v>#N/A</v>
      </c>
      <c r="D153" s="9" t="e">
        <f>VLOOKUP(Table2[[#This Row],[PPG Code]],'MSRP CODES'!$A$11:$B$15,2,FALSE)</f>
        <v>#N/A</v>
      </c>
      <c r="F153" s="9" t="e">
        <f>VLOOKUP(Table2[[#This Row],[Goal Code]],'MSRP CODES'!$A$18:$B$20,2,FALSE)</f>
        <v>#N/A</v>
      </c>
      <c r="H153" s="48"/>
      <c r="I153" s="53" t="e">
        <f>VLOOKUP(Table2[[#This Row],[Site]],'MSRP CODES'!$A$23:$C$39,3,FALSE)</f>
        <v>#N/A</v>
      </c>
      <c r="J153" s="9" t="e">
        <f>VLOOKUP(Table2[[#This Row],[Cost Center Code]],'MSRP CODES'!$A$42:$B$48,2,FALSE)</f>
        <v>#N/A</v>
      </c>
      <c r="K153" s="8" t="e">
        <f>VLOOKUP(Table2[[#This Row],[MSRP Objective]],'MSRP CODES'!$A$60:$B$105,2,FALSE)</f>
        <v>#VALUE!</v>
      </c>
      <c r="L153" s="53" t="e">
        <f t="shared" si="4"/>
        <v>#VALUE!</v>
      </c>
      <c r="M153" s="8" t="e">
        <f>VLOOKUP(Table2[[#This Row],[MSRP Output]],'MSRP CODES'!$A$108:$B$491,2,FALSE)</f>
        <v>#N/A</v>
      </c>
      <c r="O153" s="8" t="e">
        <f>VLOOKUP(Table2[[#This Row],[Account Code]],'MSRP CODES'!$A$495:$B$580,2,FALSE)</f>
        <v>#N/A</v>
      </c>
      <c r="U153" s="49"/>
      <c r="V153" s="12">
        <f t="shared" si="6"/>
        <v>0</v>
      </c>
      <c r="W153" s="13">
        <f>Table2[[#This Row],[Cost LC]]/3673.75</f>
        <v>0</v>
      </c>
    </row>
    <row r="154" spans="2:23" x14ac:dyDescent="0.3">
      <c r="B154" s="9" t="e">
        <f>VLOOKUP('BUDGET TEMPLATE'!C154,'MSRP CODES'!$A$4:$B$8,2,FALSE)</f>
        <v>#N/A</v>
      </c>
      <c r="D154" s="9" t="e">
        <f>VLOOKUP(Table2[[#This Row],[PPG Code]],'MSRP CODES'!$A$11:$B$15,2,FALSE)</f>
        <v>#N/A</v>
      </c>
      <c r="F154" s="9" t="e">
        <f>VLOOKUP(Table2[[#This Row],[Goal Code]],'MSRP CODES'!$A$18:$B$20,2,FALSE)</f>
        <v>#N/A</v>
      </c>
      <c r="H154" s="48"/>
      <c r="I154" s="53" t="e">
        <f>VLOOKUP(Table2[[#This Row],[Site]],'MSRP CODES'!$A$23:$C$39,3,FALSE)</f>
        <v>#N/A</v>
      </c>
      <c r="J154" s="9" t="e">
        <f>VLOOKUP(Table2[[#This Row],[Cost Center Code]],'MSRP CODES'!$A$42:$B$48,2,FALSE)</f>
        <v>#N/A</v>
      </c>
      <c r="K154" s="8" t="e">
        <f>VLOOKUP(Table2[[#This Row],[MSRP Objective]],'MSRP CODES'!$A$60:$B$105,2,FALSE)</f>
        <v>#VALUE!</v>
      </c>
      <c r="L154" s="53" t="e">
        <f t="shared" si="4"/>
        <v>#VALUE!</v>
      </c>
      <c r="M154" s="8" t="e">
        <f>VLOOKUP(Table2[[#This Row],[MSRP Output]],'MSRP CODES'!$A$108:$B$491,2,FALSE)</f>
        <v>#N/A</v>
      </c>
      <c r="O154" s="8" t="e">
        <f>VLOOKUP(Table2[[#This Row],[Account Code]],'MSRP CODES'!$A$495:$B$580,2,FALSE)</f>
        <v>#N/A</v>
      </c>
      <c r="U154" s="49"/>
      <c r="V154" s="12">
        <f t="shared" si="6"/>
        <v>0</v>
      </c>
      <c r="W154" s="13">
        <f>Table2[[#This Row],[Cost LC]]/3673.75</f>
        <v>0</v>
      </c>
    </row>
    <row r="155" spans="2:23" x14ac:dyDescent="0.3">
      <c r="B155" s="9" t="e">
        <f>VLOOKUP('BUDGET TEMPLATE'!C155,'MSRP CODES'!$A$4:$B$8,2,FALSE)</f>
        <v>#N/A</v>
      </c>
      <c r="D155" s="9" t="e">
        <f>VLOOKUP(Table2[[#This Row],[PPG Code]],'MSRP CODES'!$A$11:$B$15,2,FALSE)</f>
        <v>#N/A</v>
      </c>
      <c r="F155" s="9" t="e">
        <f>VLOOKUP(Table2[[#This Row],[Goal Code]],'MSRP CODES'!$A$18:$B$20,2,FALSE)</f>
        <v>#N/A</v>
      </c>
      <c r="H155" s="48"/>
      <c r="I155" s="53" t="e">
        <f>VLOOKUP(Table2[[#This Row],[Site]],'MSRP CODES'!$A$23:$C$39,3,FALSE)</f>
        <v>#N/A</v>
      </c>
      <c r="J155" s="9" t="e">
        <f>VLOOKUP(Table2[[#This Row],[Cost Center Code]],'MSRP CODES'!$A$42:$B$48,2,FALSE)</f>
        <v>#N/A</v>
      </c>
      <c r="K155" s="8" t="e">
        <f>VLOOKUP(Table2[[#This Row],[MSRP Objective]],'MSRP CODES'!$A$60:$B$105,2,FALSE)</f>
        <v>#VALUE!</v>
      </c>
      <c r="L155" s="53" t="e">
        <f t="shared" si="4"/>
        <v>#VALUE!</v>
      </c>
      <c r="M155" s="8" t="e">
        <f>VLOOKUP(Table2[[#This Row],[MSRP Output]],'MSRP CODES'!$A$108:$B$491,2,FALSE)</f>
        <v>#N/A</v>
      </c>
      <c r="O155" s="8" t="e">
        <f>VLOOKUP(Table2[[#This Row],[Account Code]],'MSRP CODES'!$A$495:$B$580,2,FALSE)</f>
        <v>#N/A</v>
      </c>
      <c r="U155" s="49"/>
      <c r="V155" s="12">
        <f t="shared" si="6"/>
        <v>0</v>
      </c>
      <c r="W155" s="13">
        <f>Table2[[#This Row],[Cost LC]]/3673.75</f>
        <v>0</v>
      </c>
    </row>
    <row r="156" spans="2:23" x14ac:dyDescent="0.3">
      <c r="B156" s="9" t="e">
        <f>VLOOKUP('BUDGET TEMPLATE'!C156,'MSRP CODES'!$A$4:$B$8,2,FALSE)</f>
        <v>#N/A</v>
      </c>
      <c r="D156" s="9" t="e">
        <f>VLOOKUP(Table2[[#This Row],[PPG Code]],'MSRP CODES'!$A$11:$B$15,2,FALSE)</f>
        <v>#N/A</v>
      </c>
      <c r="F156" s="9" t="e">
        <f>VLOOKUP(Table2[[#This Row],[Goal Code]],'MSRP CODES'!$A$18:$B$20,2,FALSE)</f>
        <v>#N/A</v>
      </c>
      <c r="H156" s="48"/>
      <c r="I156" s="53" t="e">
        <f>VLOOKUP(Table2[[#This Row],[Site]],'MSRP CODES'!$A$23:$C$39,3,FALSE)</f>
        <v>#N/A</v>
      </c>
      <c r="J156" s="9" t="e">
        <f>VLOOKUP(Table2[[#This Row],[Cost Center Code]],'MSRP CODES'!$A$42:$B$48,2,FALSE)</f>
        <v>#N/A</v>
      </c>
      <c r="K156" s="8" t="e">
        <f>VLOOKUP(Table2[[#This Row],[MSRP Objective]],'MSRP CODES'!$A$60:$B$105,2,FALSE)</f>
        <v>#VALUE!</v>
      </c>
      <c r="L156" s="53" t="e">
        <f t="shared" si="4"/>
        <v>#VALUE!</v>
      </c>
      <c r="M156" s="8" t="e">
        <f>VLOOKUP(Table2[[#This Row],[MSRP Output]],'MSRP CODES'!$A$108:$B$491,2,FALSE)</f>
        <v>#N/A</v>
      </c>
      <c r="O156" s="8" t="e">
        <f>VLOOKUP(Table2[[#This Row],[Account Code]],'MSRP CODES'!$A$495:$B$580,2,FALSE)</f>
        <v>#N/A</v>
      </c>
      <c r="U156" s="49"/>
      <c r="V156" s="12">
        <f t="shared" si="6"/>
        <v>0</v>
      </c>
      <c r="W156" s="13">
        <f>Table2[[#This Row],[Cost LC]]/3673.75</f>
        <v>0</v>
      </c>
    </row>
    <row r="157" spans="2:23" x14ac:dyDescent="0.3">
      <c r="B157" s="9" t="e">
        <f>VLOOKUP('BUDGET TEMPLATE'!C157,'MSRP CODES'!$A$4:$B$8,2,FALSE)</f>
        <v>#N/A</v>
      </c>
      <c r="D157" s="9" t="e">
        <f>VLOOKUP(Table2[[#This Row],[PPG Code]],'MSRP CODES'!$A$11:$B$15,2,FALSE)</f>
        <v>#N/A</v>
      </c>
      <c r="F157" s="9" t="e">
        <f>VLOOKUP(Table2[[#This Row],[Goal Code]],'MSRP CODES'!$A$18:$B$20,2,FALSE)</f>
        <v>#N/A</v>
      </c>
      <c r="H157" s="48"/>
      <c r="I157" s="53" t="e">
        <f>VLOOKUP(Table2[[#This Row],[Site]],'MSRP CODES'!$A$23:$C$39,3,FALSE)</f>
        <v>#N/A</v>
      </c>
      <c r="J157" s="9" t="e">
        <f>VLOOKUP(Table2[[#This Row],[Cost Center Code]],'MSRP CODES'!$A$42:$B$48,2,FALSE)</f>
        <v>#N/A</v>
      </c>
      <c r="K157" s="8" t="e">
        <f>VLOOKUP(Table2[[#This Row],[MSRP Objective]],'MSRP CODES'!$A$60:$B$105,2,FALSE)</f>
        <v>#VALUE!</v>
      </c>
      <c r="L157" s="53" t="e">
        <f t="shared" si="4"/>
        <v>#VALUE!</v>
      </c>
      <c r="M157" s="8" t="e">
        <f>VLOOKUP(Table2[[#This Row],[MSRP Output]],'MSRP CODES'!$A$108:$B$491,2,FALSE)</f>
        <v>#N/A</v>
      </c>
      <c r="O157" s="8" t="e">
        <f>VLOOKUP(Table2[[#This Row],[Account Code]],'MSRP CODES'!$A$495:$B$580,2,FALSE)</f>
        <v>#N/A</v>
      </c>
      <c r="U157" s="49"/>
      <c r="V157" s="12">
        <f t="shared" si="6"/>
        <v>0</v>
      </c>
      <c r="W157" s="13">
        <f>Table2[[#This Row],[Cost LC]]/3673.75</f>
        <v>0</v>
      </c>
    </row>
    <row r="158" spans="2:23" x14ac:dyDescent="0.3">
      <c r="B158" s="9" t="e">
        <f>VLOOKUP('BUDGET TEMPLATE'!C158,'MSRP CODES'!$A$4:$B$8,2,FALSE)</f>
        <v>#N/A</v>
      </c>
      <c r="D158" s="9" t="e">
        <f>VLOOKUP(Table2[[#This Row],[PPG Code]],'MSRP CODES'!$A$11:$B$15,2,FALSE)</f>
        <v>#N/A</v>
      </c>
      <c r="F158" s="9" t="e">
        <f>VLOOKUP(Table2[[#This Row],[Goal Code]],'MSRP CODES'!$A$18:$B$20,2,FALSE)</f>
        <v>#N/A</v>
      </c>
      <c r="H158" s="48"/>
      <c r="I158" s="53" t="e">
        <f>VLOOKUP(Table2[[#This Row],[Site]],'MSRP CODES'!$A$23:$C$39,3,FALSE)</f>
        <v>#N/A</v>
      </c>
      <c r="J158" s="9" t="e">
        <f>VLOOKUP(Table2[[#This Row],[Cost Center Code]],'MSRP CODES'!$A$42:$B$48,2,FALSE)</f>
        <v>#N/A</v>
      </c>
      <c r="K158" s="8" t="e">
        <f>VLOOKUP(Table2[[#This Row],[MSRP Objective]],'MSRP CODES'!$A$60:$B$105,2,FALSE)</f>
        <v>#VALUE!</v>
      </c>
      <c r="L158" s="53" t="e">
        <f t="shared" si="4"/>
        <v>#VALUE!</v>
      </c>
      <c r="M158" s="8" t="e">
        <f>VLOOKUP(Table2[[#This Row],[MSRP Output]],'MSRP CODES'!$A$108:$B$491,2,FALSE)</f>
        <v>#N/A</v>
      </c>
      <c r="O158" s="8" t="e">
        <f>VLOOKUP(Table2[[#This Row],[Account Code]],'MSRP CODES'!$A$495:$B$580,2,FALSE)</f>
        <v>#N/A</v>
      </c>
      <c r="U158" s="49"/>
      <c r="V158" s="12">
        <f t="shared" si="6"/>
        <v>0</v>
      </c>
      <c r="W158" s="13">
        <f>Table2[[#This Row],[Cost LC]]/3673.75</f>
        <v>0</v>
      </c>
    </row>
    <row r="159" spans="2:23" x14ac:dyDescent="0.3">
      <c r="B159" s="9" t="e">
        <f>VLOOKUP('BUDGET TEMPLATE'!C159,'MSRP CODES'!$A$4:$B$8,2,FALSE)</f>
        <v>#N/A</v>
      </c>
      <c r="D159" s="9" t="e">
        <f>VLOOKUP(Table2[[#This Row],[PPG Code]],'MSRP CODES'!$A$11:$B$15,2,FALSE)</f>
        <v>#N/A</v>
      </c>
      <c r="F159" s="9" t="e">
        <f>VLOOKUP(Table2[[#This Row],[Goal Code]],'MSRP CODES'!$A$18:$B$20,2,FALSE)</f>
        <v>#N/A</v>
      </c>
      <c r="H159" s="48"/>
      <c r="I159" s="53" t="e">
        <f>VLOOKUP(Table2[[#This Row],[Site]],'MSRP CODES'!$A$23:$C$39,3,FALSE)</f>
        <v>#N/A</v>
      </c>
      <c r="J159" s="9" t="e">
        <f>VLOOKUP(Table2[[#This Row],[Cost Center Code]],'MSRP CODES'!$A$42:$B$48,2,FALSE)</f>
        <v>#N/A</v>
      </c>
      <c r="K159" s="8" t="e">
        <f>VLOOKUP(Table2[[#This Row],[MSRP Objective]],'MSRP CODES'!$A$60:$B$105,2,FALSE)</f>
        <v>#VALUE!</v>
      </c>
      <c r="L159" s="53" t="e">
        <f t="shared" si="4"/>
        <v>#VALUE!</v>
      </c>
      <c r="M159" s="8" t="e">
        <f>VLOOKUP(Table2[[#This Row],[MSRP Output]],'MSRP CODES'!$A$108:$B$491,2,FALSE)</f>
        <v>#N/A</v>
      </c>
      <c r="O159" s="8" t="e">
        <f>VLOOKUP(Table2[[#This Row],[Account Code]],'MSRP CODES'!$A$495:$B$580,2,FALSE)</f>
        <v>#N/A</v>
      </c>
      <c r="U159" s="49"/>
      <c r="V159" s="12">
        <f t="shared" si="6"/>
        <v>0</v>
      </c>
      <c r="W159" s="13">
        <f>Table2[[#This Row],[Cost LC]]/3673.75</f>
        <v>0</v>
      </c>
    </row>
    <row r="160" spans="2:23" x14ac:dyDescent="0.3">
      <c r="B160" s="9" t="e">
        <f>VLOOKUP('BUDGET TEMPLATE'!C160,'MSRP CODES'!$A$4:$B$8,2,FALSE)</f>
        <v>#N/A</v>
      </c>
      <c r="D160" s="9" t="e">
        <f>VLOOKUP(Table2[[#This Row],[PPG Code]],'MSRP CODES'!$A$11:$B$15,2,FALSE)</f>
        <v>#N/A</v>
      </c>
      <c r="F160" s="9" t="e">
        <f>VLOOKUP(Table2[[#This Row],[Goal Code]],'MSRP CODES'!$A$18:$B$20,2,FALSE)</f>
        <v>#N/A</v>
      </c>
      <c r="H160" s="48"/>
      <c r="I160" s="53" t="e">
        <f>VLOOKUP(Table2[[#This Row],[Site]],'MSRP CODES'!$A$23:$C$39,3,FALSE)</f>
        <v>#N/A</v>
      </c>
      <c r="J160" s="9" t="e">
        <f>VLOOKUP(Table2[[#This Row],[Cost Center Code]],'MSRP CODES'!$A$42:$B$48,2,FALSE)</f>
        <v>#N/A</v>
      </c>
      <c r="K160" s="8" t="e">
        <f>VLOOKUP(Table2[[#This Row],[MSRP Objective]],'MSRP CODES'!$A$60:$B$105,2,FALSE)</f>
        <v>#VALUE!</v>
      </c>
      <c r="L160" s="53" t="e">
        <f t="shared" si="4"/>
        <v>#VALUE!</v>
      </c>
      <c r="M160" s="8" t="e">
        <f>VLOOKUP(Table2[[#This Row],[MSRP Output]],'MSRP CODES'!$A$108:$B$491,2,FALSE)</f>
        <v>#N/A</v>
      </c>
      <c r="O160" s="8" t="e">
        <f>VLOOKUP(Table2[[#This Row],[Account Code]],'MSRP CODES'!$A$495:$B$580,2,FALSE)</f>
        <v>#N/A</v>
      </c>
      <c r="U160" s="49"/>
      <c r="V160" s="12">
        <f t="shared" si="6"/>
        <v>0</v>
      </c>
      <c r="W160" s="13">
        <f>Table2[[#This Row],[Cost LC]]/3673.75</f>
        <v>0</v>
      </c>
    </row>
    <row r="161" spans="2:23" x14ac:dyDescent="0.3">
      <c r="B161" s="9" t="e">
        <f>VLOOKUP('BUDGET TEMPLATE'!C161,'MSRP CODES'!$A$4:$B$8,2,FALSE)</f>
        <v>#N/A</v>
      </c>
      <c r="D161" s="9" t="e">
        <f>VLOOKUP(Table2[[#This Row],[PPG Code]],'MSRP CODES'!$A$11:$B$15,2,FALSE)</f>
        <v>#N/A</v>
      </c>
      <c r="F161" s="9" t="e">
        <f>VLOOKUP(Table2[[#This Row],[Goal Code]],'MSRP CODES'!$A$18:$B$20,2,FALSE)</f>
        <v>#N/A</v>
      </c>
      <c r="H161" s="48"/>
      <c r="I161" s="53" t="e">
        <f>VLOOKUP(Table2[[#This Row],[Site]],'MSRP CODES'!$A$23:$C$39,3,FALSE)</f>
        <v>#N/A</v>
      </c>
      <c r="J161" s="9" t="e">
        <f>VLOOKUP(Table2[[#This Row],[Cost Center Code]],'MSRP CODES'!$A$42:$B$48,2,FALSE)</f>
        <v>#N/A</v>
      </c>
      <c r="K161" s="8" t="e">
        <f>VLOOKUP(Table2[[#This Row],[MSRP Objective]],'MSRP CODES'!$A$60:$B$105,2,FALSE)</f>
        <v>#VALUE!</v>
      </c>
      <c r="L161" s="53" t="e">
        <f t="shared" si="4"/>
        <v>#VALUE!</v>
      </c>
      <c r="M161" s="8" t="e">
        <f>VLOOKUP(Table2[[#This Row],[MSRP Output]],'MSRP CODES'!$A$108:$B$491,2,FALSE)</f>
        <v>#N/A</v>
      </c>
      <c r="O161" s="8" t="e">
        <f>VLOOKUP(Table2[[#This Row],[Account Code]],'MSRP CODES'!$A$495:$B$580,2,FALSE)</f>
        <v>#N/A</v>
      </c>
      <c r="U161" s="49"/>
      <c r="V161" s="12">
        <f t="shared" si="6"/>
        <v>0</v>
      </c>
      <c r="W161" s="13">
        <f>Table2[[#This Row],[Cost LC]]/3673.75</f>
        <v>0</v>
      </c>
    </row>
    <row r="162" spans="2:23" x14ac:dyDescent="0.3">
      <c r="B162" s="9" t="e">
        <f>VLOOKUP('BUDGET TEMPLATE'!C162,'MSRP CODES'!$A$4:$B$8,2,FALSE)</f>
        <v>#N/A</v>
      </c>
      <c r="D162" s="9" t="e">
        <f>VLOOKUP(Table2[[#This Row],[PPG Code]],'MSRP CODES'!$A$11:$B$15,2,FALSE)</f>
        <v>#N/A</v>
      </c>
      <c r="F162" s="9" t="e">
        <f>VLOOKUP(Table2[[#This Row],[Goal Code]],'MSRP CODES'!$A$18:$B$20,2,FALSE)</f>
        <v>#N/A</v>
      </c>
      <c r="H162" s="48"/>
      <c r="I162" s="53" t="e">
        <f>VLOOKUP(Table2[[#This Row],[Site]],'MSRP CODES'!$A$23:$C$39,3,FALSE)</f>
        <v>#N/A</v>
      </c>
      <c r="J162" s="9" t="e">
        <f>VLOOKUP(Table2[[#This Row],[Cost Center Code]],'MSRP CODES'!$A$42:$B$48,2,FALSE)</f>
        <v>#N/A</v>
      </c>
      <c r="K162" s="8" t="e">
        <f>VLOOKUP(Table2[[#This Row],[MSRP Objective]],'MSRP CODES'!$A$60:$B$105,2,FALSE)</f>
        <v>#VALUE!</v>
      </c>
      <c r="L162" s="53" t="e">
        <f t="shared" si="4"/>
        <v>#VALUE!</v>
      </c>
      <c r="M162" s="8" t="e">
        <f>VLOOKUP(Table2[[#This Row],[MSRP Output]],'MSRP CODES'!$A$108:$B$491,2,FALSE)</f>
        <v>#N/A</v>
      </c>
      <c r="O162" s="8" t="e">
        <f>VLOOKUP(Table2[[#This Row],[Account Code]],'MSRP CODES'!$A$495:$B$580,2,FALSE)</f>
        <v>#N/A</v>
      </c>
      <c r="U162" s="49"/>
      <c r="V162" s="12">
        <f t="shared" si="6"/>
        <v>0</v>
      </c>
      <c r="W162" s="13">
        <f>Table2[[#This Row],[Cost LC]]/3673.75</f>
        <v>0</v>
      </c>
    </row>
    <row r="163" spans="2:23" x14ac:dyDescent="0.3">
      <c r="B163" s="9" t="e">
        <f>VLOOKUP('BUDGET TEMPLATE'!C163,'MSRP CODES'!$A$4:$B$8,2,FALSE)</f>
        <v>#N/A</v>
      </c>
      <c r="D163" s="9" t="e">
        <f>VLOOKUP(Table2[[#This Row],[PPG Code]],'MSRP CODES'!$A$11:$B$15,2,FALSE)</f>
        <v>#N/A</v>
      </c>
      <c r="F163" s="9" t="e">
        <f>VLOOKUP(Table2[[#This Row],[Goal Code]],'MSRP CODES'!$A$18:$B$20,2,FALSE)</f>
        <v>#N/A</v>
      </c>
      <c r="H163" s="48"/>
      <c r="I163" s="53" t="e">
        <f>VLOOKUP(Table2[[#This Row],[Site]],'MSRP CODES'!$A$23:$C$39,3,FALSE)</f>
        <v>#N/A</v>
      </c>
      <c r="J163" s="9" t="e">
        <f>VLOOKUP(Table2[[#This Row],[Cost Center Code]],'MSRP CODES'!$A$42:$B$48,2,FALSE)</f>
        <v>#N/A</v>
      </c>
      <c r="K163" s="8" t="e">
        <f>VLOOKUP(Table2[[#This Row],[MSRP Objective]],'MSRP CODES'!$A$60:$B$105,2,FALSE)</f>
        <v>#VALUE!</v>
      </c>
      <c r="L163" s="53" t="e">
        <f t="shared" si="4"/>
        <v>#VALUE!</v>
      </c>
      <c r="M163" s="8" t="e">
        <f>VLOOKUP(Table2[[#This Row],[MSRP Output]],'MSRP CODES'!$A$108:$B$491,2,FALSE)</f>
        <v>#N/A</v>
      </c>
      <c r="O163" s="8" t="e">
        <f>VLOOKUP(Table2[[#This Row],[Account Code]],'MSRP CODES'!$A$495:$B$580,2,FALSE)</f>
        <v>#N/A</v>
      </c>
      <c r="U163" s="49"/>
      <c r="V163" s="12">
        <f t="shared" si="6"/>
        <v>0</v>
      </c>
      <c r="W163" s="13">
        <f>Table2[[#This Row],[Cost LC]]/3673.75</f>
        <v>0</v>
      </c>
    </row>
    <row r="164" spans="2:23" x14ac:dyDescent="0.3">
      <c r="B164" s="9" t="e">
        <f>VLOOKUP('BUDGET TEMPLATE'!C164,'MSRP CODES'!$A$4:$B$8,2,FALSE)</f>
        <v>#N/A</v>
      </c>
      <c r="D164" s="9" t="e">
        <f>VLOOKUP(Table2[[#This Row],[PPG Code]],'MSRP CODES'!$A$11:$B$15,2,FALSE)</f>
        <v>#N/A</v>
      </c>
      <c r="F164" s="9" t="e">
        <f>VLOOKUP(Table2[[#This Row],[Goal Code]],'MSRP CODES'!$A$18:$B$20,2,FALSE)</f>
        <v>#N/A</v>
      </c>
      <c r="H164" s="48"/>
      <c r="I164" s="53" t="e">
        <f>VLOOKUP(Table2[[#This Row],[Site]],'MSRP CODES'!$A$23:$C$39,3,FALSE)</f>
        <v>#N/A</v>
      </c>
      <c r="J164" s="9" t="e">
        <f>VLOOKUP(Table2[[#This Row],[Cost Center Code]],'MSRP CODES'!$A$42:$B$48,2,FALSE)</f>
        <v>#N/A</v>
      </c>
      <c r="K164" s="8" t="e">
        <f>VLOOKUP(Table2[[#This Row],[MSRP Objective]],'MSRP CODES'!$A$60:$B$105,2,FALSE)</f>
        <v>#VALUE!</v>
      </c>
      <c r="L164" s="53" t="e">
        <f t="shared" si="4"/>
        <v>#VALUE!</v>
      </c>
      <c r="M164" s="8" t="e">
        <f>VLOOKUP(Table2[[#This Row],[MSRP Output]],'MSRP CODES'!$A$108:$B$491,2,FALSE)</f>
        <v>#N/A</v>
      </c>
      <c r="O164" s="8" t="e">
        <f>VLOOKUP(Table2[[#This Row],[Account Code]],'MSRP CODES'!$A$495:$B$580,2,FALSE)</f>
        <v>#N/A</v>
      </c>
      <c r="U164" s="49"/>
      <c r="V164" s="12">
        <f t="shared" si="6"/>
        <v>0</v>
      </c>
      <c r="W164" s="13">
        <f>Table2[[#This Row],[Cost LC]]/3673.75</f>
        <v>0</v>
      </c>
    </row>
    <row r="165" spans="2:23" x14ac:dyDescent="0.3">
      <c r="B165" s="9" t="e">
        <f>VLOOKUP('BUDGET TEMPLATE'!C165,'MSRP CODES'!$A$4:$B$8,2,FALSE)</f>
        <v>#N/A</v>
      </c>
      <c r="D165" s="9" t="e">
        <f>VLOOKUP(Table2[[#This Row],[PPG Code]],'MSRP CODES'!$A$11:$B$15,2,FALSE)</f>
        <v>#N/A</v>
      </c>
      <c r="F165" s="9" t="e">
        <f>VLOOKUP(Table2[[#This Row],[Goal Code]],'MSRP CODES'!$A$18:$B$20,2,FALSE)</f>
        <v>#N/A</v>
      </c>
      <c r="H165" s="48"/>
      <c r="I165" s="53" t="e">
        <f>VLOOKUP(Table2[[#This Row],[Site]],'MSRP CODES'!$A$23:$C$39,3,FALSE)</f>
        <v>#N/A</v>
      </c>
      <c r="J165" s="9" t="e">
        <f>VLOOKUP(Table2[[#This Row],[Cost Center Code]],'MSRP CODES'!$A$42:$B$48,2,FALSE)</f>
        <v>#N/A</v>
      </c>
      <c r="K165" s="8" t="e">
        <f>VLOOKUP(Table2[[#This Row],[MSRP Objective]],'MSRP CODES'!$A$60:$B$105,2,FALSE)</f>
        <v>#VALUE!</v>
      </c>
      <c r="L165" s="53" t="e">
        <f t="shared" si="4"/>
        <v>#VALUE!</v>
      </c>
      <c r="M165" s="8" t="e">
        <f>VLOOKUP(Table2[[#This Row],[MSRP Output]],'MSRP CODES'!$A$108:$B$491,2,FALSE)</f>
        <v>#N/A</v>
      </c>
      <c r="O165" s="8" t="e">
        <f>VLOOKUP(Table2[[#This Row],[Account Code]],'MSRP CODES'!$A$495:$B$580,2,FALSE)</f>
        <v>#N/A</v>
      </c>
      <c r="U165" s="49"/>
      <c r="V165" s="12">
        <f t="shared" si="6"/>
        <v>0</v>
      </c>
      <c r="W165" s="13">
        <f>Table2[[#This Row],[Cost LC]]/3673.75</f>
        <v>0</v>
      </c>
    </row>
    <row r="166" spans="2:23" x14ac:dyDescent="0.3">
      <c r="B166" s="9" t="e">
        <f>VLOOKUP('BUDGET TEMPLATE'!C166,'MSRP CODES'!$A$4:$B$8,2,FALSE)</f>
        <v>#N/A</v>
      </c>
      <c r="D166" s="9" t="e">
        <f>VLOOKUP(Table2[[#This Row],[PPG Code]],'MSRP CODES'!$A$11:$B$15,2,FALSE)</f>
        <v>#N/A</v>
      </c>
      <c r="F166" s="9" t="e">
        <f>VLOOKUP(Table2[[#This Row],[Goal Code]],'MSRP CODES'!$A$18:$B$20,2,FALSE)</f>
        <v>#N/A</v>
      </c>
      <c r="H166" s="48"/>
      <c r="I166" s="53" t="e">
        <f>VLOOKUP(Table2[[#This Row],[Site]],'MSRP CODES'!$A$23:$C$39,3,FALSE)</f>
        <v>#N/A</v>
      </c>
      <c r="J166" s="9" t="e">
        <f>VLOOKUP(Table2[[#This Row],[Cost Center Code]],'MSRP CODES'!$A$42:$B$48,2,FALSE)</f>
        <v>#N/A</v>
      </c>
      <c r="K166" s="8" t="e">
        <f>VLOOKUP(Table2[[#This Row],[MSRP Objective]],'MSRP CODES'!$A$60:$B$105,2,FALSE)</f>
        <v>#VALUE!</v>
      </c>
      <c r="L166" s="53" t="e">
        <f t="shared" si="4"/>
        <v>#VALUE!</v>
      </c>
      <c r="M166" s="8" t="e">
        <f>VLOOKUP(Table2[[#This Row],[MSRP Output]],'MSRP CODES'!$A$108:$B$491,2,FALSE)</f>
        <v>#N/A</v>
      </c>
      <c r="O166" s="8" t="e">
        <f>VLOOKUP(Table2[[#This Row],[Account Code]],'MSRP CODES'!$A$495:$B$580,2,FALSE)</f>
        <v>#N/A</v>
      </c>
      <c r="U166" s="49"/>
      <c r="V166" s="12">
        <f t="shared" si="6"/>
        <v>0</v>
      </c>
      <c r="W166" s="13">
        <f>Table2[[#This Row],[Cost LC]]/3673.75</f>
        <v>0</v>
      </c>
    </row>
    <row r="167" spans="2:23" x14ac:dyDescent="0.3">
      <c r="B167" s="9" t="e">
        <f>VLOOKUP('BUDGET TEMPLATE'!C167,'MSRP CODES'!$A$4:$B$8,2,FALSE)</f>
        <v>#N/A</v>
      </c>
      <c r="D167" s="9" t="e">
        <f>VLOOKUP(Table2[[#This Row],[PPG Code]],'MSRP CODES'!$A$11:$B$15,2,FALSE)</f>
        <v>#N/A</v>
      </c>
      <c r="F167" s="9" t="e">
        <f>VLOOKUP(Table2[[#This Row],[Goal Code]],'MSRP CODES'!$A$18:$B$20,2,FALSE)</f>
        <v>#N/A</v>
      </c>
      <c r="H167" s="48"/>
      <c r="I167" s="53" t="e">
        <f>VLOOKUP(Table2[[#This Row],[Site]],'MSRP CODES'!$A$23:$C$39,3,FALSE)</f>
        <v>#N/A</v>
      </c>
      <c r="J167" s="9" t="e">
        <f>VLOOKUP(Table2[[#This Row],[Cost Center Code]],'MSRP CODES'!$A$42:$B$48,2,FALSE)</f>
        <v>#N/A</v>
      </c>
      <c r="K167" s="8" t="e">
        <f>VLOOKUP(Table2[[#This Row],[MSRP Objective]],'MSRP CODES'!$A$60:$B$105,2,FALSE)</f>
        <v>#VALUE!</v>
      </c>
      <c r="L167" s="53" t="e">
        <f t="shared" si="4"/>
        <v>#VALUE!</v>
      </c>
      <c r="M167" s="8" t="e">
        <f>VLOOKUP(Table2[[#This Row],[MSRP Output]],'MSRP CODES'!$A$108:$B$491,2,FALSE)</f>
        <v>#N/A</v>
      </c>
      <c r="O167" s="8" t="e">
        <f>VLOOKUP(Table2[[#This Row],[Account Code]],'MSRP CODES'!$A$495:$B$580,2,FALSE)</f>
        <v>#N/A</v>
      </c>
      <c r="U167" s="49"/>
      <c r="V167" s="12">
        <f t="shared" si="6"/>
        <v>0</v>
      </c>
      <c r="W167" s="13">
        <f>Table2[[#This Row],[Cost LC]]/3673.75</f>
        <v>0</v>
      </c>
    </row>
    <row r="168" spans="2:23" x14ac:dyDescent="0.3">
      <c r="B168" s="9" t="e">
        <f>VLOOKUP('BUDGET TEMPLATE'!C168,'MSRP CODES'!$A$4:$B$8,2,FALSE)</f>
        <v>#N/A</v>
      </c>
      <c r="D168" s="9" t="e">
        <f>VLOOKUP(Table2[[#This Row],[PPG Code]],'MSRP CODES'!$A$11:$B$15,2,FALSE)</f>
        <v>#N/A</v>
      </c>
      <c r="F168" s="9" t="e">
        <f>VLOOKUP(Table2[[#This Row],[Goal Code]],'MSRP CODES'!$A$18:$B$20,2,FALSE)</f>
        <v>#N/A</v>
      </c>
      <c r="H168" s="48"/>
      <c r="I168" s="53" t="e">
        <f>VLOOKUP(Table2[[#This Row],[Site]],'MSRP CODES'!$A$23:$C$39,3,FALSE)</f>
        <v>#N/A</v>
      </c>
      <c r="J168" s="9" t="e">
        <f>VLOOKUP(Table2[[#This Row],[Cost Center Code]],'MSRP CODES'!$A$42:$B$48,2,FALSE)</f>
        <v>#N/A</v>
      </c>
      <c r="K168" s="8" t="e">
        <f>VLOOKUP(Table2[[#This Row],[MSRP Objective]],'MSRP CODES'!$A$60:$B$105,2,FALSE)</f>
        <v>#VALUE!</v>
      </c>
      <c r="L168" s="53" t="e">
        <f t="shared" si="4"/>
        <v>#VALUE!</v>
      </c>
      <c r="M168" s="8" t="e">
        <f>VLOOKUP(Table2[[#This Row],[MSRP Output]],'MSRP CODES'!$A$108:$B$491,2,FALSE)</f>
        <v>#N/A</v>
      </c>
      <c r="O168" s="8" t="e">
        <f>VLOOKUP(Table2[[#This Row],[Account Code]],'MSRP CODES'!$A$495:$B$580,2,FALSE)</f>
        <v>#N/A</v>
      </c>
      <c r="U168" s="49"/>
      <c r="V168" s="12">
        <f t="shared" si="6"/>
        <v>0</v>
      </c>
      <c r="W168" s="13">
        <f>Table2[[#This Row],[Cost LC]]/3673.75</f>
        <v>0</v>
      </c>
    </row>
    <row r="169" spans="2:23" x14ac:dyDescent="0.3">
      <c r="B169" s="9" t="e">
        <f>VLOOKUP('BUDGET TEMPLATE'!C169,'MSRP CODES'!$A$4:$B$8,2,FALSE)</f>
        <v>#N/A</v>
      </c>
      <c r="D169" s="9" t="e">
        <f>VLOOKUP(Table2[[#This Row],[PPG Code]],'MSRP CODES'!$A$11:$B$15,2,FALSE)</f>
        <v>#N/A</v>
      </c>
      <c r="F169" s="9" t="e">
        <f>VLOOKUP(Table2[[#This Row],[Goal Code]],'MSRP CODES'!$A$18:$B$20,2,FALSE)</f>
        <v>#N/A</v>
      </c>
      <c r="H169" s="48"/>
      <c r="I169" s="53" t="e">
        <f>VLOOKUP(Table2[[#This Row],[Site]],'MSRP CODES'!$A$23:$C$39,3,FALSE)</f>
        <v>#N/A</v>
      </c>
      <c r="J169" s="9" t="e">
        <f>VLOOKUP(Table2[[#This Row],[Cost Center Code]],'MSRP CODES'!$A$42:$B$48,2,FALSE)</f>
        <v>#N/A</v>
      </c>
      <c r="K169" s="8" t="e">
        <f>VLOOKUP(Table2[[#This Row],[MSRP Objective]],'MSRP CODES'!$A$60:$B$105,2,FALSE)</f>
        <v>#VALUE!</v>
      </c>
      <c r="L169" s="53" t="e">
        <f t="shared" si="4"/>
        <v>#VALUE!</v>
      </c>
      <c r="M169" s="8" t="e">
        <f>VLOOKUP(Table2[[#This Row],[MSRP Output]],'MSRP CODES'!$A$108:$B$491,2,FALSE)</f>
        <v>#N/A</v>
      </c>
      <c r="O169" s="8" t="e">
        <f>VLOOKUP(Table2[[#This Row],[Account Code]],'MSRP CODES'!$A$495:$B$580,2,FALSE)</f>
        <v>#N/A</v>
      </c>
      <c r="U169" s="49"/>
      <c r="V169" s="12">
        <f t="shared" si="6"/>
        <v>0</v>
      </c>
      <c r="W169" s="13">
        <f>Table2[[#This Row],[Cost LC]]/3673.75</f>
        <v>0</v>
      </c>
    </row>
    <row r="170" spans="2:23" x14ac:dyDescent="0.3">
      <c r="B170" s="9" t="e">
        <f>VLOOKUP('BUDGET TEMPLATE'!C170,'MSRP CODES'!$A$4:$B$8,2,FALSE)</f>
        <v>#N/A</v>
      </c>
      <c r="D170" s="9" t="e">
        <f>VLOOKUP(Table2[[#This Row],[PPG Code]],'MSRP CODES'!$A$11:$B$15,2,FALSE)</f>
        <v>#N/A</v>
      </c>
      <c r="F170" s="9" t="e">
        <f>VLOOKUP(Table2[[#This Row],[Goal Code]],'MSRP CODES'!$A$18:$B$20,2,FALSE)</f>
        <v>#N/A</v>
      </c>
      <c r="H170" s="48"/>
      <c r="I170" s="53" t="e">
        <f>VLOOKUP(Table2[[#This Row],[Site]],'MSRP CODES'!$A$23:$C$39,3,FALSE)</f>
        <v>#N/A</v>
      </c>
      <c r="J170" s="9" t="e">
        <f>VLOOKUP(Table2[[#This Row],[Cost Center Code]],'MSRP CODES'!$A$42:$B$48,2,FALSE)</f>
        <v>#N/A</v>
      </c>
      <c r="K170" s="8" t="e">
        <f>VLOOKUP(Table2[[#This Row],[MSRP Objective]],'MSRP CODES'!$A$60:$B$105,2,FALSE)</f>
        <v>#VALUE!</v>
      </c>
      <c r="L170" s="53" t="e">
        <f t="shared" si="4"/>
        <v>#VALUE!</v>
      </c>
      <c r="M170" s="8" t="e">
        <f>VLOOKUP(Table2[[#This Row],[MSRP Output]],'MSRP CODES'!$A$108:$B$491,2,FALSE)</f>
        <v>#N/A</v>
      </c>
      <c r="O170" s="8" t="e">
        <f>VLOOKUP(Table2[[#This Row],[Account Code]],'MSRP CODES'!$A$495:$B$580,2,FALSE)</f>
        <v>#N/A</v>
      </c>
      <c r="U170" s="49"/>
      <c r="V170" s="12">
        <f t="shared" si="6"/>
        <v>0</v>
      </c>
      <c r="W170" s="13">
        <f>Table2[[#This Row],[Cost LC]]/3673.75</f>
        <v>0</v>
      </c>
    </row>
    <row r="171" spans="2:23" x14ac:dyDescent="0.3">
      <c r="B171" s="9" t="e">
        <f>VLOOKUP('BUDGET TEMPLATE'!C171,'MSRP CODES'!$A$4:$B$8,2,FALSE)</f>
        <v>#N/A</v>
      </c>
      <c r="D171" s="9" t="e">
        <f>VLOOKUP(Table2[[#This Row],[PPG Code]],'MSRP CODES'!$A$11:$B$15,2,FALSE)</f>
        <v>#N/A</v>
      </c>
      <c r="F171" s="9" t="e">
        <f>VLOOKUP(Table2[[#This Row],[Goal Code]],'MSRP CODES'!$A$18:$B$20,2,FALSE)</f>
        <v>#N/A</v>
      </c>
      <c r="H171" s="48"/>
      <c r="I171" s="53" t="e">
        <f>VLOOKUP(Table2[[#This Row],[Site]],'MSRP CODES'!$A$23:$C$39,3,FALSE)</f>
        <v>#N/A</v>
      </c>
      <c r="J171" s="9" t="e">
        <f>VLOOKUP(Table2[[#This Row],[Cost Center Code]],'MSRP CODES'!$A$42:$B$48,2,FALSE)</f>
        <v>#N/A</v>
      </c>
      <c r="K171" s="8" t="e">
        <f>VLOOKUP(Table2[[#This Row],[MSRP Objective]],'MSRP CODES'!$A$60:$B$105,2,FALSE)</f>
        <v>#VALUE!</v>
      </c>
      <c r="L171" s="53" t="e">
        <f t="shared" si="4"/>
        <v>#VALUE!</v>
      </c>
      <c r="M171" s="8" t="e">
        <f>VLOOKUP(Table2[[#This Row],[MSRP Output]],'MSRP CODES'!$A$108:$B$491,2,FALSE)</f>
        <v>#N/A</v>
      </c>
      <c r="O171" s="8" t="e">
        <f>VLOOKUP(Table2[[#This Row],[Account Code]],'MSRP CODES'!$A$495:$B$580,2,FALSE)</f>
        <v>#N/A</v>
      </c>
      <c r="U171" s="49"/>
      <c r="V171" s="12">
        <f t="shared" si="6"/>
        <v>0</v>
      </c>
      <c r="W171" s="13">
        <f>Table2[[#This Row],[Cost LC]]/3673.75</f>
        <v>0</v>
      </c>
    </row>
    <row r="172" spans="2:23" x14ac:dyDescent="0.3">
      <c r="B172" s="9" t="e">
        <f>VLOOKUP('BUDGET TEMPLATE'!C172,'MSRP CODES'!$A$4:$B$8,2,FALSE)</f>
        <v>#N/A</v>
      </c>
      <c r="D172" s="9" t="e">
        <f>VLOOKUP(Table2[[#This Row],[PPG Code]],'MSRP CODES'!$A$11:$B$15,2,FALSE)</f>
        <v>#N/A</v>
      </c>
      <c r="F172" s="9" t="e">
        <f>VLOOKUP(Table2[[#This Row],[Goal Code]],'MSRP CODES'!$A$18:$B$20,2,FALSE)</f>
        <v>#N/A</v>
      </c>
      <c r="H172" s="48"/>
      <c r="I172" s="53" t="e">
        <f>VLOOKUP(Table2[[#This Row],[Site]],'MSRP CODES'!$A$23:$C$39,3,FALSE)</f>
        <v>#N/A</v>
      </c>
      <c r="J172" s="9" t="e">
        <f>VLOOKUP(Table2[[#This Row],[Cost Center Code]],'MSRP CODES'!$A$42:$B$48,2,FALSE)</f>
        <v>#N/A</v>
      </c>
      <c r="K172" s="8" t="e">
        <f>VLOOKUP(Table2[[#This Row],[MSRP Objective]],'MSRP CODES'!$A$60:$B$105,2,FALSE)</f>
        <v>#VALUE!</v>
      </c>
      <c r="L172" s="53" t="e">
        <f t="shared" si="4"/>
        <v>#VALUE!</v>
      </c>
      <c r="M172" s="8" t="e">
        <f>VLOOKUP(Table2[[#This Row],[MSRP Output]],'MSRP CODES'!$A$108:$B$491,2,FALSE)</f>
        <v>#N/A</v>
      </c>
      <c r="O172" s="8" t="e">
        <f>VLOOKUP(Table2[[#This Row],[Account Code]],'MSRP CODES'!$A$495:$B$580,2,FALSE)</f>
        <v>#N/A</v>
      </c>
      <c r="U172" s="49"/>
      <c r="V172" s="12">
        <f t="shared" si="6"/>
        <v>0</v>
      </c>
      <c r="W172" s="13">
        <f>Table2[[#This Row],[Cost LC]]/3673.75</f>
        <v>0</v>
      </c>
    </row>
    <row r="173" spans="2:23" x14ac:dyDescent="0.3">
      <c r="B173" s="9" t="e">
        <f>VLOOKUP('BUDGET TEMPLATE'!C173,'MSRP CODES'!$A$4:$B$8,2,FALSE)</f>
        <v>#N/A</v>
      </c>
      <c r="D173" s="9" t="e">
        <f>VLOOKUP(Table2[[#This Row],[PPG Code]],'MSRP CODES'!$A$11:$B$15,2,FALSE)</f>
        <v>#N/A</v>
      </c>
      <c r="F173" s="9" t="e">
        <f>VLOOKUP(Table2[[#This Row],[Goal Code]],'MSRP CODES'!$A$18:$B$20,2,FALSE)</f>
        <v>#N/A</v>
      </c>
      <c r="H173" s="48"/>
      <c r="I173" s="53" t="e">
        <f>VLOOKUP(Table2[[#This Row],[Site]],'MSRP CODES'!$A$23:$C$39,3,FALSE)</f>
        <v>#N/A</v>
      </c>
      <c r="J173" s="9" t="e">
        <f>VLOOKUP(Table2[[#This Row],[Cost Center Code]],'MSRP CODES'!$A$42:$B$48,2,FALSE)</f>
        <v>#N/A</v>
      </c>
      <c r="K173" s="8" t="e">
        <f>VLOOKUP(Table2[[#This Row],[MSRP Objective]],'MSRP CODES'!$A$60:$B$105,2,FALSE)</f>
        <v>#VALUE!</v>
      </c>
      <c r="L173" s="53" t="e">
        <f t="shared" si="4"/>
        <v>#VALUE!</v>
      </c>
      <c r="M173" s="8" t="e">
        <f>VLOOKUP(Table2[[#This Row],[MSRP Output]],'MSRP CODES'!$A$108:$B$491,2,FALSE)</f>
        <v>#N/A</v>
      </c>
      <c r="O173" s="8" t="e">
        <f>VLOOKUP(Table2[[#This Row],[Account Code]],'MSRP CODES'!$A$495:$B$580,2,FALSE)</f>
        <v>#N/A</v>
      </c>
      <c r="U173" s="49"/>
      <c r="V173" s="12">
        <f t="shared" si="6"/>
        <v>0</v>
      </c>
      <c r="W173" s="13">
        <f>Table2[[#This Row],[Cost LC]]/3673.75</f>
        <v>0</v>
      </c>
    </row>
    <row r="174" spans="2:23" x14ac:dyDescent="0.3">
      <c r="B174" s="9" t="e">
        <f>VLOOKUP('BUDGET TEMPLATE'!C174,'MSRP CODES'!$A$4:$B$8,2,FALSE)</f>
        <v>#N/A</v>
      </c>
      <c r="D174" s="9" t="e">
        <f>VLOOKUP(Table2[[#This Row],[PPG Code]],'MSRP CODES'!$A$11:$B$15,2,FALSE)</f>
        <v>#N/A</v>
      </c>
      <c r="F174" s="9" t="e">
        <f>VLOOKUP(Table2[[#This Row],[Goal Code]],'MSRP CODES'!$A$18:$B$20,2,FALSE)</f>
        <v>#N/A</v>
      </c>
      <c r="H174" s="48"/>
      <c r="I174" s="53" t="e">
        <f>VLOOKUP(Table2[[#This Row],[Site]],'MSRP CODES'!$A$23:$C$39,3,FALSE)</f>
        <v>#N/A</v>
      </c>
      <c r="J174" s="9" t="e">
        <f>VLOOKUP(Table2[[#This Row],[Cost Center Code]],'MSRP CODES'!$A$42:$B$48,2,FALSE)</f>
        <v>#N/A</v>
      </c>
      <c r="K174" s="8" t="e">
        <f>VLOOKUP(Table2[[#This Row],[MSRP Objective]],'MSRP CODES'!$A$60:$B$105,2,FALSE)</f>
        <v>#VALUE!</v>
      </c>
      <c r="L174" s="53" t="e">
        <f t="shared" si="4"/>
        <v>#VALUE!</v>
      </c>
      <c r="M174" s="8" t="e">
        <f>VLOOKUP(Table2[[#This Row],[MSRP Output]],'MSRP CODES'!$A$108:$B$491,2,FALSE)</f>
        <v>#N/A</v>
      </c>
      <c r="O174" s="8" t="e">
        <f>VLOOKUP(Table2[[#This Row],[Account Code]],'MSRP CODES'!$A$495:$B$580,2,FALSE)</f>
        <v>#N/A</v>
      </c>
      <c r="U174" s="49"/>
      <c r="V174" s="12">
        <f t="shared" si="6"/>
        <v>0</v>
      </c>
      <c r="W174" s="13">
        <f>Table2[[#This Row],[Cost LC]]/3673.75</f>
        <v>0</v>
      </c>
    </row>
    <row r="175" spans="2:23" x14ac:dyDescent="0.3">
      <c r="B175" s="9" t="e">
        <f>VLOOKUP('BUDGET TEMPLATE'!C175,'MSRP CODES'!$A$4:$B$8,2,FALSE)</f>
        <v>#N/A</v>
      </c>
      <c r="D175" s="9" t="e">
        <f>VLOOKUP(Table2[[#This Row],[PPG Code]],'MSRP CODES'!$A$11:$B$15,2,FALSE)</f>
        <v>#N/A</v>
      </c>
      <c r="F175" s="9" t="e">
        <f>VLOOKUP(Table2[[#This Row],[Goal Code]],'MSRP CODES'!$A$18:$B$20,2,FALSE)</f>
        <v>#N/A</v>
      </c>
      <c r="H175" s="48"/>
      <c r="I175" s="53" t="e">
        <f>VLOOKUP(Table2[[#This Row],[Site]],'MSRP CODES'!$A$23:$C$39,3,FALSE)</f>
        <v>#N/A</v>
      </c>
      <c r="J175" s="9" t="e">
        <f>VLOOKUP(Table2[[#This Row],[Cost Center Code]],'MSRP CODES'!$A$42:$B$48,2,FALSE)</f>
        <v>#N/A</v>
      </c>
      <c r="K175" s="8" t="e">
        <f>VLOOKUP(Table2[[#This Row],[MSRP Objective]],'MSRP CODES'!$A$60:$B$105,2,FALSE)</f>
        <v>#VALUE!</v>
      </c>
      <c r="L175" s="53" t="e">
        <f t="shared" si="4"/>
        <v>#VALUE!</v>
      </c>
      <c r="M175" s="8" t="e">
        <f>VLOOKUP(Table2[[#This Row],[MSRP Output]],'MSRP CODES'!$A$108:$B$491,2,FALSE)</f>
        <v>#N/A</v>
      </c>
      <c r="O175" s="8" t="e">
        <f>VLOOKUP(Table2[[#This Row],[Account Code]],'MSRP CODES'!$A$495:$B$580,2,FALSE)</f>
        <v>#N/A</v>
      </c>
      <c r="U175" s="49"/>
      <c r="V175" s="12">
        <f t="shared" si="6"/>
        <v>0</v>
      </c>
      <c r="W175" s="13">
        <f>Table2[[#This Row],[Cost LC]]/3673.75</f>
        <v>0</v>
      </c>
    </row>
    <row r="176" spans="2:23" x14ac:dyDescent="0.3">
      <c r="B176" s="9" t="e">
        <f>VLOOKUP('BUDGET TEMPLATE'!C176,'MSRP CODES'!$A$4:$B$8,2,FALSE)</f>
        <v>#N/A</v>
      </c>
      <c r="D176" s="9" t="e">
        <f>VLOOKUP(Table2[[#This Row],[PPG Code]],'MSRP CODES'!$A$11:$B$15,2,FALSE)</f>
        <v>#N/A</v>
      </c>
      <c r="F176" s="9" t="e">
        <f>VLOOKUP(Table2[[#This Row],[Goal Code]],'MSRP CODES'!$A$18:$B$20,2,FALSE)</f>
        <v>#N/A</v>
      </c>
      <c r="H176" s="48"/>
      <c r="I176" s="53" t="e">
        <f>VLOOKUP(Table2[[#This Row],[Site]],'MSRP CODES'!$A$23:$C$39,3,FALSE)</f>
        <v>#N/A</v>
      </c>
      <c r="J176" s="9" t="e">
        <f>VLOOKUP(Table2[[#This Row],[Cost Center Code]],'MSRP CODES'!$A$42:$B$48,2,FALSE)</f>
        <v>#N/A</v>
      </c>
      <c r="K176" s="8" t="e">
        <f>VLOOKUP(Table2[[#This Row],[MSRP Objective]],'MSRP CODES'!$A$60:$B$105,2,FALSE)</f>
        <v>#VALUE!</v>
      </c>
      <c r="L176" s="53" t="e">
        <f t="shared" si="4"/>
        <v>#VALUE!</v>
      </c>
      <c r="M176" s="8" t="e">
        <f>VLOOKUP(Table2[[#This Row],[MSRP Output]],'MSRP CODES'!$A$108:$B$491,2,FALSE)</f>
        <v>#N/A</v>
      </c>
      <c r="O176" s="8" t="e">
        <f>VLOOKUP(Table2[[#This Row],[Account Code]],'MSRP CODES'!$A$495:$B$580,2,FALSE)</f>
        <v>#N/A</v>
      </c>
      <c r="U176" s="49"/>
      <c r="V176" s="12">
        <f t="shared" si="6"/>
        <v>0</v>
      </c>
      <c r="W176" s="13">
        <f>Table2[[#This Row],[Cost LC]]/3673.75</f>
        <v>0</v>
      </c>
    </row>
    <row r="177" spans="2:23" x14ac:dyDescent="0.3">
      <c r="B177" s="9" t="e">
        <f>VLOOKUP('BUDGET TEMPLATE'!C177,'MSRP CODES'!$A$4:$B$8,2,FALSE)</f>
        <v>#N/A</v>
      </c>
      <c r="D177" s="9" t="e">
        <f>VLOOKUP(Table2[[#This Row],[PPG Code]],'MSRP CODES'!$A$11:$B$15,2,FALSE)</f>
        <v>#N/A</v>
      </c>
      <c r="F177" s="9" t="e">
        <f>VLOOKUP(Table2[[#This Row],[Goal Code]],'MSRP CODES'!$A$18:$B$20,2,FALSE)</f>
        <v>#N/A</v>
      </c>
      <c r="H177" s="48"/>
      <c r="I177" s="53" t="e">
        <f>VLOOKUP(Table2[[#This Row],[Site]],'MSRP CODES'!$A$23:$C$39,3,FALSE)</f>
        <v>#N/A</v>
      </c>
      <c r="J177" s="9" t="e">
        <f>VLOOKUP(Table2[[#This Row],[Cost Center Code]],'MSRP CODES'!$A$42:$B$48,2,FALSE)</f>
        <v>#N/A</v>
      </c>
      <c r="K177" s="8" t="e">
        <f>VLOOKUP(Table2[[#This Row],[MSRP Objective]],'MSRP CODES'!$A$60:$B$105,2,FALSE)</f>
        <v>#VALUE!</v>
      </c>
      <c r="L177" s="53" t="e">
        <f t="shared" si="4"/>
        <v>#VALUE!</v>
      </c>
      <c r="M177" s="8" t="e">
        <f>VLOOKUP(Table2[[#This Row],[MSRP Output]],'MSRP CODES'!$A$108:$B$491,2,FALSE)</f>
        <v>#N/A</v>
      </c>
      <c r="O177" s="8" t="e">
        <f>VLOOKUP(Table2[[#This Row],[Account Code]],'MSRP CODES'!$A$495:$B$580,2,FALSE)</f>
        <v>#N/A</v>
      </c>
      <c r="U177" s="49"/>
      <c r="V177" s="12">
        <f t="shared" si="6"/>
        <v>0</v>
      </c>
      <c r="W177" s="13">
        <f>Table2[[#This Row],[Cost LC]]/3673.75</f>
        <v>0</v>
      </c>
    </row>
    <row r="178" spans="2:23" x14ac:dyDescent="0.3">
      <c r="B178" s="9" t="e">
        <f>VLOOKUP('BUDGET TEMPLATE'!C178,'MSRP CODES'!$A$4:$B$8,2,FALSE)</f>
        <v>#N/A</v>
      </c>
      <c r="D178" s="9" t="e">
        <f>VLOOKUP(Table2[[#This Row],[PPG Code]],'MSRP CODES'!$A$11:$B$15,2,FALSE)</f>
        <v>#N/A</v>
      </c>
      <c r="F178" s="9" t="e">
        <f>VLOOKUP(Table2[[#This Row],[Goal Code]],'MSRP CODES'!$A$18:$B$20,2,FALSE)</f>
        <v>#N/A</v>
      </c>
      <c r="H178" s="48"/>
      <c r="I178" s="53" t="e">
        <f>VLOOKUP(Table2[[#This Row],[Site]],'MSRP CODES'!$A$23:$C$39,3,FALSE)</f>
        <v>#N/A</v>
      </c>
      <c r="J178" s="9" t="e">
        <f>VLOOKUP(Table2[[#This Row],[Cost Center Code]],'MSRP CODES'!$A$42:$B$48,2,FALSE)</f>
        <v>#N/A</v>
      </c>
      <c r="K178" s="8" t="e">
        <f>VLOOKUP(Table2[[#This Row],[MSRP Objective]],'MSRP CODES'!$A$60:$B$105,2,FALSE)</f>
        <v>#VALUE!</v>
      </c>
      <c r="L178" s="53" t="e">
        <f t="shared" si="4"/>
        <v>#VALUE!</v>
      </c>
      <c r="M178" s="8" t="e">
        <f>VLOOKUP(Table2[[#This Row],[MSRP Output]],'MSRP CODES'!$A$108:$B$491,2,FALSE)</f>
        <v>#N/A</v>
      </c>
      <c r="O178" s="8" t="e">
        <f>VLOOKUP(Table2[[#This Row],[Account Code]],'MSRP CODES'!$A$495:$B$580,2,FALSE)</f>
        <v>#N/A</v>
      </c>
      <c r="U178" s="49"/>
      <c r="V178" s="12">
        <f t="shared" si="6"/>
        <v>0</v>
      </c>
      <c r="W178" s="13">
        <f>Table2[[#This Row],[Cost LC]]/3673.75</f>
        <v>0</v>
      </c>
    </row>
    <row r="179" spans="2:23" x14ac:dyDescent="0.3">
      <c r="B179" s="9" t="e">
        <f>VLOOKUP('BUDGET TEMPLATE'!C179,'MSRP CODES'!$A$4:$B$8,2,FALSE)</f>
        <v>#N/A</v>
      </c>
      <c r="D179" s="9" t="e">
        <f>VLOOKUP(Table2[[#This Row],[PPG Code]],'MSRP CODES'!$A$11:$B$15,2,FALSE)</f>
        <v>#N/A</v>
      </c>
      <c r="F179" s="9" t="e">
        <f>VLOOKUP(Table2[[#This Row],[Goal Code]],'MSRP CODES'!$A$18:$B$20,2,FALSE)</f>
        <v>#N/A</v>
      </c>
      <c r="H179" s="48"/>
      <c r="I179" s="53" t="e">
        <f>VLOOKUP(Table2[[#This Row],[Site]],'MSRP CODES'!$A$23:$C$39,3,FALSE)</f>
        <v>#N/A</v>
      </c>
      <c r="J179" s="9" t="e">
        <f>VLOOKUP(Table2[[#This Row],[Cost Center Code]],'MSRP CODES'!$A$42:$B$48,2,FALSE)</f>
        <v>#N/A</v>
      </c>
      <c r="K179" s="8" t="e">
        <f>VLOOKUP(Table2[[#This Row],[MSRP Objective]],'MSRP CODES'!$A$60:$B$105,2,FALSE)</f>
        <v>#VALUE!</v>
      </c>
      <c r="L179" s="53" t="e">
        <f t="shared" si="4"/>
        <v>#VALUE!</v>
      </c>
      <c r="M179" s="8" t="e">
        <f>VLOOKUP(Table2[[#This Row],[MSRP Output]],'MSRP CODES'!$A$108:$B$491,2,FALSE)</f>
        <v>#N/A</v>
      </c>
      <c r="O179" s="8" t="e">
        <f>VLOOKUP(Table2[[#This Row],[Account Code]],'MSRP CODES'!$A$495:$B$580,2,FALSE)</f>
        <v>#N/A</v>
      </c>
      <c r="U179" s="49"/>
      <c r="V179" s="12">
        <f t="shared" si="6"/>
        <v>0</v>
      </c>
      <c r="W179" s="13">
        <f>Table2[[#This Row],[Cost LC]]/3673.75</f>
        <v>0</v>
      </c>
    </row>
    <row r="180" spans="2:23" x14ac:dyDescent="0.3">
      <c r="B180" s="9" t="e">
        <f>VLOOKUP('BUDGET TEMPLATE'!C180,'MSRP CODES'!$A$4:$B$8,2,FALSE)</f>
        <v>#N/A</v>
      </c>
      <c r="D180" s="9" t="e">
        <f>VLOOKUP(Table2[[#This Row],[PPG Code]],'MSRP CODES'!$A$11:$B$15,2,FALSE)</f>
        <v>#N/A</v>
      </c>
      <c r="F180" s="9" t="e">
        <f>VLOOKUP(Table2[[#This Row],[Goal Code]],'MSRP CODES'!$A$18:$B$20,2,FALSE)</f>
        <v>#N/A</v>
      </c>
      <c r="H180" s="48"/>
      <c r="I180" s="53" t="e">
        <f>VLOOKUP(Table2[[#This Row],[Site]],'MSRP CODES'!$A$23:$C$39,3,FALSE)</f>
        <v>#N/A</v>
      </c>
      <c r="J180" s="9" t="e">
        <f>VLOOKUP(Table2[[#This Row],[Cost Center Code]],'MSRP CODES'!$A$42:$B$48,2,FALSE)</f>
        <v>#N/A</v>
      </c>
      <c r="K180" s="8" t="e">
        <f>VLOOKUP(Table2[[#This Row],[MSRP Objective]],'MSRP CODES'!$A$60:$B$105,2,FALSE)</f>
        <v>#VALUE!</v>
      </c>
      <c r="L180" s="53" t="e">
        <f t="shared" si="4"/>
        <v>#VALUE!</v>
      </c>
      <c r="M180" s="8" t="e">
        <f>VLOOKUP(Table2[[#This Row],[MSRP Output]],'MSRP CODES'!$A$108:$B$491,2,FALSE)</f>
        <v>#N/A</v>
      </c>
      <c r="O180" s="8" t="e">
        <f>VLOOKUP(Table2[[#This Row],[Account Code]],'MSRP CODES'!$A$495:$B$580,2,FALSE)</f>
        <v>#N/A</v>
      </c>
      <c r="U180" s="49"/>
      <c r="V180" s="12">
        <f t="shared" si="6"/>
        <v>0</v>
      </c>
      <c r="W180" s="13">
        <f>Table2[[#This Row],[Cost LC]]/3673.75</f>
        <v>0</v>
      </c>
    </row>
    <row r="181" spans="2:23" x14ac:dyDescent="0.3">
      <c r="B181" s="9" t="e">
        <f>VLOOKUP('BUDGET TEMPLATE'!C181,'MSRP CODES'!$A$4:$B$8,2,FALSE)</f>
        <v>#N/A</v>
      </c>
      <c r="D181" s="9" t="e">
        <f>VLOOKUP(Table2[[#This Row],[PPG Code]],'MSRP CODES'!$A$11:$B$15,2,FALSE)</f>
        <v>#N/A</v>
      </c>
      <c r="F181" s="9" t="e">
        <f>VLOOKUP(Table2[[#This Row],[Goal Code]],'MSRP CODES'!$A$18:$B$20,2,FALSE)</f>
        <v>#N/A</v>
      </c>
      <c r="H181" s="48"/>
      <c r="I181" s="53" t="e">
        <f>VLOOKUP(Table2[[#This Row],[Site]],'MSRP CODES'!$A$23:$C$39,3,FALSE)</f>
        <v>#N/A</v>
      </c>
      <c r="J181" s="9" t="e">
        <f>VLOOKUP(Table2[[#This Row],[Cost Center Code]],'MSRP CODES'!$A$42:$B$48,2,FALSE)</f>
        <v>#N/A</v>
      </c>
      <c r="K181" s="8" t="e">
        <f>VLOOKUP(Table2[[#This Row],[MSRP Objective]],'MSRP CODES'!$A$60:$B$105,2,FALSE)</f>
        <v>#VALUE!</v>
      </c>
      <c r="L181" s="53" t="e">
        <f t="shared" si="4"/>
        <v>#VALUE!</v>
      </c>
      <c r="M181" s="8" t="e">
        <f>VLOOKUP(Table2[[#This Row],[MSRP Output]],'MSRP CODES'!$A$108:$B$491,2,FALSE)</f>
        <v>#N/A</v>
      </c>
      <c r="O181" s="8" t="e">
        <f>VLOOKUP(Table2[[#This Row],[Account Code]],'MSRP CODES'!$A$495:$B$580,2,FALSE)</f>
        <v>#N/A</v>
      </c>
      <c r="U181" s="49"/>
      <c r="V181" s="12">
        <f t="shared" si="6"/>
        <v>0</v>
      </c>
      <c r="W181" s="13">
        <f>Table2[[#This Row],[Cost LC]]/3673.75</f>
        <v>0</v>
      </c>
    </row>
    <row r="182" spans="2:23" x14ac:dyDescent="0.3">
      <c r="B182" s="9" t="e">
        <f>VLOOKUP('BUDGET TEMPLATE'!C182,'MSRP CODES'!$A$4:$B$8,2,FALSE)</f>
        <v>#N/A</v>
      </c>
      <c r="D182" s="9" t="e">
        <f>VLOOKUP(Table2[[#This Row],[PPG Code]],'MSRP CODES'!$A$11:$B$15,2,FALSE)</f>
        <v>#N/A</v>
      </c>
      <c r="F182" s="9" t="e">
        <f>VLOOKUP(Table2[[#This Row],[Goal Code]],'MSRP CODES'!$A$18:$B$20,2,FALSE)</f>
        <v>#N/A</v>
      </c>
      <c r="H182" s="48"/>
      <c r="I182" s="53" t="e">
        <f>VLOOKUP(Table2[[#This Row],[Site]],'MSRP CODES'!$A$23:$C$39,3,FALSE)</f>
        <v>#N/A</v>
      </c>
      <c r="J182" s="9" t="e">
        <f>VLOOKUP(Table2[[#This Row],[Cost Center Code]],'MSRP CODES'!$A$42:$B$48,2,FALSE)</f>
        <v>#N/A</v>
      </c>
      <c r="K182" s="8" t="e">
        <f>VLOOKUP(Table2[[#This Row],[MSRP Objective]],'MSRP CODES'!$A$60:$B$105,2,FALSE)</f>
        <v>#VALUE!</v>
      </c>
      <c r="L182" s="53" t="e">
        <f t="shared" si="4"/>
        <v>#VALUE!</v>
      </c>
      <c r="M182" s="8" t="e">
        <f>VLOOKUP(Table2[[#This Row],[MSRP Output]],'MSRP CODES'!$A$108:$B$491,2,FALSE)</f>
        <v>#N/A</v>
      </c>
      <c r="O182" s="8" t="e">
        <f>VLOOKUP(Table2[[#This Row],[Account Code]],'MSRP CODES'!$A$495:$B$580,2,FALSE)</f>
        <v>#N/A</v>
      </c>
      <c r="U182" s="49"/>
      <c r="V182" s="12">
        <f t="shared" si="6"/>
        <v>0</v>
      </c>
      <c r="W182" s="13">
        <f>Table2[[#This Row],[Cost LC]]/3673.75</f>
        <v>0</v>
      </c>
    </row>
    <row r="183" spans="2:23" x14ac:dyDescent="0.3">
      <c r="B183" s="9" t="e">
        <f>VLOOKUP('BUDGET TEMPLATE'!C183,'MSRP CODES'!$A$4:$B$8,2,FALSE)</f>
        <v>#N/A</v>
      </c>
      <c r="D183" s="9" t="e">
        <f>VLOOKUP(Table2[[#This Row],[PPG Code]],'MSRP CODES'!$A$11:$B$15,2,FALSE)</f>
        <v>#N/A</v>
      </c>
      <c r="F183" s="9" t="e">
        <f>VLOOKUP(Table2[[#This Row],[Goal Code]],'MSRP CODES'!$A$18:$B$20,2,FALSE)</f>
        <v>#N/A</v>
      </c>
      <c r="H183" s="48"/>
      <c r="I183" s="53" t="e">
        <f>VLOOKUP(Table2[[#This Row],[Site]],'MSRP CODES'!$A$23:$C$39,3,FALSE)</f>
        <v>#N/A</v>
      </c>
      <c r="J183" s="9" t="e">
        <f>VLOOKUP(Table2[[#This Row],[Cost Center Code]],'MSRP CODES'!$A$42:$B$48,2,FALSE)</f>
        <v>#N/A</v>
      </c>
      <c r="K183" s="8" t="e">
        <f>VLOOKUP(Table2[[#This Row],[MSRP Objective]],'MSRP CODES'!$A$60:$B$105,2,FALSE)</f>
        <v>#VALUE!</v>
      </c>
      <c r="L183" s="53" t="e">
        <f t="shared" si="4"/>
        <v>#VALUE!</v>
      </c>
      <c r="M183" s="8" t="e">
        <f>VLOOKUP(Table2[[#This Row],[MSRP Output]],'MSRP CODES'!$A$108:$B$491,2,FALSE)</f>
        <v>#N/A</v>
      </c>
      <c r="O183" s="8" t="e">
        <f>VLOOKUP(Table2[[#This Row],[Account Code]],'MSRP CODES'!$A$495:$B$580,2,FALSE)</f>
        <v>#N/A</v>
      </c>
      <c r="U183" s="49"/>
      <c r="V183" s="12">
        <f t="shared" ref="V183:V214" si="7">U183*R183</f>
        <v>0</v>
      </c>
      <c r="W183" s="13">
        <f>Table2[[#This Row],[Cost LC]]/3673.75</f>
        <v>0</v>
      </c>
    </row>
    <row r="184" spans="2:23" x14ac:dyDescent="0.3">
      <c r="B184" s="9" t="e">
        <f>VLOOKUP('BUDGET TEMPLATE'!C184,'MSRP CODES'!$A$4:$B$8,2,FALSE)</f>
        <v>#N/A</v>
      </c>
      <c r="D184" s="9" t="e">
        <f>VLOOKUP(Table2[[#This Row],[PPG Code]],'MSRP CODES'!$A$11:$B$15,2,FALSE)</f>
        <v>#N/A</v>
      </c>
      <c r="F184" s="9" t="e">
        <f>VLOOKUP(Table2[[#This Row],[Goal Code]],'MSRP CODES'!$A$18:$B$20,2,FALSE)</f>
        <v>#N/A</v>
      </c>
      <c r="H184" s="48"/>
      <c r="I184" s="53" t="e">
        <f>VLOOKUP(Table2[[#This Row],[Site]],'MSRP CODES'!$A$23:$C$39,3,FALSE)</f>
        <v>#N/A</v>
      </c>
      <c r="J184" s="9" t="e">
        <f>VLOOKUP(Table2[[#This Row],[Cost Center Code]],'MSRP CODES'!$A$42:$B$48,2,FALSE)</f>
        <v>#N/A</v>
      </c>
      <c r="K184" s="8" t="e">
        <f>VLOOKUP(Table2[[#This Row],[MSRP Objective]],'MSRP CODES'!$A$60:$B$105,2,FALSE)</f>
        <v>#VALUE!</v>
      </c>
      <c r="L184" s="53" t="e">
        <f t="shared" si="4"/>
        <v>#VALUE!</v>
      </c>
      <c r="M184" s="8" t="e">
        <f>VLOOKUP(Table2[[#This Row],[MSRP Output]],'MSRP CODES'!$A$108:$B$491,2,FALSE)</f>
        <v>#N/A</v>
      </c>
      <c r="O184" s="8" t="e">
        <f>VLOOKUP(Table2[[#This Row],[Account Code]],'MSRP CODES'!$A$495:$B$580,2,FALSE)</f>
        <v>#N/A</v>
      </c>
      <c r="U184" s="49"/>
      <c r="V184" s="12">
        <f t="shared" si="7"/>
        <v>0</v>
      </c>
      <c r="W184" s="13">
        <f>Table2[[#This Row],[Cost LC]]/3673.75</f>
        <v>0</v>
      </c>
    </row>
    <row r="185" spans="2:23" x14ac:dyDescent="0.3">
      <c r="B185" s="9" t="e">
        <f>VLOOKUP('BUDGET TEMPLATE'!C185,'MSRP CODES'!$A$4:$B$8,2,FALSE)</f>
        <v>#N/A</v>
      </c>
      <c r="D185" s="9" t="e">
        <f>VLOOKUP(Table2[[#This Row],[PPG Code]],'MSRP CODES'!$A$11:$B$15,2,FALSE)</f>
        <v>#N/A</v>
      </c>
      <c r="F185" s="9" t="e">
        <f>VLOOKUP(Table2[[#This Row],[Goal Code]],'MSRP CODES'!$A$18:$B$20,2,FALSE)</f>
        <v>#N/A</v>
      </c>
      <c r="H185" s="48"/>
      <c r="I185" s="53" t="e">
        <f>VLOOKUP(Table2[[#This Row],[Site]],'MSRP CODES'!$A$23:$C$39,3,FALSE)</f>
        <v>#N/A</v>
      </c>
      <c r="J185" s="9" t="e">
        <f>VLOOKUP(Table2[[#This Row],[Cost Center Code]],'MSRP CODES'!$A$42:$B$48,2,FALSE)</f>
        <v>#N/A</v>
      </c>
      <c r="K185" s="8" t="e">
        <f>VLOOKUP(Table2[[#This Row],[MSRP Objective]],'MSRP CODES'!$A$60:$B$105,2,FALSE)</f>
        <v>#VALUE!</v>
      </c>
      <c r="L185" s="53" t="e">
        <f t="shared" si="4"/>
        <v>#VALUE!</v>
      </c>
      <c r="M185" s="8" t="e">
        <f>VLOOKUP(Table2[[#This Row],[MSRP Output]],'MSRP CODES'!$A$108:$B$491,2,FALSE)</f>
        <v>#N/A</v>
      </c>
      <c r="O185" s="8" t="e">
        <f>VLOOKUP(Table2[[#This Row],[Account Code]],'MSRP CODES'!$A$495:$B$580,2,FALSE)</f>
        <v>#N/A</v>
      </c>
      <c r="U185" s="49"/>
      <c r="V185" s="12">
        <f t="shared" si="7"/>
        <v>0</v>
      </c>
      <c r="W185" s="13">
        <f>Table2[[#This Row],[Cost LC]]/3673.75</f>
        <v>0</v>
      </c>
    </row>
    <row r="186" spans="2:23" x14ac:dyDescent="0.3">
      <c r="B186" s="9" t="e">
        <f>VLOOKUP('BUDGET TEMPLATE'!C186,'MSRP CODES'!$A$4:$B$8,2,FALSE)</f>
        <v>#N/A</v>
      </c>
      <c r="D186" s="9" t="e">
        <f>VLOOKUP(Table2[[#This Row],[PPG Code]],'MSRP CODES'!$A$11:$B$15,2,FALSE)</f>
        <v>#N/A</v>
      </c>
      <c r="F186" s="9" t="e">
        <f>VLOOKUP(Table2[[#This Row],[Goal Code]],'MSRP CODES'!$A$18:$B$20,2,FALSE)</f>
        <v>#N/A</v>
      </c>
      <c r="H186" s="48"/>
      <c r="I186" s="53" t="e">
        <f>VLOOKUP(Table2[[#This Row],[Site]],'MSRP CODES'!$A$23:$C$39,3,FALSE)</f>
        <v>#N/A</v>
      </c>
      <c r="J186" s="9" t="e">
        <f>VLOOKUP(Table2[[#This Row],[Cost Center Code]],'MSRP CODES'!$A$42:$B$48,2,FALSE)</f>
        <v>#N/A</v>
      </c>
      <c r="K186" s="8" t="e">
        <f>VLOOKUP(Table2[[#This Row],[MSRP Objective]],'MSRP CODES'!$A$60:$B$105,2,FALSE)</f>
        <v>#VALUE!</v>
      </c>
      <c r="L186" s="53" t="e">
        <f t="shared" si="4"/>
        <v>#VALUE!</v>
      </c>
      <c r="M186" s="8" t="e">
        <f>VLOOKUP(Table2[[#This Row],[MSRP Output]],'MSRP CODES'!$A$108:$B$491,2,FALSE)</f>
        <v>#N/A</v>
      </c>
      <c r="O186" s="8" t="e">
        <f>VLOOKUP(Table2[[#This Row],[Account Code]],'MSRP CODES'!$A$495:$B$580,2,FALSE)</f>
        <v>#N/A</v>
      </c>
      <c r="U186" s="49"/>
      <c r="V186" s="12">
        <f t="shared" si="7"/>
        <v>0</v>
      </c>
      <c r="W186" s="13">
        <f>Table2[[#This Row],[Cost LC]]/3673.75</f>
        <v>0</v>
      </c>
    </row>
    <row r="187" spans="2:23" x14ac:dyDescent="0.3">
      <c r="B187" s="9" t="e">
        <f>VLOOKUP('BUDGET TEMPLATE'!C187,'MSRP CODES'!$A$4:$B$8,2,FALSE)</f>
        <v>#N/A</v>
      </c>
      <c r="D187" s="9" t="e">
        <f>VLOOKUP(Table2[[#This Row],[PPG Code]],'MSRP CODES'!$A$11:$B$15,2,FALSE)</f>
        <v>#N/A</v>
      </c>
      <c r="F187" s="9" t="e">
        <f>VLOOKUP(Table2[[#This Row],[Goal Code]],'MSRP CODES'!$A$18:$B$20,2,FALSE)</f>
        <v>#N/A</v>
      </c>
      <c r="H187" s="48"/>
      <c r="I187" s="53" t="e">
        <f>VLOOKUP(Table2[[#This Row],[Site]],'MSRP CODES'!$A$23:$C$39,3,FALSE)</f>
        <v>#N/A</v>
      </c>
      <c r="J187" s="9" t="e">
        <f>VLOOKUP(Table2[[#This Row],[Cost Center Code]],'MSRP CODES'!$A$42:$B$48,2,FALSE)</f>
        <v>#N/A</v>
      </c>
      <c r="K187" s="8" t="e">
        <f>VLOOKUP(Table2[[#This Row],[MSRP Objective]],'MSRP CODES'!$A$60:$B$105,2,FALSE)</f>
        <v>#VALUE!</v>
      </c>
      <c r="L187" s="53" t="e">
        <f t="shared" si="4"/>
        <v>#VALUE!</v>
      </c>
      <c r="M187" s="8" t="e">
        <f>VLOOKUP(Table2[[#This Row],[MSRP Output]],'MSRP CODES'!$A$108:$B$491,2,FALSE)</f>
        <v>#N/A</v>
      </c>
      <c r="O187" s="8" t="e">
        <f>VLOOKUP(Table2[[#This Row],[Account Code]],'MSRP CODES'!$A$495:$B$580,2,FALSE)</f>
        <v>#N/A</v>
      </c>
      <c r="U187" s="49"/>
      <c r="V187" s="12">
        <f t="shared" si="7"/>
        <v>0</v>
      </c>
      <c r="W187" s="13">
        <f>Table2[[#This Row],[Cost LC]]/3673.75</f>
        <v>0</v>
      </c>
    </row>
    <row r="188" spans="2:23" x14ac:dyDescent="0.3">
      <c r="B188" s="9" t="e">
        <f>VLOOKUP('BUDGET TEMPLATE'!C188,'MSRP CODES'!$A$4:$B$8,2,FALSE)</f>
        <v>#N/A</v>
      </c>
      <c r="D188" s="9" t="e">
        <f>VLOOKUP(Table2[[#This Row],[PPG Code]],'MSRP CODES'!$A$11:$B$15,2,FALSE)</f>
        <v>#N/A</v>
      </c>
      <c r="F188" s="9" t="e">
        <f>VLOOKUP(Table2[[#This Row],[Goal Code]],'MSRP CODES'!$A$18:$B$20,2,FALSE)</f>
        <v>#N/A</v>
      </c>
      <c r="H188" s="48"/>
      <c r="I188" s="53" t="e">
        <f>VLOOKUP(Table2[[#This Row],[Site]],'MSRP CODES'!$A$23:$C$39,3,FALSE)</f>
        <v>#N/A</v>
      </c>
      <c r="J188" s="9" t="e">
        <f>VLOOKUP(Table2[[#This Row],[Cost Center Code]],'MSRP CODES'!$A$42:$B$48,2,FALSE)</f>
        <v>#N/A</v>
      </c>
      <c r="K188" s="8" t="e">
        <f>VLOOKUP(Table2[[#This Row],[MSRP Objective]],'MSRP CODES'!$A$60:$B$105,2,FALSE)</f>
        <v>#VALUE!</v>
      </c>
      <c r="L188" s="53" t="e">
        <f t="shared" si="4"/>
        <v>#VALUE!</v>
      </c>
      <c r="M188" s="8" t="e">
        <f>VLOOKUP(Table2[[#This Row],[MSRP Output]],'MSRP CODES'!$A$108:$B$491,2,FALSE)</f>
        <v>#N/A</v>
      </c>
      <c r="O188" s="8" t="e">
        <f>VLOOKUP(Table2[[#This Row],[Account Code]],'MSRP CODES'!$A$495:$B$580,2,FALSE)</f>
        <v>#N/A</v>
      </c>
      <c r="U188" s="49"/>
      <c r="V188" s="12">
        <f t="shared" si="7"/>
        <v>0</v>
      </c>
      <c r="W188" s="13">
        <f>Table2[[#This Row],[Cost LC]]/3673.75</f>
        <v>0</v>
      </c>
    </row>
    <row r="189" spans="2:23" x14ac:dyDescent="0.3">
      <c r="B189" s="9" t="e">
        <f>VLOOKUP('BUDGET TEMPLATE'!C189,'MSRP CODES'!$A$4:$B$8,2,FALSE)</f>
        <v>#N/A</v>
      </c>
      <c r="D189" s="9" t="e">
        <f>VLOOKUP(Table2[[#This Row],[PPG Code]],'MSRP CODES'!$A$11:$B$15,2,FALSE)</f>
        <v>#N/A</v>
      </c>
      <c r="F189" s="9" t="e">
        <f>VLOOKUP(Table2[[#This Row],[Goal Code]],'MSRP CODES'!$A$18:$B$20,2,FALSE)</f>
        <v>#N/A</v>
      </c>
      <c r="H189" s="48"/>
      <c r="I189" s="53" t="e">
        <f>VLOOKUP(Table2[[#This Row],[Site]],'MSRP CODES'!$A$23:$C$39,3,FALSE)</f>
        <v>#N/A</v>
      </c>
      <c r="J189" s="9" t="e">
        <f>VLOOKUP(Table2[[#This Row],[Cost Center Code]],'MSRP CODES'!$A$42:$B$48,2,FALSE)</f>
        <v>#N/A</v>
      </c>
      <c r="K189" s="8" t="e">
        <f>VLOOKUP(Table2[[#This Row],[MSRP Objective]],'MSRP CODES'!$A$60:$B$105,2,FALSE)</f>
        <v>#VALUE!</v>
      </c>
      <c r="L189" s="53" t="e">
        <f t="shared" si="4"/>
        <v>#VALUE!</v>
      </c>
      <c r="M189" s="8" t="e">
        <f>VLOOKUP(Table2[[#This Row],[MSRP Output]],'MSRP CODES'!$A$108:$B$491,2,FALSE)</f>
        <v>#N/A</v>
      </c>
      <c r="O189" s="8" t="e">
        <f>VLOOKUP(Table2[[#This Row],[Account Code]],'MSRP CODES'!$A$495:$B$580,2,FALSE)</f>
        <v>#N/A</v>
      </c>
      <c r="U189" s="49"/>
      <c r="V189" s="12">
        <f t="shared" si="7"/>
        <v>0</v>
      </c>
      <c r="W189" s="13">
        <f>Table2[[#This Row],[Cost LC]]/3673.75</f>
        <v>0</v>
      </c>
    </row>
    <row r="190" spans="2:23" x14ac:dyDescent="0.3">
      <c r="B190" s="9" t="e">
        <f>VLOOKUP('BUDGET TEMPLATE'!C190,'MSRP CODES'!$A$4:$B$8,2,FALSE)</f>
        <v>#N/A</v>
      </c>
      <c r="D190" s="9" t="e">
        <f>VLOOKUP(Table2[[#This Row],[PPG Code]],'MSRP CODES'!$A$11:$B$15,2,FALSE)</f>
        <v>#N/A</v>
      </c>
      <c r="F190" s="9" t="e">
        <f>VLOOKUP(Table2[[#This Row],[Goal Code]],'MSRP CODES'!$A$18:$B$20,2,FALSE)</f>
        <v>#N/A</v>
      </c>
      <c r="H190" s="48"/>
      <c r="I190" s="53" t="e">
        <f>VLOOKUP(Table2[[#This Row],[Site]],'MSRP CODES'!$A$23:$C$39,3,FALSE)</f>
        <v>#N/A</v>
      </c>
      <c r="J190" s="9" t="e">
        <f>VLOOKUP(Table2[[#This Row],[Cost Center Code]],'MSRP CODES'!$A$42:$B$48,2,FALSE)</f>
        <v>#N/A</v>
      </c>
      <c r="K190" s="8" t="e">
        <f>VLOOKUP(Table2[[#This Row],[MSRP Objective]],'MSRP CODES'!$A$60:$B$105,2,FALSE)</f>
        <v>#VALUE!</v>
      </c>
      <c r="L190" s="53" t="e">
        <f t="shared" si="4"/>
        <v>#VALUE!</v>
      </c>
      <c r="M190" s="8" t="e">
        <f>VLOOKUP(Table2[[#This Row],[MSRP Output]],'MSRP CODES'!$A$108:$B$491,2,FALSE)</f>
        <v>#N/A</v>
      </c>
      <c r="O190" s="8" t="e">
        <f>VLOOKUP(Table2[[#This Row],[Account Code]],'MSRP CODES'!$A$495:$B$580,2,FALSE)</f>
        <v>#N/A</v>
      </c>
      <c r="U190" s="49"/>
      <c r="V190" s="12">
        <f t="shared" si="7"/>
        <v>0</v>
      </c>
      <c r="W190" s="13">
        <f>Table2[[#This Row],[Cost LC]]/3673.75</f>
        <v>0</v>
      </c>
    </row>
    <row r="191" spans="2:23" x14ac:dyDescent="0.3">
      <c r="B191" s="9" t="e">
        <f>VLOOKUP('BUDGET TEMPLATE'!C191,'MSRP CODES'!$A$4:$B$8,2,FALSE)</f>
        <v>#N/A</v>
      </c>
      <c r="D191" s="9" t="e">
        <f>VLOOKUP(Table2[[#This Row],[PPG Code]],'MSRP CODES'!$A$11:$B$15,2,FALSE)</f>
        <v>#N/A</v>
      </c>
      <c r="F191" s="9" t="e">
        <f>VLOOKUP(Table2[[#This Row],[Goal Code]],'MSRP CODES'!$A$18:$B$20,2,FALSE)</f>
        <v>#N/A</v>
      </c>
      <c r="H191" s="48"/>
      <c r="I191" s="53" t="e">
        <f>VLOOKUP(Table2[[#This Row],[Site]],'MSRP CODES'!$A$23:$C$39,3,FALSE)</f>
        <v>#N/A</v>
      </c>
      <c r="J191" s="9" t="e">
        <f>VLOOKUP(Table2[[#This Row],[Cost Center Code]],'MSRP CODES'!$A$42:$B$48,2,FALSE)</f>
        <v>#N/A</v>
      </c>
      <c r="K191" s="8" t="e">
        <f>VLOOKUP(Table2[[#This Row],[MSRP Objective]],'MSRP CODES'!$A$60:$B$105,2,FALSE)</f>
        <v>#VALUE!</v>
      </c>
      <c r="L191" s="53" t="e">
        <f t="shared" si="4"/>
        <v>#VALUE!</v>
      </c>
      <c r="M191" s="8" t="e">
        <f>VLOOKUP(Table2[[#This Row],[MSRP Output]],'MSRP CODES'!$A$108:$B$491,2,FALSE)</f>
        <v>#N/A</v>
      </c>
      <c r="O191" s="8" t="e">
        <f>VLOOKUP(Table2[[#This Row],[Account Code]],'MSRP CODES'!$A$495:$B$580,2,FALSE)</f>
        <v>#N/A</v>
      </c>
      <c r="U191" s="49"/>
      <c r="V191" s="12">
        <f t="shared" si="7"/>
        <v>0</v>
      </c>
      <c r="W191" s="13">
        <f>Table2[[#This Row],[Cost LC]]/3673.75</f>
        <v>0</v>
      </c>
    </row>
    <row r="192" spans="2:23" x14ac:dyDescent="0.3">
      <c r="B192" s="9" t="e">
        <f>VLOOKUP('BUDGET TEMPLATE'!C192,'MSRP CODES'!$A$4:$B$8,2,FALSE)</f>
        <v>#N/A</v>
      </c>
      <c r="D192" s="9" t="e">
        <f>VLOOKUP(Table2[[#This Row],[PPG Code]],'MSRP CODES'!$A$11:$B$15,2,FALSE)</f>
        <v>#N/A</v>
      </c>
      <c r="F192" s="9" t="e">
        <f>VLOOKUP(Table2[[#This Row],[Goal Code]],'MSRP CODES'!$A$18:$B$20,2,FALSE)</f>
        <v>#N/A</v>
      </c>
      <c r="H192" s="48"/>
      <c r="I192" s="53" t="e">
        <f>VLOOKUP(Table2[[#This Row],[Site]],'MSRP CODES'!$A$23:$C$39,3,FALSE)</f>
        <v>#N/A</v>
      </c>
      <c r="J192" s="9" t="e">
        <f>VLOOKUP(Table2[[#This Row],[Cost Center Code]],'MSRP CODES'!$A$42:$B$48,2,FALSE)</f>
        <v>#N/A</v>
      </c>
      <c r="K192" s="8" t="e">
        <f>VLOOKUP(Table2[[#This Row],[MSRP Objective]],'MSRP CODES'!$A$60:$B$105,2,FALSE)</f>
        <v>#VALUE!</v>
      </c>
      <c r="L192" s="53" t="e">
        <f t="shared" si="4"/>
        <v>#VALUE!</v>
      </c>
      <c r="M192" s="8" t="e">
        <f>VLOOKUP(Table2[[#This Row],[MSRP Output]],'MSRP CODES'!$A$108:$B$491,2,FALSE)</f>
        <v>#N/A</v>
      </c>
      <c r="O192" s="8" t="e">
        <f>VLOOKUP(Table2[[#This Row],[Account Code]],'MSRP CODES'!$A$495:$B$580,2,FALSE)</f>
        <v>#N/A</v>
      </c>
      <c r="U192" s="49"/>
      <c r="V192" s="12">
        <f t="shared" si="7"/>
        <v>0</v>
      </c>
      <c r="W192" s="13">
        <f>Table2[[#This Row],[Cost LC]]/3673.75</f>
        <v>0</v>
      </c>
    </row>
    <row r="193" spans="2:23" x14ac:dyDescent="0.3">
      <c r="B193" s="9" t="e">
        <f>VLOOKUP('BUDGET TEMPLATE'!C193,'MSRP CODES'!$A$4:$B$8,2,FALSE)</f>
        <v>#N/A</v>
      </c>
      <c r="D193" s="9" t="e">
        <f>VLOOKUP(Table2[[#This Row],[PPG Code]],'MSRP CODES'!$A$11:$B$15,2,FALSE)</f>
        <v>#N/A</v>
      </c>
      <c r="F193" s="9" t="e">
        <f>VLOOKUP(Table2[[#This Row],[Goal Code]],'MSRP CODES'!$A$18:$B$20,2,FALSE)</f>
        <v>#N/A</v>
      </c>
      <c r="H193" s="48"/>
      <c r="I193" s="53" t="e">
        <f>VLOOKUP(Table2[[#This Row],[Site]],'MSRP CODES'!$A$23:$C$39,3,FALSE)</f>
        <v>#N/A</v>
      </c>
      <c r="J193" s="9" t="e">
        <f>VLOOKUP(Table2[[#This Row],[Cost Center Code]],'MSRP CODES'!$A$42:$B$48,2,FALSE)</f>
        <v>#N/A</v>
      </c>
      <c r="K193" s="8" t="e">
        <f>VLOOKUP(Table2[[#This Row],[MSRP Objective]],'MSRP CODES'!$A$60:$B$105,2,FALSE)</f>
        <v>#VALUE!</v>
      </c>
      <c r="L193" s="53" t="e">
        <f t="shared" si="4"/>
        <v>#VALUE!</v>
      </c>
      <c r="M193" s="8" t="e">
        <f>VLOOKUP(Table2[[#This Row],[MSRP Output]],'MSRP CODES'!$A$108:$B$491,2,FALSE)</f>
        <v>#N/A</v>
      </c>
      <c r="O193" s="8" t="e">
        <f>VLOOKUP(Table2[[#This Row],[Account Code]],'MSRP CODES'!$A$495:$B$580,2,FALSE)</f>
        <v>#N/A</v>
      </c>
      <c r="U193" s="49"/>
      <c r="V193" s="12">
        <f t="shared" si="7"/>
        <v>0</v>
      </c>
      <c r="W193" s="13">
        <f>Table2[[#This Row],[Cost LC]]/3673.75</f>
        <v>0</v>
      </c>
    </row>
    <row r="194" spans="2:23" x14ac:dyDescent="0.3">
      <c r="B194" s="9" t="e">
        <f>VLOOKUP('BUDGET TEMPLATE'!C194,'MSRP CODES'!$A$4:$B$8,2,FALSE)</f>
        <v>#N/A</v>
      </c>
      <c r="D194" s="9" t="e">
        <f>VLOOKUP(Table2[[#This Row],[PPG Code]],'MSRP CODES'!$A$11:$B$15,2,FALSE)</f>
        <v>#N/A</v>
      </c>
      <c r="F194" s="9" t="e">
        <f>VLOOKUP(Table2[[#This Row],[Goal Code]],'MSRP CODES'!$A$18:$B$20,2,FALSE)</f>
        <v>#N/A</v>
      </c>
      <c r="H194" s="48"/>
      <c r="I194" s="53" t="e">
        <f>VLOOKUP(Table2[[#This Row],[Site]],'MSRP CODES'!$A$23:$C$39,3,FALSE)</f>
        <v>#N/A</v>
      </c>
      <c r="J194" s="9" t="e">
        <f>VLOOKUP(Table2[[#This Row],[Cost Center Code]],'MSRP CODES'!$A$42:$B$48,2,FALSE)</f>
        <v>#N/A</v>
      </c>
      <c r="K194" s="8" t="e">
        <f>VLOOKUP(Table2[[#This Row],[MSRP Objective]],'MSRP CODES'!$A$60:$B$105,2,FALSE)</f>
        <v>#VALUE!</v>
      </c>
      <c r="L194" s="53" t="e">
        <f t="shared" si="4"/>
        <v>#VALUE!</v>
      </c>
      <c r="M194" s="8" t="e">
        <f>VLOOKUP(Table2[[#This Row],[MSRP Output]],'MSRP CODES'!$A$108:$B$491,2,FALSE)</f>
        <v>#N/A</v>
      </c>
      <c r="O194" s="8" t="e">
        <f>VLOOKUP(Table2[[#This Row],[Account Code]],'MSRP CODES'!$A$495:$B$580,2,FALSE)</f>
        <v>#N/A</v>
      </c>
      <c r="U194" s="49"/>
      <c r="V194" s="12">
        <f t="shared" si="7"/>
        <v>0</v>
      </c>
      <c r="W194" s="13">
        <f>Table2[[#This Row],[Cost LC]]/3673.75</f>
        <v>0</v>
      </c>
    </row>
    <row r="195" spans="2:23" x14ac:dyDescent="0.3">
      <c r="B195" s="9" t="e">
        <f>VLOOKUP('BUDGET TEMPLATE'!C195,'MSRP CODES'!$A$4:$B$8,2,FALSE)</f>
        <v>#N/A</v>
      </c>
      <c r="D195" s="9" t="e">
        <f>VLOOKUP(Table2[[#This Row],[PPG Code]],'MSRP CODES'!$A$11:$B$15,2,FALSE)</f>
        <v>#N/A</v>
      </c>
      <c r="F195" s="9" t="e">
        <f>VLOOKUP(Table2[[#This Row],[Goal Code]],'MSRP CODES'!$A$18:$B$20,2,FALSE)</f>
        <v>#N/A</v>
      </c>
      <c r="H195" s="48"/>
      <c r="I195" s="53" t="e">
        <f>VLOOKUP(Table2[[#This Row],[Site]],'MSRP CODES'!$A$23:$C$39,3,FALSE)</f>
        <v>#N/A</v>
      </c>
      <c r="J195" s="9" t="e">
        <f>VLOOKUP(Table2[[#This Row],[Cost Center Code]],'MSRP CODES'!$A$42:$B$48,2,FALSE)</f>
        <v>#N/A</v>
      </c>
      <c r="K195" s="8" t="e">
        <f>VLOOKUP(Table2[[#This Row],[MSRP Objective]],'MSRP CODES'!$A$60:$B$105,2,FALSE)</f>
        <v>#VALUE!</v>
      </c>
      <c r="L195" s="53" t="e">
        <f t="shared" ref="L195:L258" si="8">VALUE(LEFT(N195,LEN(N195)-2))</f>
        <v>#VALUE!</v>
      </c>
      <c r="M195" s="8" t="e">
        <f>VLOOKUP(Table2[[#This Row],[MSRP Output]],'MSRP CODES'!$A$108:$B$491,2,FALSE)</f>
        <v>#N/A</v>
      </c>
      <c r="O195" s="8" t="e">
        <f>VLOOKUP(Table2[[#This Row],[Account Code]],'MSRP CODES'!$A$495:$B$580,2,FALSE)</f>
        <v>#N/A</v>
      </c>
      <c r="U195" s="49"/>
      <c r="V195" s="12">
        <f t="shared" si="7"/>
        <v>0</v>
      </c>
      <c r="W195" s="13">
        <f>Table2[[#This Row],[Cost LC]]/3673.75</f>
        <v>0</v>
      </c>
    </row>
    <row r="196" spans="2:23" x14ac:dyDescent="0.3">
      <c r="B196" s="9" t="e">
        <f>VLOOKUP('BUDGET TEMPLATE'!C196,'MSRP CODES'!$A$4:$B$8,2,FALSE)</f>
        <v>#N/A</v>
      </c>
      <c r="D196" s="9" t="e">
        <f>VLOOKUP(Table2[[#This Row],[PPG Code]],'MSRP CODES'!$A$11:$B$15,2,FALSE)</f>
        <v>#N/A</v>
      </c>
      <c r="F196" s="9" t="e">
        <f>VLOOKUP(Table2[[#This Row],[Goal Code]],'MSRP CODES'!$A$18:$B$20,2,FALSE)</f>
        <v>#N/A</v>
      </c>
      <c r="H196" s="48"/>
      <c r="I196" s="53" t="e">
        <f>VLOOKUP(Table2[[#This Row],[Site]],'MSRP CODES'!$A$23:$C$39,3,FALSE)</f>
        <v>#N/A</v>
      </c>
      <c r="J196" s="9" t="e">
        <f>VLOOKUP(Table2[[#This Row],[Cost Center Code]],'MSRP CODES'!$A$42:$B$48,2,FALSE)</f>
        <v>#N/A</v>
      </c>
      <c r="K196" s="8" t="e">
        <f>VLOOKUP(Table2[[#This Row],[MSRP Objective]],'MSRP CODES'!$A$60:$B$105,2,FALSE)</f>
        <v>#VALUE!</v>
      </c>
      <c r="L196" s="53" t="e">
        <f t="shared" si="8"/>
        <v>#VALUE!</v>
      </c>
      <c r="M196" s="8" t="e">
        <f>VLOOKUP(Table2[[#This Row],[MSRP Output]],'MSRP CODES'!$A$108:$B$491,2,FALSE)</f>
        <v>#N/A</v>
      </c>
      <c r="O196" s="8" t="e">
        <f>VLOOKUP(Table2[[#This Row],[Account Code]],'MSRP CODES'!$A$495:$B$580,2,FALSE)</f>
        <v>#N/A</v>
      </c>
      <c r="U196" s="49"/>
      <c r="V196" s="12">
        <f t="shared" si="7"/>
        <v>0</v>
      </c>
      <c r="W196" s="13">
        <f>Table2[[#This Row],[Cost LC]]/3673.75</f>
        <v>0</v>
      </c>
    </row>
    <row r="197" spans="2:23" x14ac:dyDescent="0.3">
      <c r="B197" s="9" t="e">
        <f>VLOOKUP('BUDGET TEMPLATE'!C197,'MSRP CODES'!$A$4:$B$8,2,FALSE)</f>
        <v>#N/A</v>
      </c>
      <c r="D197" s="9" t="e">
        <f>VLOOKUP(Table2[[#This Row],[PPG Code]],'MSRP CODES'!$A$11:$B$15,2,FALSE)</f>
        <v>#N/A</v>
      </c>
      <c r="F197" s="9" t="e">
        <f>VLOOKUP(Table2[[#This Row],[Goal Code]],'MSRP CODES'!$A$18:$B$20,2,FALSE)</f>
        <v>#N/A</v>
      </c>
      <c r="H197" s="48"/>
      <c r="I197" s="53" t="e">
        <f>VLOOKUP(Table2[[#This Row],[Site]],'MSRP CODES'!$A$23:$C$39,3,FALSE)</f>
        <v>#N/A</v>
      </c>
      <c r="J197" s="9" t="e">
        <f>VLOOKUP(Table2[[#This Row],[Cost Center Code]],'MSRP CODES'!$A$42:$B$48,2,FALSE)</f>
        <v>#N/A</v>
      </c>
      <c r="K197" s="8" t="e">
        <f>VLOOKUP(Table2[[#This Row],[MSRP Objective]],'MSRP CODES'!$A$60:$B$105,2,FALSE)</f>
        <v>#VALUE!</v>
      </c>
      <c r="L197" s="53" t="e">
        <f t="shared" si="8"/>
        <v>#VALUE!</v>
      </c>
      <c r="M197" s="8" t="e">
        <f>VLOOKUP(Table2[[#This Row],[MSRP Output]],'MSRP CODES'!$A$108:$B$491,2,FALSE)</f>
        <v>#N/A</v>
      </c>
      <c r="O197" s="8" t="e">
        <f>VLOOKUP(Table2[[#This Row],[Account Code]],'MSRP CODES'!$A$495:$B$580,2,FALSE)</f>
        <v>#N/A</v>
      </c>
      <c r="U197" s="49"/>
      <c r="V197" s="12">
        <f t="shared" si="7"/>
        <v>0</v>
      </c>
      <c r="W197" s="13">
        <f>Table2[[#This Row],[Cost LC]]/3673.75</f>
        <v>0</v>
      </c>
    </row>
    <row r="198" spans="2:23" x14ac:dyDescent="0.3">
      <c r="B198" s="9" t="e">
        <f>VLOOKUP('BUDGET TEMPLATE'!C198,'MSRP CODES'!$A$4:$B$8,2,FALSE)</f>
        <v>#N/A</v>
      </c>
      <c r="D198" s="9" t="e">
        <f>VLOOKUP(Table2[[#This Row],[PPG Code]],'MSRP CODES'!$A$11:$B$15,2,FALSE)</f>
        <v>#N/A</v>
      </c>
      <c r="F198" s="9" t="e">
        <f>VLOOKUP(Table2[[#This Row],[Goal Code]],'MSRP CODES'!$A$18:$B$20,2,FALSE)</f>
        <v>#N/A</v>
      </c>
      <c r="H198" s="48"/>
      <c r="I198" s="53" t="e">
        <f>VLOOKUP(Table2[[#This Row],[Site]],'MSRP CODES'!$A$23:$C$39,3,FALSE)</f>
        <v>#N/A</v>
      </c>
      <c r="J198" s="9" t="e">
        <f>VLOOKUP(Table2[[#This Row],[Cost Center Code]],'MSRP CODES'!$A$42:$B$48,2,FALSE)</f>
        <v>#N/A</v>
      </c>
      <c r="K198" s="8" t="e">
        <f>VLOOKUP(Table2[[#This Row],[MSRP Objective]],'MSRP CODES'!$A$60:$B$105,2,FALSE)</f>
        <v>#VALUE!</v>
      </c>
      <c r="L198" s="53" t="e">
        <f t="shared" si="8"/>
        <v>#VALUE!</v>
      </c>
      <c r="M198" s="8" t="e">
        <f>VLOOKUP(Table2[[#This Row],[MSRP Output]],'MSRP CODES'!$A$108:$B$491,2,FALSE)</f>
        <v>#N/A</v>
      </c>
      <c r="O198" s="8" t="e">
        <f>VLOOKUP(Table2[[#This Row],[Account Code]],'MSRP CODES'!$A$495:$B$580,2,FALSE)</f>
        <v>#N/A</v>
      </c>
      <c r="U198" s="49"/>
      <c r="V198" s="12">
        <f t="shared" si="7"/>
        <v>0</v>
      </c>
      <c r="W198" s="13">
        <f>Table2[[#This Row],[Cost LC]]/3673.75</f>
        <v>0</v>
      </c>
    </row>
    <row r="199" spans="2:23" x14ac:dyDescent="0.3">
      <c r="B199" s="9" t="e">
        <f>VLOOKUP('BUDGET TEMPLATE'!C199,'MSRP CODES'!$A$4:$B$8,2,FALSE)</f>
        <v>#N/A</v>
      </c>
      <c r="D199" s="9" t="e">
        <f>VLOOKUP(Table2[[#This Row],[PPG Code]],'MSRP CODES'!$A$11:$B$15,2,FALSE)</f>
        <v>#N/A</v>
      </c>
      <c r="F199" s="9" t="e">
        <f>VLOOKUP(Table2[[#This Row],[Goal Code]],'MSRP CODES'!$A$18:$B$20,2,FALSE)</f>
        <v>#N/A</v>
      </c>
      <c r="H199" s="48"/>
      <c r="I199" s="53" t="e">
        <f>VLOOKUP(Table2[[#This Row],[Site]],'MSRP CODES'!$A$23:$C$39,3,FALSE)</f>
        <v>#N/A</v>
      </c>
      <c r="J199" s="9" t="e">
        <f>VLOOKUP(Table2[[#This Row],[Cost Center Code]],'MSRP CODES'!$A$42:$B$48,2,FALSE)</f>
        <v>#N/A</v>
      </c>
      <c r="K199" s="8" t="e">
        <f>VLOOKUP(Table2[[#This Row],[MSRP Objective]],'MSRP CODES'!$A$60:$B$105,2,FALSE)</f>
        <v>#VALUE!</v>
      </c>
      <c r="L199" s="53" t="e">
        <f t="shared" si="8"/>
        <v>#VALUE!</v>
      </c>
      <c r="M199" s="8" t="e">
        <f>VLOOKUP(Table2[[#This Row],[MSRP Output]],'MSRP CODES'!$A$108:$B$491,2,FALSE)</f>
        <v>#N/A</v>
      </c>
      <c r="O199" s="8" t="e">
        <f>VLOOKUP(Table2[[#This Row],[Account Code]],'MSRP CODES'!$A$495:$B$580,2,FALSE)</f>
        <v>#N/A</v>
      </c>
      <c r="U199" s="49"/>
      <c r="V199" s="12">
        <f t="shared" si="7"/>
        <v>0</v>
      </c>
      <c r="W199" s="13">
        <f>Table2[[#This Row],[Cost LC]]/3673.75</f>
        <v>0</v>
      </c>
    </row>
    <row r="200" spans="2:23" x14ac:dyDescent="0.3">
      <c r="B200" s="9" t="e">
        <f>VLOOKUP('BUDGET TEMPLATE'!C200,'MSRP CODES'!$A$4:$B$8,2,FALSE)</f>
        <v>#N/A</v>
      </c>
      <c r="D200" s="9" t="e">
        <f>VLOOKUP(Table2[[#This Row],[PPG Code]],'MSRP CODES'!$A$11:$B$15,2,FALSE)</f>
        <v>#N/A</v>
      </c>
      <c r="F200" s="9" t="e">
        <f>VLOOKUP(Table2[[#This Row],[Goal Code]],'MSRP CODES'!$A$18:$B$20,2,FALSE)</f>
        <v>#N/A</v>
      </c>
      <c r="H200" s="48"/>
      <c r="I200" s="53" t="e">
        <f>VLOOKUP(Table2[[#This Row],[Site]],'MSRP CODES'!$A$23:$C$39,3,FALSE)</f>
        <v>#N/A</v>
      </c>
      <c r="J200" s="9" t="e">
        <f>VLOOKUP(Table2[[#This Row],[Cost Center Code]],'MSRP CODES'!$A$42:$B$48,2,FALSE)</f>
        <v>#N/A</v>
      </c>
      <c r="K200" s="8" t="e">
        <f>VLOOKUP(Table2[[#This Row],[MSRP Objective]],'MSRP CODES'!$A$60:$B$105,2,FALSE)</f>
        <v>#VALUE!</v>
      </c>
      <c r="L200" s="53" t="e">
        <f t="shared" si="8"/>
        <v>#VALUE!</v>
      </c>
      <c r="M200" s="8" t="e">
        <f>VLOOKUP(Table2[[#This Row],[MSRP Output]],'MSRP CODES'!$A$108:$B$491,2,FALSE)</f>
        <v>#N/A</v>
      </c>
      <c r="O200" s="8" t="e">
        <f>VLOOKUP(Table2[[#This Row],[Account Code]],'MSRP CODES'!$A$495:$B$580,2,FALSE)</f>
        <v>#N/A</v>
      </c>
      <c r="U200" s="49"/>
      <c r="V200" s="12">
        <f t="shared" si="7"/>
        <v>0</v>
      </c>
      <c r="W200" s="13">
        <f>Table2[[#This Row],[Cost LC]]/3673.75</f>
        <v>0</v>
      </c>
    </row>
    <row r="201" spans="2:23" x14ac:dyDescent="0.3">
      <c r="B201" s="9" t="e">
        <f>VLOOKUP('BUDGET TEMPLATE'!C201,'MSRP CODES'!$A$4:$B$8,2,FALSE)</f>
        <v>#N/A</v>
      </c>
      <c r="D201" s="9" t="e">
        <f>VLOOKUP(Table2[[#This Row],[PPG Code]],'MSRP CODES'!$A$11:$B$15,2,FALSE)</f>
        <v>#N/A</v>
      </c>
      <c r="F201" s="9" t="e">
        <f>VLOOKUP(Table2[[#This Row],[Goal Code]],'MSRP CODES'!$A$18:$B$20,2,FALSE)</f>
        <v>#N/A</v>
      </c>
      <c r="H201" s="48"/>
      <c r="I201" s="53" t="e">
        <f>VLOOKUP(Table2[[#This Row],[Site]],'MSRP CODES'!$A$23:$C$39,3,FALSE)</f>
        <v>#N/A</v>
      </c>
      <c r="J201" s="9" t="e">
        <f>VLOOKUP(Table2[[#This Row],[Cost Center Code]],'MSRP CODES'!$A$42:$B$48,2,FALSE)</f>
        <v>#N/A</v>
      </c>
      <c r="K201" s="8" t="e">
        <f>VLOOKUP(Table2[[#This Row],[MSRP Objective]],'MSRP CODES'!$A$60:$B$105,2,FALSE)</f>
        <v>#VALUE!</v>
      </c>
      <c r="L201" s="53" t="e">
        <f t="shared" si="8"/>
        <v>#VALUE!</v>
      </c>
      <c r="M201" s="8" t="e">
        <f>VLOOKUP(Table2[[#This Row],[MSRP Output]],'MSRP CODES'!$A$108:$B$491,2,FALSE)</f>
        <v>#N/A</v>
      </c>
      <c r="O201" s="8" t="e">
        <f>VLOOKUP(Table2[[#This Row],[Account Code]],'MSRP CODES'!$A$495:$B$580,2,FALSE)</f>
        <v>#N/A</v>
      </c>
      <c r="U201" s="49"/>
      <c r="V201" s="12">
        <f t="shared" si="7"/>
        <v>0</v>
      </c>
      <c r="W201" s="13">
        <f>Table2[[#This Row],[Cost LC]]/3673.75</f>
        <v>0</v>
      </c>
    </row>
    <row r="202" spans="2:23" x14ac:dyDescent="0.3">
      <c r="B202" s="9" t="e">
        <f>VLOOKUP('BUDGET TEMPLATE'!C202,'MSRP CODES'!$A$4:$B$8,2,FALSE)</f>
        <v>#N/A</v>
      </c>
      <c r="D202" s="9" t="e">
        <f>VLOOKUP(Table2[[#This Row],[PPG Code]],'MSRP CODES'!$A$11:$B$15,2,FALSE)</f>
        <v>#N/A</v>
      </c>
      <c r="F202" s="9" t="e">
        <f>VLOOKUP(Table2[[#This Row],[Goal Code]],'MSRP CODES'!$A$18:$B$20,2,FALSE)</f>
        <v>#N/A</v>
      </c>
      <c r="H202" s="48"/>
      <c r="I202" s="53" t="e">
        <f>VLOOKUP(Table2[[#This Row],[Site]],'MSRP CODES'!$A$23:$C$39,3,FALSE)</f>
        <v>#N/A</v>
      </c>
      <c r="J202" s="9" t="e">
        <f>VLOOKUP(Table2[[#This Row],[Cost Center Code]],'MSRP CODES'!$A$42:$B$48,2,FALSE)</f>
        <v>#N/A</v>
      </c>
      <c r="K202" s="8" t="e">
        <f>VLOOKUP(Table2[[#This Row],[MSRP Objective]],'MSRP CODES'!$A$60:$B$105,2,FALSE)</f>
        <v>#VALUE!</v>
      </c>
      <c r="L202" s="53" t="e">
        <f t="shared" si="8"/>
        <v>#VALUE!</v>
      </c>
      <c r="M202" s="8" t="e">
        <f>VLOOKUP(Table2[[#This Row],[MSRP Output]],'MSRP CODES'!$A$108:$B$491,2,FALSE)</f>
        <v>#N/A</v>
      </c>
      <c r="O202" s="8" t="e">
        <f>VLOOKUP(Table2[[#This Row],[Account Code]],'MSRP CODES'!$A$495:$B$580,2,FALSE)</f>
        <v>#N/A</v>
      </c>
      <c r="U202" s="49"/>
      <c r="V202" s="12">
        <f t="shared" si="7"/>
        <v>0</v>
      </c>
      <c r="W202" s="13">
        <f>Table2[[#This Row],[Cost LC]]/3673.75</f>
        <v>0</v>
      </c>
    </row>
    <row r="203" spans="2:23" x14ac:dyDescent="0.3">
      <c r="B203" s="9" t="e">
        <f>VLOOKUP('BUDGET TEMPLATE'!C203,'MSRP CODES'!$A$4:$B$8,2,FALSE)</f>
        <v>#N/A</v>
      </c>
      <c r="D203" s="9" t="e">
        <f>VLOOKUP(Table2[[#This Row],[PPG Code]],'MSRP CODES'!$A$11:$B$15,2,FALSE)</f>
        <v>#N/A</v>
      </c>
      <c r="F203" s="9" t="e">
        <f>VLOOKUP(Table2[[#This Row],[Goal Code]],'MSRP CODES'!$A$18:$B$20,2,FALSE)</f>
        <v>#N/A</v>
      </c>
      <c r="H203" s="48"/>
      <c r="I203" s="53" t="e">
        <f>VLOOKUP(Table2[[#This Row],[Site]],'MSRP CODES'!$A$23:$C$39,3,FALSE)</f>
        <v>#N/A</v>
      </c>
      <c r="J203" s="9" t="e">
        <f>VLOOKUP(Table2[[#This Row],[Cost Center Code]],'MSRP CODES'!$A$42:$B$48,2,FALSE)</f>
        <v>#N/A</v>
      </c>
      <c r="K203" s="8" t="e">
        <f>VLOOKUP(Table2[[#This Row],[MSRP Objective]],'MSRP CODES'!$A$60:$B$105,2,FALSE)</f>
        <v>#VALUE!</v>
      </c>
      <c r="L203" s="53" t="e">
        <f t="shared" si="8"/>
        <v>#VALUE!</v>
      </c>
      <c r="M203" s="8" t="e">
        <f>VLOOKUP(Table2[[#This Row],[MSRP Output]],'MSRP CODES'!$A$108:$B$491,2,FALSE)</f>
        <v>#N/A</v>
      </c>
      <c r="O203" s="8" t="e">
        <f>VLOOKUP(Table2[[#This Row],[Account Code]],'MSRP CODES'!$A$495:$B$580,2,FALSE)</f>
        <v>#N/A</v>
      </c>
      <c r="U203" s="49"/>
      <c r="V203" s="12">
        <f t="shared" si="7"/>
        <v>0</v>
      </c>
      <c r="W203" s="13">
        <f>Table2[[#This Row],[Cost LC]]/3673.75</f>
        <v>0</v>
      </c>
    </row>
    <row r="204" spans="2:23" x14ac:dyDescent="0.3">
      <c r="B204" s="9" t="e">
        <f>VLOOKUP('BUDGET TEMPLATE'!C204,'MSRP CODES'!$A$4:$B$8,2,FALSE)</f>
        <v>#N/A</v>
      </c>
      <c r="D204" s="9" t="e">
        <f>VLOOKUP(Table2[[#This Row],[PPG Code]],'MSRP CODES'!$A$11:$B$15,2,FALSE)</f>
        <v>#N/A</v>
      </c>
      <c r="F204" s="9" t="e">
        <f>VLOOKUP(Table2[[#This Row],[Goal Code]],'MSRP CODES'!$A$18:$B$20,2,FALSE)</f>
        <v>#N/A</v>
      </c>
      <c r="H204" s="48"/>
      <c r="I204" s="53" t="e">
        <f>VLOOKUP(Table2[[#This Row],[Site]],'MSRP CODES'!$A$23:$C$39,3,FALSE)</f>
        <v>#N/A</v>
      </c>
      <c r="J204" s="9" t="e">
        <f>VLOOKUP(Table2[[#This Row],[Cost Center Code]],'MSRP CODES'!$A$42:$B$48,2,FALSE)</f>
        <v>#N/A</v>
      </c>
      <c r="K204" s="8" t="e">
        <f>VLOOKUP(Table2[[#This Row],[MSRP Objective]],'MSRP CODES'!$A$60:$B$105,2,FALSE)</f>
        <v>#VALUE!</v>
      </c>
      <c r="L204" s="53" t="e">
        <f t="shared" si="8"/>
        <v>#VALUE!</v>
      </c>
      <c r="M204" s="8" t="e">
        <f>VLOOKUP(Table2[[#This Row],[MSRP Output]],'MSRP CODES'!$A$108:$B$491,2,FALSE)</f>
        <v>#N/A</v>
      </c>
      <c r="O204" s="8" t="e">
        <f>VLOOKUP(Table2[[#This Row],[Account Code]],'MSRP CODES'!$A$495:$B$580,2,FALSE)</f>
        <v>#N/A</v>
      </c>
      <c r="U204" s="49"/>
      <c r="V204" s="12">
        <f t="shared" si="7"/>
        <v>0</v>
      </c>
      <c r="W204" s="13">
        <f>Table2[[#This Row],[Cost LC]]/3673.75</f>
        <v>0</v>
      </c>
    </row>
    <row r="205" spans="2:23" x14ac:dyDescent="0.3">
      <c r="B205" s="9" t="e">
        <f>VLOOKUP('BUDGET TEMPLATE'!C205,'MSRP CODES'!$A$4:$B$8,2,FALSE)</f>
        <v>#N/A</v>
      </c>
      <c r="D205" s="9" t="e">
        <f>VLOOKUP(Table2[[#This Row],[PPG Code]],'MSRP CODES'!$A$11:$B$15,2,FALSE)</f>
        <v>#N/A</v>
      </c>
      <c r="F205" s="9" t="e">
        <f>VLOOKUP(Table2[[#This Row],[Goal Code]],'MSRP CODES'!$A$18:$B$20,2,FALSE)</f>
        <v>#N/A</v>
      </c>
      <c r="H205" s="48"/>
      <c r="I205" s="53" t="e">
        <f>VLOOKUP(Table2[[#This Row],[Site]],'MSRP CODES'!$A$23:$C$39,3,FALSE)</f>
        <v>#N/A</v>
      </c>
      <c r="J205" s="9" t="e">
        <f>VLOOKUP(Table2[[#This Row],[Cost Center Code]],'MSRP CODES'!$A$42:$B$48,2,FALSE)</f>
        <v>#N/A</v>
      </c>
      <c r="K205" s="8" t="e">
        <f>VLOOKUP(Table2[[#This Row],[MSRP Objective]],'MSRP CODES'!$A$60:$B$105,2,FALSE)</f>
        <v>#VALUE!</v>
      </c>
      <c r="L205" s="53" t="e">
        <f t="shared" si="8"/>
        <v>#VALUE!</v>
      </c>
      <c r="M205" s="8" t="e">
        <f>VLOOKUP(Table2[[#This Row],[MSRP Output]],'MSRP CODES'!$A$108:$B$491,2,FALSE)</f>
        <v>#N/A</v>
      </c>
      <c r="O205" s="8" t="e">
        <f>VLOOKUP(Table2[[#This Row],[Account Code]],'MSRP CODES'!$A$495:$B$580,2,FALSE)</f>
        <v>#N/A</v>
      </c>
      <c r="U205" s="49"/>
      <c r="V205" s="12">
        <f t="shared" si="7"/>
        <v>0</v>
      </c>
      <c r="W205" s="13">
        <f>Table2[[#This Row],[Cost LC]]/3673.75</f>
        <v>0</v>
      </c>
    </row>
    <row r="206" spans="2:23" x14ac:dyDescent="0.3">
      <c r="B206" s="9" t="e">
        <f>VLOOKUP('BUDGET TEMPLATE'!C206,'MSRP CODES'!$A$4:$B$8,2,FALSE)</f>
        <v>#N/A</v>
      </c>
      <c r="D206" s="9" t="e">
        <f>VLOOKUP(Table2[[#This Row],[PPG Code]],'MSRP CODES'!$A$11:$B$15,2,FALSE)</f>
        <v>#N/A</v>
      </c>
      <c r="F206" s="9" t="e">
        <f>VLOOKUP(Table2[[#This Row],[Goal Code]],'MSRP CODES'!$A$18:$B$20,2,FALSE)</f>
        <v>#N/A</v>
      </c>
      <c r="H206" s="48"/>
      <c r="I206" s="53" t="e">
        <f>VLOOKUP(Table2[[#This Row],[Site]],'MSRP CODES'!$A$23:$C$39,3,FALSE)</f>
        <v>#N/A</v>
      </c>
      <c r="J206" s="9" t="e">
        <f>VLOOKUP(Table2[[#This Row],[Cost Center Code]],'MSRP CODES'!$A$42:$B$48,2,FALSE)</f>
        <v>#N/A</v>
      </c>
      <c r="K206" s="8" t="e">
        <f>VLOOKUP(Table2[[#This Row],[MSRP Objective]],'MSRP CODES'!$A$60:$B$105,2,FALSE)</f>
        <v>#VALUE!</v>
      </c>
      <c r="L206" s="53" t="e">
        <f t="shared" si="8"/>
        <v>#VALUE!</v>
      </c>
      <c r="M206" s="8" t="e">
        <f>VLOOKUP(Table2[[#This Row],[MSRP Output]],'MSRP CODES'!$A$108:$B$491,2,FALSE)</f>
        <v>#N/A</v>
      </c>
      <c r="O206" s="8" t="e">
        <f>VLOOKUP(Table2[[#This Row],[Account Code]],'MSRP CODES'!$A$495:$B$580,2,FALSE)</f>
        <v>#N/A</v>
      </c>
      <c r="U206" s="49"/>
      <c r="V206" s="12">
        <f t="shared" si="7"/>
        <v>0</v>
      </c>
      <c r="W206" s="13">
        <f>Table2[[#This Row],[Cost LC]]/3673.75</f>
        <v>0</v>
      </c>
    </row>
    <row r="207" spans="2:23" x14ac:dyDescent="0.3">
      <c r="B207" s="9" t="e">
        <f>VLOOKUP('BUDGET TEMPLATE'!C207,'MSRP CODES'!$A$4:$B$8,2,FALSE)</f>
        <v>#N/A</v>
      </c>
      <c r="D207" s="9" t="e">
        <f>VLOOKUP(Table2[[#This Row],[PPG Code]],'MSRP CODES'!$A$11:$B$15,2,FALSE)</f>
        <v>#N/A</v>
      </c>
      <c r="F207" s="9" t="e">
        <f>VLOOKUP(Table2[[#This Row],[Goal Code]],'MSRP CODES'!$A$18:$B$20,2,FALSE)</f>
        <v>#N/A</v>
      </c>
      <c r="H207" s="48"/>
      <c r="I207" s="53" t="e">
        <f>VLOOKUP(Table2[[#This Row],[Site]],'MSRP CODES'!$A$23:$C$39,3,FALSE)</f>
        <v>#N/A</v>
      </c>
      <c r="J207" s="9" t="e">
        <f>VLOOKUP(Table2[[#This Row],[Cost Center Code]],'MSRP CODES'!$A$42:$B$48,2,FALSE)</f>
        <v>#N/A</v>
      </c>
      <c r="K207" s="8" t="e">
        <f>VLOOKUP(Table2[[#This Row],[MSRP Objective]],'MSRP CODES'!$A$60:$B$105,2,FALSE)</f>
        <v>#VALUE!</v>
      </c>
      <c r="L207" s="53" t="e">
        <f t="shared" si="8"/>
        <v>#VALUE!</v>
      </c>
      <c r="M207" s="8" t="e">
        <f>VLOOKUP(Table2[[#This Row],[MSRP Output]],'MSRP CODES'!$A$108:$B$491,2,FALSE)</f>
        <v>#N/A</v>
      </c>
      <c r="O207" s="8" t="e">
        <f>VLOOKUP(Table2[[#This Row],[Account Code]],'MSRP CODES'!$A$495:$B$580,2,FALSE)</f>
        <v>#N/A</v>
      </c>
      <c r="U207" s="49"/>
      <c r="V207" s="12">
        <f t="shared" si="7"/>
        <v>0</v>
      </c>
      <c r="W207" s="13">
        <f>Table2[[#This Row],[Cost LC]]/3673.75</f>
        <v>0</v>
      </c>
    </row>
    <row r="208" spans="2:23" x14ac:dyDescent="0.3">
      <c r="B208" s="9" t="e">
        <f>VLOOKUP('BUDGET TEMPLATE'!C208,'MSRP CODES'!$A$4:$B$8,2,FALSE)</f>
        <v>#N/A</v>
      </c>
      <c r="D208" s="9" t="e">
        <f>VLOOKUP(Table2[[#This Row],[PPG Code]],'MSRP CODES'!$A$11:$B$15,2,FALSE)</f>
        <v>#N/A</v>
      </c>
      <c r="F208" s="9" t="e">
        <f>VLOOKUP(Table2[[#This Row],[Goal Code]],'MSRP CODES'!$A$18:$B$20,2,FALSE)</f>
        <v>#N/A</v>
      </c>
      <c r="H208" s="48"/>
      <c r="I208" s="53" t="e">
        <f>VLOOKUP(Table2[[#This Row],[Site]],'MSRP CODES'!$A$23:$C$39,3,FALSE)</f>
        <v>#N/A</v>
      </c>
      <c r="J208" s="9" t="e">
        <f>VLOOKUP(Table2[[#This Row],[Cost Center Code]],'MSRP CODES'!$A$42:$B$48,2,FALSE)</f>
        <v>#N/A</v>
      </c>
      <c r="K208" s="8" t="e">
        <f>VLOOKUP(Table2[[#This Row],[MSRP Objective]],'MSRP CODES'!$A$60:$B$105,2,FALSE)</f>
        <v>#VALUE!</v>
      </c>
      <c r="L208" s="53" t="e">
        <f t="shared" si="8"/>
        <v>#VALUE!</v>
      </c>
      <c r="M208" s="8" t="e">
        <f>VLOOKUP(Table2[[#This Row],[MSRP Output]],'MSRP CODES'!$A$108:$B$491,2,FALSE)</f>
        <v>#N/A</v>
      </c>
      <c r="O208" s="8" t="e">
        <f>VLOOKUP(Table2[[#This Row],[Account Code]],'MSRP CODES'!$A$495:$B$580,2,FALSE)</f>
        <v>#N/A</v>
      </c>
      <c r="U208" s="49"/>
      <c r="V208" s="12">
        <f t="shared" si="7"/>
        <v>0</v>
      </c>
      <c r="W208" s="13">
        <f>Table2[[#This Row],[Cost LC]]/3673.75</f>
        <v>0</v>
      </c>
    </row>
    <row r="209" spans="2:23" x14ac:dyDescent="0.3">
      <c r="B209" s="9" t="e">
        <f>VLOOKUP('BUDGET TEMPLATE'!C209,'MSRP CODES'!$A$4:$B$8,2,FALSE)</f>
        <v>#N/A</v>
      </c>
      <c r="D209" s="9" t="e">
        <f>VLOOKUP(Table2[[#This Row],[PPG Code]],'MSRP CODES'!$A$11:$B$15,2,FALSE)</f>
        <v>#N/A</v>
      </c>
      <c r="F209" s="9" t="e">
        <f>VLOOKUP(Table2[[#This Row],[Goal Code]],'MSRP CODES'!$A$18:$B$20,2,FALSE)</f>
        <v>#N/A</v>
      </c>
      <c r="H209" s="48"/>
      <c r="I209" s="53" t="e">
        <f>VLOOKUP(Table2[[#This Row],[Site]],'MSRP CODES'!$A$23:$C$39,3,FALSE)</f>
        <v>#N/A</v>
      </c>
      <c r="J209" s="9" t="e">
        <f>VLOOKUP(Table2[[#This Row],[Cost Center Code]],'MSRP CODES'!$A$42:$B$48,2,FALSE)</f>
        <v>#N/A</v>
      </c>
      <c r="K209" s="8" t="e">
        <f>VLOOKUP(Table2[[#This Row],[MSRP Objective]],'MSRP CODES'!$A$60:$B$105,2,FALSE)</f>
        <v>#VALUE!</v>
      </c>
      <c r="L209" s="53" t="e">
        <f t="shared" si="8"/>
        <v>#VALUE!</v>
      </c>
      <c r="M209" s="8" t="e">
        <f>VLOOKUP(Table2[[#This Row],[MSRP Output]],'MSRP CODES'!$A$108:$B$491,2,FALSE)</f>
        <v>#N/A</v>
      </c>
      <c r="O209" s="8" t="e">
        <f>VLOOKUP(Table2[[#This Row],[Account Code]],'MSRP CODES'!$A$495:$B$580,2,FALSE)</f>
        <v>#N/A</v>
      </c>
      <c r="U209" s="49"/>
      <c r="V209" s="12">
        <f t="shared" si="7"/>
        <v>0</v>
      </c>
      <c r="W209" s="13">
        <f>Table2[[#This Row],[Cost LC]]/3673.75</f>
        <v>0</v>
      </c>
    </row>
    <row r="210" spans="2:23" x14ac:dyDescent="0.3">
      <c r="B210" s="9" t="e">
        <f>VLOOKUP('BUDGET TEMPLATE'!C210,'MSRP CODES'!$A$4:$B$8,2,FALSE)</f>
        <v>#N/A</v>
      </c>
      <c r="D210" s="9" t="e">
        <f>VLOOKUP(Table2[[#This Row],[PPG Code]],'MSRP CODES'!$A$11:$B$15,2,FALSE)</f>
        <v>#N/A</v>
      </c>
      <c r="F210" s="9" t="e">
        <f>VLOOKUP(Table2[[#This Row],[Goal Code]],'MSRP CODES'!$A$18:$B$20,2,FALSE)</f>
        <v>#N/A</v>
      </c>
      <c r="H210" s="48"/>
      <c r="I210" s="53" t="e">
        <f>VLOOKUP(Table2[[#This Row],[Site]],'MSRP CODES'!$A$23:$C$39,3,FALSE)</f>
        <v>#N/A</v>
      </c>
      <c r="J210" s="9" t="e">
        <f>VLOOKUP(Table2[[#This Row],[Cost Center Code]],'MSRP CODES'!$A$42:$B$48,2,FALSE)</f>
        <v>#N/A</v>
      </c>
      <c r="K210" s="8" t="e">
        <f>VLOOKUP(Table2[[#This Row],[MSRP Objective]],'MSRP CODES'!$A$60:$B$105,2,FALSE)</f>
        <v>#VALUE!</v>
      </c>
      <c r="L210" s="53" t="e">
        <f t="shared" si="8"/>
        <v>#VALUE!</v>
      </c>
      <c r="M210" s="8" t="e">
        <f>VLOOKUP(Table2[[#This Row],[MSRP Output]],'MSRP CODES'!$A$108:$B$491,2,FALSE)</f>
        <v>#N/A</v>
      </c>
      <c r="O210" s="8" t="e">
        <f>VLOOKUP(Table2[[#This Row],[Account Code]],'MSRP CODES'!$A$495:$B$580,2,FALSE)</f>
        <v>#N/A</v>
      </c>
      <c r="U210" s="49"/>
      <c r="V210" s="12">
        <f t="shared" si="7"/>
        <v>0</v>
      </c>
      <c r="W210" s="13">
        <f>Table2[[#This Row],[Cost LC]]/3673.75</f>
        <v>0</v>
      </c>
    </row>
    <row r="211" spans="2:23" x14ac:dyDescent="0.3">
      <c r="B211" s="9" t="e">
        <f>VLOOKUP('BUDGET TEMPLATE'!C211,'MSRP CODES'!$A$4:$B$8,2,FALSE)</f>
        <v>#N/A</v>
      </c>
      <c r="D211" s="9" t="e">
        <f>VLOOKUP(Table2[[#This Row],[PPG Code]],'MSRP CODES'!$A$11:$B$15,2,FALSE)</f>
        <v>#N/A</v>
      </c>
      <c r="F211" s="9" t="e">
        <f>VLOOKUP(Table2[[#This Row],[Goal Code]],'MSRP CODES'!$A$18:$B$20,2,FALSE)</f>
        <v>#N/A</v>
      </c>
      <c r="H211" s="48"/>
      <c r="I211" s="53" t="e">
        <f>VLOOKUP(Table2[[#This Row],[Site]],'MSRP CODES'!$A$23:$C$39,3,FALSE)</f>
        <v>#N/A</v>
      </c>
      <c r="J211" s="9" t="e">
        <f>VLOOKUP(Table2[[#This Row],[Cost Center Code]],'MSRP CODES'!$A$42:$B$48,2,FALSE)</f>
        <v>#N/A</v>
      </c>
      <c r="K211" s="8" t="e">
        <f>VLOOKUP(Table2[[#This Row],[MSRP Objective]],'MSRP CODES'!$A$60:$B$105,2,FALSE)</f>
        <v>#VALUE!</v>
      </c>
      <c r="L211" s="53" t="e">
        <f t="shared" si="8"/>
        <v>#VALUE!</v>
      </c>
      <c r="M211" s="8" t="e">
        <f>VLOOKUP(Table2[[#This Row],[MSRP Output]],'MSRP CODES'!$A$108:$B$491,2,FALSE)</f>
        <v>#N/A</v>
      </c>
      <c r="O211" s="8" t="e">
        <f>VLOOKUP(Table2[[#This Row],[Account Code]],'MSRP CODES'!$A$495:$B$580,2,FALSE)</f>
        <v>#N/A</v>
      </c>
      <c r="U211" s="49"/>
      <c r="V211" s="12">
        <f t="shared" si="7"/>
        <v>0</v>
      </c>
      <c r="W211" s="13">
        <f>Table2[[#This Row],[Cost LC]]/3673.75</f>
        <v>0</v>
      </c>
    </row>
    <row r="212" spans="2:23" x14ac:dyDescent="0.3">
      <c r="B212" s="9" t="e">
        <f>VLOOKUP('BUDGET TEMPLATE'!C212,'MSRP CODES'!$A$4:$B$8,2,FALSE)</f>
        <v>#N/A</v>
      </c>
      <c r="D212" s="9" t="e">
        <f>VLOOKUP(Table2[[#This Row],[PPG Code]],'MSRP CODES'!$A$11:$B$15,2,FALSE)</f>
        <v>#N/A</v>
      </c>
      <c r="F212" s="9" t="e">
        <f>VLOOKUP(Table2[[#This Row],[Goal Code]],'MSRP CODES'!$A$18:$B$20,2,FALSE)</f>
        <v>#N/A</v>
      </c>
      <c r="H212" s="48"/>
      <c r="I212" s="53" t="e">
        <f>VLOOKUP(Table2[[#This Row],[Site]],'MSRP CODES'!$A$23:$C$39,3,FALSE)</f>
        <v>#N/A</v>
      </c>
      <c r="J212" s="9" t="e">
        <f>VLOOKUP(Table2[[#This Row],[Cost Center Code]],'MSRP CODES'!$A$42:$B$48,2,FALSE)</f>
        <v>#N/A</v>
      </c>
      <c r="K212" s="8" t="e">
        <f>VLOOKUP(Table2[[#This Row],[MSRP Objective]],'MSRP CODES'!$A$60:$B$105,2,FALSE)</f>
        <v>#VALUE!</v>
      </c>
      <c r="L212" s="53" t="e">
        <f t="shared" si="8"/>
        <v>#VALUE!</v>
      </c>
      <c r="M212" s="8" t="e">
        <f>VLOOKUP(Table2[[#This Row],[MSRP Output]],'MSRP CODES'!$A$108:$B$491,2,FALSE)</f>
        <v>#N/A</v>
      </c>
      <c r="O212" s="8" t="e">
        <f>VLOOKUP(Table2[[#This Row],[Account Code]],'MSRP CODES'!$A$495:$B$580,2,FALSE)</f>
        <v>#N/A</v>
      </c>
      <c r="U212" s="49"/>
      <c r="V212" s="12">
        <f t="shared" si="7"/>
        <v>0</v>
      </c>
      <c r="W212" s="13">
        <f>Table2[[#This Row],[Cost LC]]/3673.75</f>
        <v>0</v>
      </c>
    </row>
    <row r="213" spans="2:23" x14ac:dyDescent="0.3">
      <c r="B213" s="9" t="e">
        <f>VLOOKUP('BUDGET TEMPLATE'!C213,'MSRP CODES'!$A$4:$B$8,2,FALSE)</f>
        <v>#N/A</v>
      </c>
      <c r="D213" s="9" t="e">
        <f>VLOOKUP(Table2[[#This Row],[PPG Code]],'MSRP CODES'!$A$11:$B$15,2,FALSE)</f>
        <v>#N/A</v>
      </c>
      <c r="F213" s="9" t="e">
        <f>VLOOKUP(Table2[[#This Row],[Goal Code]],'MSRP CODES'!$A$18:$B$20,2,FALSE)</f>
        <v>#N/A</v>
      </c>
      <c r="H213" s="48"/>
      <c r="I213" s="53" t="e">
        <f>VLOOKUP(Table2[[#This Row],[Site]],'MSRP CODES'!$A$23:$C$39,3,FALSE)</f>
        <v>#N/A</v>
      </c>
      <c r="J213" s="9" t="e">
        <f>VLOOKUP(Table2[[#This Row],[Cost Center Code]],'MSRP CODES'!$A$42:$B$48,2,FALSE)</f>
        <v>#N/A</v>
      </c>
      <c r="K213" s="8" t="e">
        <f>VLOOKUP(Table2[[#This Row],[MSRP Objective]],'MSRP CODES'!$A$60:$B$105,2,FALSE)</f>
        <v>#VALUE!</v>
      </c>
      <c r="L213" s="53" t="e">
        <f t="shared" si="8"/>
        <v>#VALUE!</v>
      </c>
      <c r="M213" s="8" t="e">
        <f>VLOOKUP(Table2[[#This Row],[MSRP Output]],'MSRP CODES'!$A$108:$B$491,2,FALSE)</f>
        <v>#N/A</v>
      </c>
      <c r="O213" s="8" t="e">
        <f>VLOOKUP(Table2[[#This Row],[Account Code]],'MSRP CODES'!$A$495:$B$580,2,FALSE)</f>
        <v>#N/A</v>
      </c>
      <c r="U213" s="49"/>
      <c r="V213" s="12">
        <f t="shared" si="7"/>
        <v>0</v>
      </c>
      <c r="W213" s="13">
        <f>Table2[[#This Row],[Cost LC]]/3673.75</f>
        <v>0</v>
      </c>
    </row>
    <row r="214" spans="2:23" x14ac:dyDescent="0.3">
      <c r="B214" s="9" t="e">
        <f>VLOOKUP('BUDGET TEMPLATE'!C214,'MSRP CODES'!$A$4:$B$8,2,FALSE)</f>
        <v>#N/A</v>
      </c>
      <c r="D214" s="9" t="e">
        <f>VLOOKUP(Table2[[#This Row],[PPG Code]],'MSRP CODES'!$A$11:$B$15,2,FALSE)</f>
        <v>#N/A</v>
      </c>
      <c r="F214" s="9" t="e">
        <f>VLOOKUP(Table2[[#This Row],[Goal Code]],'MSRP CODES'!$A$18:$B$20,2,FALSE)</f>
        <v>#N/A</v>
      </c>
      <c r="H214" s="48"/>
      <c r="I214" s="53" t="e">
        <f>VLOOKUP(Table2[[#This Row],[Site]],'MSRP CODES'!$A$23:$C$39,3,FALSE)</f>
        <v>#N/A</v>
      </c>
      <c r="J214" s="9" t="e">
        <f>VLOOKUP(Table2[[#This Row],[Cost Center Code]],'MSRP CODES'!$A$42:$B$48,2,FALSE)</f>
        <v>#N/A</v>
      </c>
      <c r="K214" s="8" t="e">
        <f>VLOOKUP(Table2[[#This Row],[MSRP Objective]],'MSRP CODES'!$A$60:$B$105,2,FALSE)</f>
        <v>#VALUE!</v>
      </c>
      <c r="L214" s="53" t="e">
        <f t="shared" si="8"/>
        <v>#VALUE!</v>
      </c>
      <c r="M214" s="8" t="e">
        <f>VLOOKUP(Table2[[#This Row],[MSRP Output]],'MSRP CODES'!$A$108:$B$491,2,FALSE)</f>
        <v>#N/A</v>
      </c>
      <c r="O214" s="8" t="e">
        <f>VLOOKUP(Table2[[#This Row],[Account Code]],'MSRP CODES'!$A$495:$B$580,2,FALSE)</f>
        <v>#N/A</v>
      </c>
      <c r="U214" s="49"/>
      <c r="V214" s="12">
        <f t="shared" si="7"/>
        <v>0</v>
      </c>
      <c r="W214" s="13">
        <f>Table2[[#This Row],[Cost LC]]/3673.75</f>
        <v>0</v>
      </c>
    </row>
    <row r="215" spans="2:23" x14ac:dyDescent="0.3">
      <c r="B215" s="9" t="e">
        <f>VLOOKUP('BUDGET TEMPLATE'!C215,'MSRP CODES'!$A$4:$B$8,2,FALSE)</f>
        <v>#N/A</v>
      </c>
      <c r="D215" s="9" t="e">
        <f>VLOOKUP(Table2[[#This Row],[PPG Code]],'MSRP CODES'!$A$11:$B$15,2,FALSE)</f>
        <v>#N/A</v>
      </c>
      <c r="F215" s="9" t="e">
        <f>VLOOKUP(Table2[[#This Row],[Goal Code]],'MSRP CODES'!$A$18:$B$20,2,FALSE)</f>
        <v>#N/A</v>
      </c>
      <c r="H215" s="48"/>
      <c r="I215" s="53" t="e">
        <f>VLOOKUP(Table2[[#This Row],[Site]],'MSRP CODES'!$A$23:$C$39,3,FALSE)</f>
        <v>#N/A</v>
      </c>
      <c r="J215" s="9" t="e">
        <f>VLOOKUP(Table2[[#This Row],[Cost Center Code]],'MSRP CODES'!$A$42:$B$48,2,FALSE)</f>
        <v>#N/A</v>
      </c>
      <c r="K215" s="8" t="e">
        <f>VLOOKUP(Table2[[#This Row],[MSRP Objective]],'MSRP CODES'!$A$60:$B$105,2,FALSE)</f>
        <v>#VALUE!</v>
      </c>
      <c r="L215" s="53" t="e">
        <f t="shared" si="8"/>
        <v>#VALUE!</v>
      </c>
      <c r="M215" s="8" t="e">
        <f>VLOOKUP(Table2[[#This Row],[MSRP Output]],'MSRP CODES'!$A$108:$B$491,2,FALSE)</f>
        <v>#N/A</v>
      </c>
      <c r="O215" s="8" t="e">
        <f>VLOOKUP(Table2[[#This Row],[Account Code]],'MSRP CODES'!$A$495:$B$580,2,FALSE)</f>
        <v>#N/A</v>
      </c>
      <c r="U215" s="49"/>
      <c r="V215" s="12">
        <f t="shared" ref="V215:V226" si="9">U215*R215</f>
        <v>0</v>
      </c>
      <c r="W215" s="13">
        <f>Table2[[#This Row],[Cost LC]]/3673.75</f>
        <v>0</v>
      </c>
    </row>
    <row r="216" spans="2:23" x14ac:dyDescent="0.3">
      <c r="B216" s="9" t="e">
        <f>VLOOKUP('BUDGET TEMPLATE'!C216,'MSRP CODES'!$A$4:$B$8,2,FALSE)</f>
        <v>#N/A</v>
      </c>
      <c r="D216" s="9" t="e">
        <f>VLOOKUP(Table2[[#This Row],[PPG Code]],'MSRP CODES'!$A$11:$B$15,2,FALSE)</f>
        <v>#N/A</v>
      </c>
      <c r="F216" s="9" t="e">
        <f>VLOOKUP(Table2[[#This Row],[Goal Code]],'MSRP CODES'!$A$18:$B$20,2,FALSE)</f>
        <v>#N/A</v>
      </c>
      <c r="H216" s="48"/>
      <c r="I216" s="53" t="e">
        <f>VLOOKUP(Table2[[#This Row],[Site]],'MSRP CODES'!$A$23:$C$39,3,FALSE)</f>
        <v>#N/A</v>
      </c>
      <c r="J216" s="9" t="e">
        <f>VLOOKUP(Table2[[#This Row],[Cost Center Code]],'MSRP CODES'!$A$42:$B$48,2,FALSE)</f>
        <v>#N/A</v>
      </c>
      <c r="K216" s="8" t="e">
        <f>VLOOKUP(Table2[[#This Row],[MSRP Objective]],'MSRP CODES'!$A$60:$B$105,2,FALSE)</f>
        <v>#VALUE!</v>
      </c>
      <c r="L216" s="53" t="e">
        <f t="shared" si="8"/>
        <v>#VALUE!</v>
      </c>
      <c r="M216" s="8" t="e">
        <f>VLOOKUP(Table2[[#This Row],[MSRP Output]],'MSRP CODES'!$A$108:$B$491,2,FALSE)</f>
        <v>#N/A</v>
      </c>
      <c r="O216" s="8" t="e">
        <f>VLOOKUP(Table2[[#This Row],[Account Code]],'MSRP CODES'!$A$495:$B$580,2,FALSE)</f>
        <v>#N/A</v>
      </c>
      <c r="U216" s="49"/>
      <c r="V216" s="12">
        <f t="shared" si="9"/>
        <v>0</v>
      </c>
      <c r="W216" s="13">
        <f>Table2[[#This Row],[Cost LC]]/3673.75</f>
        <v>0</v>
      </c>
    </row>
    <row r="217" spans="2:23" x14ac:dyDescent="0.3">
      <c r="B217" s="9" t="e">
        <f>VLOOKUP('BUDGET TEMPLATE'!C217,'MSRP CODES'!$A$4:$B$8,2,FALSE)</f>
        <v>#N/A</v>
      </c>
      <c r="D217" s="9" t="e">
        <f>VLOOKUP(Table2[[#This Row],[PPG Code]],'MSRP CODES'!$A$11:$B$15,2,FALSE)</f>
        <v>#N/A</v>
      </c>
      <c r="F217" s="9" t="e">
        <f>VLOOKUP(Table2[[#This Row],[Goal Code]],'MSRP CODES'!$A$18:$B$20,2,FALSE)</f>
        <v>#N/A</v>
      </c>
      <c r="H217" s="48"/>
      <c r="I217" s="53" t="e">
        <f>VLOOKUP(Table2[[#This Row],[Site]],'MSRP CODES'!$A$23:$C$39,3,FALSE)</f>
        <v>#N/A</v>
      </c>
      <c r="J217" s="9" t="e">
        <f>VLOOKUP(Table2[[#This Row],[Cost Center Code]],'MSRP CODES'!$A$42:$B$48,2,FALSE)</f>
        <v>#N/A</v>
      </c>
      <c r="K217" s="8" t="e">
        <f>VLOOKUP(Table2[[#This Row],[MSRP Objective]],'MSRP CODES'!$A$60:$B$105,2,FALSE)</f>
        <v>#VALUE!</v>
      </c>
      <c r="L217" s="53" t="e">
        <f t="shared" si="8"/>
        <v>#VALUE!</v>
      </c>
      <c r="M217" s="8" t="e">
        <f>VLOOKUP(Table2[[#This Row],[MSRP Output]],'MSRP CODES'!$A$108:$B$491,2,FALSE)</f>
        <v>#N/A</v>
      </c>
      <c r="O217" s="8" t="e">
        <f>VLOOKUP(Table2[[#This Row],[Account Code]],'MSRP CODES'!$A$495:$B$580,2,FALSE)</f>
        <v>#N/A</v>
      </c>
      <c r="U217" s="49"/>
      <c r="V217" s="12">
        <f t="shared" si="9"/>
        <v>0</v>
      </c>
      <c r="W217" s="13">
        <f>Table2[[#This Row],[Cost LC]]/3673.75</f>
        <v>0</v>
      </c>
    </row>
    <row r="218" spans="2:23" x14ac:dyDescent="0.3">
      <c r="B218" s="9" t="e">
        <f>VLOOKUP('BUDGET TEMPLATE'!C218,'MSRP CODES'!$A$4:$B$8,2,FALSE)</f>
        <v>#N/A</v>
      </c>
      <c r="D218" s="9" t="e">
        <f>VLOOKUP(Table2[[#This Row],[PPG Code]],'MSRP CODES'!$A$11:$B$15,2,FALSE)</f>
        <v>#N/A</v>
      </c>
      <c r="F218" s="9" t="e">
        <f>VLOOKUP(Table2[[#This Row],[Goal Code]],'MSRP CODES'!$A$18:$B$20,2,FALSE)</f>
        <v>#N/A</v>
      </c>
      <c r="H218" s="48"/>
      <c r="I218" s="53" t="e">
        <f>VLOOKUP(Table2[[#This Row],[Site]],'MSRP CODES'!$A$23:$C$39,3,FALSE)</f>
        <v>#N/A</v>
      </c>
      <c r="J218" s="9" t="e">
        <f>VLOOKUP(Table2[[#This Row],[Cost Center Code]],'MSRP CODES'!$A$42:$B$48,2,FALSE)</f>
        <v>#N/A</v>
      </c>
      <c r="K218" s="8" t="e">
        <f>VLOOKUP(Table2[[#This Row],[MSRP Objective]],'MSRP CODES'!$A$60:$B$105,2,FALSE)</f>
        <v>#VALUE!</v>
      </c>
      <c r="L218" s="53" t="e">
        <f t="shared" si="8"/>
        <v>#VALUE!</v>
      </c>
      <c r="M218" s="8" t="e">
        <f>VLOOKUP(Table2[[#This Row],[MSRP Output]],'MSRP CODES'!$A$108:$B$491,2,FALSE)</f>
        <v>#N/A</v>
      </c>
      <c r="O218" s="8" t="e">
        <f>VLOOKUP(Table2[[#This Row],[Account Code]],'MSRP CODES'!$A$495:$B$580,2,FALSE)</f>
        <v>#N/A</v>
      </c>
      <c r="U218" s="49"/>
      <c r="V218" s="12">
        <f t="shared" si="9"/>
        <v>0</v>
      </c>
      <c r="W218" s="13">
        <f>Table2[[#This Row],[Cost LC]]/3673.75</f>
        <v>0</v>
      </c>
    </row>
    <row r="219" spans="2:23" x14ac:dyDescent="0.3">
      <c r="B219" s="9" t="e">
        <f>VLOOKUP('BUDGET TEMPLATE'!C219,'MSRP CODES'!$A$4:$B$8,2,FALSE)</f>
        <v>#N/A</v>
      </c>
      <c r="D219" s="9" t="e">
        <f>VLOOKUP(Table2[[#This Row],[PPG Code]],'MSRP CODES'!$A$11:$B$15,2,FALSE)</f>
        <v>#N/A</v>
      </c>
      <c r="F219" s="9" t="e">
        <f>VLOOKUP(Table2[[#This Row],[Goal Code]],'MSRP CODES'!$A$18:$B$20,2,FALSE)</f>
        <v>#N/A</v>
      </c>
      <c r="H219" s="48"/>
      <c r="I219" s="53" t="e">
        <f>VLOOKUP(Table2[[#This Row],[Site]],'MSRP CODES'!$A$23:$C$39,3,FALSE)</f>
        <v>#N/A</v>
      </c>
      <c r="J219" s="9" t="e">
        <f>VLOOKUP(Table2[[#This Row],[Cost Center Code]],'MSRP CODES'!$A$42:$B$48,2,FALSE)</f>
        <v>#N/A</v>
      </c>
      <c r="K219" s="8" t="e">
        <f>VLOOKUP(Table2[[#This Row],[MSRP Objective]],'MSRP CODES'!$A$60:$B$105,2,FALSE)</f>
        <v>#VALUE!</v>
      </c>
      <c r="L219" s="53" t="e">
        <f t="shared" si="8"/>
        <v>#VALUE!</v>
      </c>
      <c r="M219" s="8" t="e">
        <f>VLOOKUP(Table2[[#This Row],[MSRP Output]],'MSRP CODES'!$A$108:$B$491,2,FALSE)</f>
        <v>#N/A</v>
      </c>
      <c r="O219" s="8" t="e">
        <f>VLOOKUP(Table2[[#This Row],[Account Code]],'MSRP CODES'!$A$495:$B$580,2,FALSE)</f>
        <v>#N/A</v>
      </c>
      <c r="U219" s="49"/>
      <c r="V219" s="12">
        <f t="shared" si="9"/>
        <v>0</v>
      </c>
      <c r="W219" s="13">
        <f>Table2[[#This Row],[Cost LC]]/3673.75</f>
        <v>0</v>
      </c>
    </row>
    <row r="220" spans="2:23" x14ac:dyDescent="0.3">
      <c r="B220" s="9" t="e">
        <f>VLOOKUP('BUDGET TEMPLATE'!C220,'MSRP CODES'!$A$4:$B$8,2,FALSE)</f>
        <v>#N/A</v>
      </c>
      <c r="D220" s="9" t="e">
        <f>VLOOKUP(Table2[[#This Row],[PPG Code]],'MSRP CODES'!$A$11:$B$15,2,FALSE)</f>
        <v>#N/A</v>
      </c>
      <c r="F220" s="9" t="e">
        <f>VLOOKUP(Table2[[#This Row],[Goal Code]],'MSRP CODES'!$A$18:$B$20,2,FALSE)</f>
        <v>#N/A</v>
      </c>
      <c r="H220" s="48"/>
      <c r="I220" s="53" t="e">
        <f>VLOOKUP(Table2[[#This Row],[Site]],'MSRP CODES'!$A$23:$C$39,3,FALSE)</f>
        <v>#N/A</v>
      </c>
      <c r="J220" s="9" t="e">
        <f>VLOOKUP(Table2[[#This Row],[Cost Center Code]],'MSRP CODES'!$A$42:$B$48,2,FALSE)</f>
        <v>#N/A</v>
      </c>
      <c r="K220" s="8" t="e">
        <f>VLOOKUP(Table2[[#This Row],[MSRP Objective]],'MSRP CODES'!$A$60:$B$105,2,FALSE)</f>
        <v>#VALUE!</v>
      </c>
      <c r="L220" s="53" t="e">
        <f t="shared" si="8"/>
        <v>#VALUE!</v>
      </c>
      <c r="M220" s="8" t="e">
        <f>VLOOKUP(Table2[[#This Row],[MSRP Output]],'MSRP CODES'!$A$108:$B$491,2,FALSE)</f>
        <v>#N/A</v>
      </c>
      <c r="O220" s="8" t="e">
        <f>VLOOKUP(Table2[[#This Row],[Account Code]],'MSRP CODES'!$A$495:$B$580,2,FALSE)</f>
        <v>#N/A</v>
      </c>
      <c r="U220" s="49"/>
      <c r="V220" s="12">
        <f t="shared" si="9"/>
        <v>0</v>
      </c>
      <c r="W220" s="13">
        <f>Table2[[#This Row],[Cost LC]]/3673.75</f>
        <v>0</v>
      </c>
    </row>
    <row r="221" spans="2:23" x14ac:dyDescent="0.3">
      <c r="B221" s="9" t="e">
        <f>VLOOKUP('BUDGET TEMPLATE'!C221,'MSRP CODES'!$A$4:$B$8,2,FALSE)</f>
        <v>#N/A</v>
      </c>
      <c r="D221" s="9" t="e">
        <f>VLOOKUP(Table2[[#This Row],[PPG Code]],'MSRP CODES'!$A$11:$B$15,2,FALSE)</f>
        <v>#N/A</v>
      </c>
      <c r="F221" s="9" t="e">
        <f>VLOOKUP(Table2[[#This Row],[Goal Code]],'MSRP CODES'!$A$18:$B$20,2,FALSE)</f>
        <v>#N/A</v>
      </c>
      <c r="H221" s="48"/>
      <c r="I221" s="53" t="e">
        <f>VLOOKUP(Table2[[#This Row],[Site]],'MSRP CODES'!$A$23:$C$39,3,FALSE)</f>
        <v>#N/A</v>
      </c>
      <c r="J221" s="9" t="e">
        <f>VLOOKUP(Table2[[#This Row],[Cost Center Code]],'MSRP CODES'!$A$42:$B$48,2,FALSE)</f>
        <v>#N/A</v>
      </c>
      <c r="K221" s="8" t="e">
        <f>VLOOKUP(Table2[[#This Row],[MSRP Objective]],'MSRP CODES'!$A$60:$B$105,2,FALSE)</f>
        <v>#VALUE!</v>
      </c>
      <c r="L221" s="53" t="e">
        <f t="shared" si="8"/>
        <v>#VALUE!</v>
      </c>
      <c r="M221" s="8" t="e">
        <f>VLOOKUP(Table2[[#This Row],[MSRP Output]],'MSRP CODES'!$A$108:$B$491,2,FALSE)</f>
        <v>#N/A</v>
      </c>
      <c r="O221" s="8" t="e">
        <f>VLOOKUP(Table2[[#This Row],[Account Code]],'MSRP CODES'!$A$495:$B$580,2,FALSE)</f>
        <v>#N/A</v>
      </c>
      <c r="U221" s="49"/>
      <c r="V221" s="12">
        <f t="shared" si="9"/>
        <v>0</v>
      </c>
      <c r="W221" s="13">
        <f>Table2[[#This Row],[Cost LC]]/3673.75</f>
        <v>0</v>
      </c>
    </row>
    <row r="222" spans="2:23" x14ac:dyDescent="0.3">
      <c r="B222" s="9" t="e">
        <f>VLOOKUP('BUDGET TEMPLATE'!C222,'MSRP CODES'!$A$4:$B$8,2,FALSE)</f>
        <v>#N/A</v>
      </c>
      <c r="D222" s="9" t="e">
        <f>VLOOKUP(Table2[[#This Row],[PPG Code]],'MSRP CODES'!$A$11:$B$15,2,FALSE)</f>
        <v>#N/A</v>
      </c>
      <c r="F222" s="9" t="e">
        <f>VLOOKUP(Table2[[#This Row],[Goal Code]],'MSRP CODES'!$A$18:$B$20,2,FALSE)</f>
        <v>#N/A</v>
      </c>
      <c r="H222" s="48"/>
      <c r="I222" s="53" t="e">
        <f>VLOOKUP(Table2[[#This Row],[Site]],'MSRP CODES'!$A$23:$C$39,3,FALSE)</f>
        <v>#N/A</v>
      </c>
      <c r="J222" s="9" t="e">
        <f>VLOOKUP(Table2[[#This Row],[Cost Center Code]],'MSRP CODES'!$A$42:$B$48,2,FALSE)</f>
        <v>#N/A</v>
      </c>
      <c r="K222" s="8" t="e">
        <f>VLOOKUP(Table2[[#This Row],[MSRP Objective]],'MSRP CODES'!$A$60:$B$105,2,FALSE)</f>
        <v>#VALUE!</v>
      </c>
      <c r="L222" s="53" t="e">
        <f t="shared" si="8"/>
        <v>#VALUE!</v>
      </c>
      <c r="M222" s="8" t="e">
        <f>VLOOKUP(Table2[[#This Row],[MSRP Output]],'MSRP CODES'!$A$108:$B$491,2,FALSE)</f>
        <v>#N/A</v>
      </c>
      <c r="O222" s="8" t="e">
        <f>VLOOKUP(Table2[[#This Row],[Account Code]],'MSRP CODES'!$A$495:$B$580,2,FALSE)</f>
        <v>#N/A</v>
      </c>
      <c r="U222" s="49"/>
      <c r="V222" s="12">
        <f t="shared" si="9"/>
        <v>0</v>
      </c>
      <c r="W222" s="13">
        <f>Table2[[#This Row],[Cost LC]]/3673.75</f>
        <v>0</v>
      </c>
    </row>
    <row r="223" spans="2:23" x14ac:dyDescent="0.3">
      <c r="B223" s="9" t="e">
        <f>VLOOKUP('BUDGET TEMPLATE'!C223,'MSRP CODES'!$A$4:$B$8,2,FALSE)</f>
        <v>#N/A</v>
      </c>
      <c r="D223" s="9" t="e">
        <f>VLOOKUP(Table2[[#This Row],[PPG Code]],'MSRP CODES'!$A$11:$B$15,2,FALSE)</f>
        <v>#N/A</v>
      </c>
      <c r="F223" s="9" t="e">
        <f>VLOOKUP(Table2[[#This Row],[Goal Code]],'MSRP CODES'!$A$18:$B$20,2,FALSE)</f>
        <v>#N/A</v>
      </c>
      <c r="H223" s="48"/>
      <c r="I223" s="53" t="e">
        <f>VLOOKUP(Table2[[#This Row],[Site]],'MSRP CODES'!$A$23:$C$39,3,FALSE)</f>
        <v>#N/A</v>
      </c>
      <c r="J223" s="9" t="e">
        <f>VLOOKUP(Table2[[#This Row],[Cost Center Code]],'MSRP CODES'!$A$42:$B$48,2,FALSE)</f>
        <v>#N/A</v>
      </c>
      <c r="K223" s="8" t="e">
        <f>VLOOKUP(Table2[[#This Row],[MSRP Objective]],'MSRP CODES'!$A$60:$B$105,2,FALSE)</f>
        <v>#VALUE!</v>
      </c>
      <c r="L223" s="53" t="e">
        <f t="shared" si="8"/>
        <v>#VALUE!</v>
      </c>
      <c r="M223" s="8" t="e">
        <f>VLOOKUP(Table2[[#This Row],[MSRP Output]],'MSRP CODES'!$A$108:$B$491,2,FALSE)</f>
        <v>#N/A</v>
      </c>
      <c r="O223" s="8" t="e">
        <f>VLOOKUP(Table2[[#This Row],[Account Code]],'MSRP CODES'!$A$495:$B$580,2,FALSE)</f>
        <v>#N/A</v>
      </c>
      <c r="U223" s="49"/>
      <c r="V223" s="12">
        <f t="shared" si="9"/>
        <v>0</v>
      </c>
      <c r="W223" s="13">
        <f>Table2[[#This Row],[Cost LC]]/3673.75</f>
        <v>0</v>
      </c>
    </row>
    <row r="224" spans="2:23" x14ac:dyDescent="0.3">
      <c r="B224" s="9" t="e">
        <f>VLOOKUP('BUDGET TEMPLATE'!C224,'MSRP CODES'!$A$4:$B$8,2,FALSE)</f>
        <v>#N/A</v>
      </c>
      <c r="D224" s="9" t="e">
        <f>VLOOKUP(Table2[[#This Row],[PPG Code]],'MSRP CODES'!$A$11:$B$15,2,FALSE)</f>
        <v>#N/A</v>
      </c>
      <c r="F224" s="9" t="e">
        <f>VLOOKUP(Table2[[#This Row],[Goal Code]],'MSRP CODES'!$A$18:$B$20,2,FALSE)</f>
        <v>#N/A</v>
      </c>
      <c r="H224" s="48"/>
      <c r="I224" s="53" t="e">
        <f>VLOOKUP(Table2[[#This Row],[Site]],'MSRP CODES'!$A$23:$C$39,3,FALSE)</f>
        <v>#N/A</v>
      </c>
      <c r="J224" s="9" t="e">
        <f>VLOOKUP(Table2[[#This Row],[Cost Center Code]],'MSRP CODES'!$A$42:$B$48,2,FALSE)</f>
        <v>#N/A</v>
      </c>
      <c r="K224" s="8" t="e">
        <f>VLOOKUP(Table2[[#This Row],[MSRP Objective]],'MSRP CODES'!$A$60:$B$105,2,FALSE)</f>
        <v>#VALUE!</v>
      </c>
      <c r="L224" s="53" t="e">
        <f t="shared" si="8"/>
        <v>#VALUE!</v>
      </c>
      <c r="M224" s="8" t="e">
        <f>VLOOKUP(Table2[[#This Row],[MSRP Output]],'MSRP CODES'!$A$108:$B$491,2,FALSE)</f>
        <v>#N/A</v>
      </c>
      <c r="O224" s="8" t="e">
        <f>VLOOKUP(Table2[[#This Row],[Account Code]],'MSRP CODES'!$A$495:$B$580,2,FALSE)</f>
        <v>#N/A</v>
      </c>
      <c r="U224" s="49"/>
      <c r="V224" s="12">
        <f t="shared" si="9"/>
        <v>0</v>
      </c>
      <c r="W224" s="13">
        <f>Table2[[#This Row],[Cost LC]]/3673.75</f>
        <v>0</v>
      </c>
    </row>
    <row r="225" spans="2:23" x14ac:dyDescent="0.3">
      <c r="B225" s="9" t="e">
        <f>VLOOKUP('BUDGET TEMPLATE'!C225,'MSRP CODES'!$A$4:$B$8,2,FALSE)</f>
        <v>#N/A</v>
      </c>
      <c r="D225" s="9" t="e">
        <f>VLOOKUP(Table2[[#This Row],[PPG Code]],'MSRP CODES'!$A$11:$B$15,2,FALSE)</f>
        <v>#N/A</v>
      </c>
      <c r="F225" s="9" t="e">
        <f>VLOOKUP(Table2[[#This Row],[Goal Code]],'MSRP CODES'!$A$18:$B$20,2,FALSE)</f>
        <v>#N/A</v>
      </c>
      <c r="H225" s="48"/>
      <c r="I225" s="53" t="e">
        <f>VLOOKUP(Table2[[#This Row],[Site]],'MSRP CODES'!$A$23:$C$39,3,FALSE)</f>
        <v>#N/A</v>
      </c>
      <c r="J225" s="9" t="e">
        <f>VLOOKUP(Table2[[#This Row],[Cost Center Code]],'MSRP CODES'!$A$42:$B$48,2,FALSE)</f>
        <v>#N/A</v>
      </c>
      <c r="K225" s="8" t="e">
        <f>VLOOKUP(Table2[[#This Row],[MSRP Objective]],'MSRP CODES'!$A$60:$B$105,2,FALSE)</f>
        <v>#VALUE!</v>
      </c>
      <c r="L225" s="53" t="e">
        <f t="shared" si="8"/>
        <v>#VALUE!</v>
      </c>
      <c r="M225" s="8" t="e">
        <f>VLOOKUP(Table2[[#This Row],[MSRP Output]],'MSRP CODES'!$A$108:$B$491,2,FALSE)</f>
        <v>#N/A</v>
      </c>
      <c r="O225" s="8" t="e">
        <f>VLOOKUP(Table2[[#This Row],[Account Code]],'MSRP CODES'!$A$495:$B$580,2,FALSE)</f>
        <v>#N/A</v>
      </c>
      <c r="U225" s="49"/>
      <c r="V225" s="12">
        <f t="shared" si="9"/>
        <v>0</v>
      </c>
      <c r="W225" s="13">
        <f>Table2[[#This Row],[Cost LC]]/3673.75</f>
        <v>0</v>
      </c>
    </row>
    <row r="226" spans="2:23" x14ac:dyDescent="0.3">
      <c r="B226" s="9" t="e">
        <f>VLOOKUP('BUDGET TEMPLATE'!C226,'MSRP CODES'!$A$4:$B$8,2,FALSE)</f>
        <v>#N/A</v>
      </c>
      <c r="D226" s="9" t="e">
        <f>VLOOKUP(Table2[[#This Row],[PPG Code]],'MSRP CODES'!$A$11:$B$15,2,FALSE)</f>
        <v>#N/A</v>
      </c>
      <c r="F226" s="9" t="e">
        <f>VLOOKUP(Table2[[#This Row],[Goal Code]],'MSRP CODES'!$A$18:$B$20,2,FALSE)</f>
        <v>#N/A</v>
      </c>
      <c r="H226" s="48"/>
      <c r="I226" s="53" t="e">
        <f>VLOOKUP(Table2[[#This Row],[Site]],'MSRP CODES'!$A$23:$C$39,3,FALSE)</f>
        <v>#N/A</v>
      </c>
      <c r="J226" s="9" t="e">
        <f>VLOOKUP(Table2[[#This Row],[Cost Center Code]],'MSRP CODES'!$A$42:$B$48,2,FALSE)</f>
        <v>#N/A</v>
      </c>
      <c r="K226" s="8" t="e">
        <f>VLOOKUP(Table2[[#This Row],[MSRP Objective]],'MSRP CODES'!$A$60:$B$105,2,FALSE)</f>
        <v>#VALUE!</v>
      </c>
      <c r="L226" s="53" t="e">
        <f t="shared" si="8"/>
        <v>#VALUE!</v>
      </c>
      <c r="M226" s="8" t="e">
        <f>VLOOKUP(Table2[[#This Row],[MSRP Output]],'MSRP CODES'!$A$108:$B$491,2,FALSE)</f>
        <v>#N/A</v>
      </c>
      <c r="O226" s="8" t="e">
        <f>VLOOKUP(Table2[[#This Row],[Account Code]],'MSRP CODES'!$A$495:$B$580,2,FALSE)</f>
        <v>#N/A</v>
      </c>
      <c r="U226" s="49"/>
      <c r="V226" s="12">
        <f t="shared" si="9"/>
        <v>0</v>
      </c>
      <c r="W226" s="13">
        <f>Table2[[#This Row],[Cost LC]]/3673.75</f>
        <v>0</v>
      </c>
    </row>
    <row r="227" spans="2:23" x14ac:dyDescent="0.3">
      <c r="B227" s="9" t="e">
        <f>VLOOKUP('BUDGET TEMPLATE'!C227,'MSRP CODES'!$A$4:$B$8,2,FALSE)</f>
        <v>#N/A</v>
      </c>
      <c r="D227" s="9" t="e">
        <f>VLOOKUP(Table2[[#This Row],[PPG Code]],'MSRP CODES'!$A$11:$B$15,2,FALSE)</f>
        <v>#N/A</v>
      </c>
      <c r="F227" s="9" t="e">
        <f>VLOOKUP(Table2[[#This Row],[Goal Code]],'MSRP CODES'!$A$18:$B$20,2,FALSE)</f>
        <v>#N/A</v>
      </c>
      <c r="H227" s="48"/>
      <c r="I227" s="53" t="e">
        <f>VLOOKUP(Table2[[#This Row],[Site]],'MSRP CODES'!$A$23:$C$39,3,FALSE)</f>
        <v>#N/A</v>
      </c>
      <c r="J227" s="9" t="e">
        <f>VLOOKUP(Table2[[#This Row],[Cost Center Code]],'MSRP CODES'!$A$42:$B$48,2,FALSE)</f>
        <v>#N/A</v>
      </c>
      <c r="K227" s="8" t="e">
        <f>VLOOKUP(Table2[[#This Row],[MSRP Objective]],'MSRP CODES'!$A$60:$B$105,2,FALSE)</f>
        <v>#VALUE!</v>
      </c>
      <c r="L227" s="53" t="e">
        <f t="shared" si="8"/>
        <v>#VALUE!</v>
      </c>
      <c r="M227" s="8" t="e">
        <f>VLOOKUP(Table2[[#This Row],[MSRP Output]],'MSRP CODES'!$A$108:$B$491,2,FALSE)</f>
        <v>#N/A</v>
      </c>
      <c r="O227" s="8" t="e">
        <f>VLOOKUP(Table2[[#This Row],[Account Code]],'MSRP CODES'!$A$495:$B$580,2,FALSE)</f>
        <v>#N/A</v>
      </c>
      <c r="U227" s="49"/>
      <c r="V227" s="12">
        <f t="shared" ref="V227:V228" si="10">U227*R227</f>
        <v>0</v>
      </c>
      <c r="W227" s="13">
        <f>Table2[[#This Row],[Cost LC]]/3673.75</f>
        <v>0</v>
      </c>
    </row>
    <row r="228" spans="2:23" x14ac:dyDescent="0.3">
      <c r="B228" s="9" t="e">
        <f>VLOOKUP('BUDGET TEMPLATE'!C228,'MSRP CODES'!$A$4:$B$8,2,FALSE)</f>
        <v>#N/A</v>
      </c>
      <c r="D228" s="9" t="e">
        <f>VLOOKUP(Table2[[#This Row],[PPG Code]],'MSRP CODES'!$A$11:$B$15,2,FALSE)</f>
        <v>#N/A</v>
      </c>
      <c r="F228" s="9" t="e">
        <f>VLOOKUP(Table2[[#This Row],[Goal Code]],'MSRP CODES'!$A$18:$B$20,2,FALSE)</f>
        <v>#N/A</v>
      </c>
      <c r="H228" s="48"/>
      <c r="I228" s="53" t="e">
        <f>VLOOKUP(Table2[[#This Row],[Site]],'MSRP CODES'!$A$23:$C$39,3,FALSE)</f>
        <v>#N/A</v>
      </c>
      <c r="J228" s="9" t="e">
        <f>VLOOKUP(Table2[[#This Row],[Cost Center Code]],'MSRP CODES'!$A$42:$B$48,2,FALSE)</f>
        <v>#N/A</v>
      </c>
      <c r="K228" s="8" t="e">
        <f>VLOOKUP(Table2[[#This Row],[MSRP Objective]],'MSRP CODES'!$A$60:$B$105,2,FALSE)</f>
        <v>#VALUE!</v>
      </c>
      <c r="L228" s="53" t="e">
        <f t="shared" si="8"/>
        <v>#VALUE!</v>
      </c>
      <c r="M228" s="8" t="e">
        <f>VLOOKUP(Table2[[#This Row],[MSRP Output]],'MSRP CODES'!$A$108:$B$491,2,FALSE)</f>
        <v>#N/A</v>
      </c>
      <c r="O228" s="8" t="e">
        <f>VLOOKUP(Table2[[#This Row],[Account Code]],'MSRP CODES'!$A$495:$B$580,2,FALSE)</f>
        <v>#N/A</v>
      </c>
      <c r="U228" s="49"/>
      <c r="V228" s="12">
        <f t="shared" si="10"/>
        <v>0</v>
      </c>
      <c r="W228" s="13">
        <f>Table2[[#This Row],[Cost LC]]/3673.75</f>
        <v>0</v>
      </c>
    </row>
    <row r="229" spans="2:23" x14ac:dyDescent="0.3">
      <c r="B229" s="9" t="e">
        <f>VLOOKUP('BUDGET TEMPLATE'!C229,'MSRP CODES'!$A$4:$B$8,2,FALSE)</f>
        <v>#N/A</v>
      </c>
      <c r="D229" s="9" t="e">
        <f>VLOOKUP(Table2[[#This Row],[PPG Code]],'MSRP CODES'!$A$11:$B$15,2,FALSE)</f>
        <v>#N/A</v>
      </c>
      <c r="F229" s="9" t="e">
        <f>VLOOKUP(Table2[[#This Row],[Goal Code]],'MSRP CODES'!$A$18:$B$20,2,FALSE)</f>
        <v>#N/A</v>
      </c>
      <c r="H229" s="48"/>
      <c r="I229" s="53" t="e">
        <f>VLOOKUP(Table2[[#This Row],[Site]],'MSRP CODES'!$A$23:$C$39,3,FALSE)</f>
        <v>#N/A</v>
      </c>
      <c r="J229" s="9" t="e">
        <f>VLOOKUP(Table2[[#This Row],[Cost Center Code]],'MSRP CODES'!$A$42:$B$48,2,FALSE)</f>
        <v>#N/A</v>
      </c>
      <c r="K229" s="8" t="e">
        <f>VLOOKUP(Table2[[#This Row],[MSRP Objective]],'MSRP CODES'!$A$60:$B$105,2,FALSE)</f>
        <v>#VALUE!</v>
      </c>
      <c r="L229" s="53" t="e">
        <f t="shared" si="8"/>
        <v>#VALUE!</v>
      </c>
      <c r="M229" s="8" t="e">
        <f>VLOOKUP(Table2[[#This Row],[MSRP Output]],'MSRP CODES'!$A$108:$B$491,2,FALSE)</f>
        <v>#N/A</v>
      </c>
      <c r="O229" s="8" t="e">
        <f>VLOOKUP(Table2[[#This Row],[Account Code]],'MSRP CODES'!$A$495:$B$580,2,FALSE)</f>
        <v>#N/A</v>
      </c>
      <c r="U229" s="49"/>
      <c r="V229" s="12">
        <f t="shared" ref="V229:V238" si="11">U229*R229</f>
        <v>0</v>
      </c>
      <c r="W229" s="13">
        <f>Table2[[#This Row],[Cost LC]]/3673.75</f>
        <v>0</v>
      </c>
    </row>
    <row r="230" spans="2:23" x14ac:dyDescent="0.3">
      <c r="B230" s="9" t="e">
        <f>VLOOKUP('BUDGET TEMPLATE'!C230,'MSRP CODES'!$A$4:$B$8,2,FALSE)</f>
        <v>#N/A</v>
      </c>
      <c r="D230" s="9" t="e">
        <f>VLOOKUP(Table2[[#This Row],[PPG Code]],'MSRP CODES'!$A$11:$B$15,2,FALSE)</f>
        <v>#N/A</v>
      </c>
      <c r="F230" s="9" t="e">
        <f>VLOOKUP(Table2[[#This Row],[Goal Code]],'MSRP CODES'!$A$18:$B$20,2,FALSE)</f>
        <v>#N/A</v>
      </c>
      <c r="H230" s="48"/>
      <c r="I230" s="53" t="e">
        <f>VLOOKUP(Table2[[#This Row],[Site]],'MSRP CODES'!$A$23:$C$39,3,FALSE)</f>
        <v>#N/A</v>
      </c>
      <c r="J230" s="9" t="e">
        <f>VLOOKUP(Table2[[#This Row],[Cost Center Code]],'MSRP CODES'!$A$42:$B$48,2,FALSE)</f>
        <v>#N/A</v>
      </c>
      <c r="K230" s="8" t="e">
        <f>VLOOKUP(Table2[[#This Row],[MSRP Objective]],'MSRP CODES'!$A$60:$B$105,2,FALSE)</f>
        <v>#VALUE!</v>
      </c>
      <c r="L230" s="53" t="e">
        <f t="shared" si="8"/>
        <v>#VALUE!</v>
      </c>
      <c r="M230" s="8" t="e">
        <f>VLOOKUP(Table2[[#This Row],[MSRP Output]],'MSRP CODES'!$A$108:$B$491,2,FALSE)</f>
        <v>#N/A</v>
      </c>
      <c r="O230" s="8" t="e">
        <f>VLOOKUP(Table2[[#This Row],[Account Code]],'MSRP CODES'!$A$495:$B$580,2,FALSE)</f>
        <v>#N/A</v>
      </c>
      <c r="U230" s="49"/>
      <c r="V230" s="12">
        <f t="shared" si="11"/>
        <v>0</v>
      </c>
      <c r="W230" s="13">
        <f>Table2[[#This Row],[Cost LC]]/3673.75</f>
        <v>0</v>
      </c>
    </row>
    <row r="231" spans="2:23" x14ac:dyDescent="0.3">
      <c r="B231" s="9" t="e">
        <f>VLOOKUP('BUDGET TEMPLATE'!C231,'MSRP CODES'!$A$4:$B$8,2,FALSE)</f>
        <v>#N/A</v>
      </c>
      <c r="D231" s="9" t="e">
        <f>VLOOKUP(Table2[[#This Row],[PPG Code]],'MSRP CODES'!$A$11:$B$15,2,FALSE)</f>
        <v>#N/A</v>
      </c>
      <c r="F231" s="9" t="e">
        <f>VLOOKUP(Table2[[#This Row],[Goal Code]],'MSRP CODES'!$A$18:$B$20,2,FALSE)</f>
        <v>#N/A</v>
      </c>
      <c r="H231" s="48"/>
      <c r="I231" s="53" t="e">
        <f>VLOOKUP(Table2[[#This Row],[Site]],'MSRP CODES'!$A$23:$C$39,3,FALSE)</f>
        <v>#N/A</v>
      </c>
      <c r="J231" s="9" t="e">
        <f>VLOOKUP(Table2[[#This Row],[Cost Center Code]],'MSRP CODES'!$A$42:$B$48,2,FALSE)</f>
        <v>#N/A</v>
      </c>
      <c r="K231" s="8" t="e">
        <f>VLOOKUP(Table2[[#This Row],[MSRP Objective]],'MSRP CODES'!$A$60:$B$105,2,FALSE)</f>
        <v>#VALUE!</v>
      </c>
      <c r="L231" s="53" t="e">
        <f t="shared" si="8"/>
        <v>#VALUE!</v>
      </c>
      <c r="M231" s="8" t="e">
        <f>VLOOKUP(Table2[[#This Row],[MSRP Output]],'MSRP CODES'!$A$108:$B$491,2,FALSE)</f>
        <v>#N/A</v>
      </c>
      <c r="O231" s="8" t="e">
        <f>VLOOKUP(Table2[[#This Row],[Account Code]],'MSRP CODES'!$A$495:$B$580,2,FALSE)</f>
        <v>#N/A</v>
      </c>
      <c r="U231" s="49"/>
      <c r="V231" s="12">
        <f t="shared" si="11"/>
        <v>0</v>
      </c>
      <c r="W231" s="13">
        <f>Table2[[#This Row],[Cost LC]]/3673.75</f>
        <v>0</v>
      </c>
    </row>
    <row r="232" spans="2:23" x14ac:dyDescent="0.3">
      <c r="B232" s="9" t="e">
        <f>VLOOKUP('BUDGET TEMPLATE'!C232,'MSRP CODES'!$A$4:$B$8,2,FALSE)</f>
        <v>#N/A</v>
      </c>
      <c r="D232" s="9" t="e">
        <f>VLOOKUP(Table2[[#This Row],[PPG Code]],'MSRP CODES'!$A$11:$B$15,2,FALSE)</f>
        <v>#N/A</v>
      </c>
      <c r="F232" s="9" t="e">
        <f>VLOOKUP(Table2[[#This Row],[Goal Code]],'MSRP CODES'!$A$18:$B$20,2,FALSE)</f>
        <v>#N/A</v>
      </c>
      <c r="H232" s="48"/>
      <c r="I232" s="53" t="e">
        <f>VLOOKUP(Table2[[#This Row],[Site]],'MSRP CODES'!$A$23:$C$39,3,FALSE)</f>
        <v>#N/A</v>
      </c>
      <c r="J232" s="9" t="e">
        <f>VLOOKUP(Table2[[#This Row],[Cost Center Code]],'MSRP CODES'!$A$42:$B$48,2,FALSE)</f>
        <v>#N/A</v>
      </c>
      <c r="K232" s="8" t="e">
        <f>VLOOKUP(Table2[[#This Row],[MSRP Objective]],'MSRP CODES'!$A$60:$B$105,2,FALSE)</f>
        <v>#VALUE!</v>
      </c>
      <c r="L232" s="53" t="e">
        <f t="shared" si="8"/>
        <v>#VALUE!</v>
      </c>
      <c r="M232" s="8" t="e">
        <f>VLOOKUP(Table2[[#This Row],[MSRP Output]],'MSRP CODES'!$A$108:$B$491,2,FALSE)</f>
        <v>#N/A</v>
      </c>
      <c r="O232" s="8" t="e">
        <f>VLOOKUP(Table2[[#This Row],[Account Code]],'MSRP CODES'!$A$495:$B$580,2,FALSE)</f>
        <v>#N/A</v>
      </c>
      <c r="U232" s="49"/>
      <c r="V232" s="12">
        <f t="shared" si="11"/>
        <v>0</v>
      </c>
      <c r="W232" s="13">
        <f>Table2[[#This Row],[Cost LC]]/3673.75</f>
        <v>0</v>
      </c>
    </row>
    <row r="233" spans="2:23" x14ac:dyDescent="0.3">
      <c r="B233" s="9" t="e">
        <f>VLOOKUP('BUDGET TEMPLATE'!C233,'MSRP CODES'!$A$4:$B$8,2,FALSE)</f>
        <v>#N/A</v>
      </c>
      <c r="D233" s="9" t="e">
        <f>VLOOKUP(Table2[[#This Row],[PPG Code]],'MSRP CODES'!$A$11:$B$15,2,FALSE)</f>
        <v>#N/A</v>
      </c>
      <c r="F233" s="9" t="e">
        <f>VLOOKUP(Table2[[#This Row],[Goal Code]],'MSRP CODES'!$A$18:$B$20,2,FALSE)</f>
        <v>#N/A</v>
      </c>
      <c r="H233" s="48"/>
      <c r="I233" s="53" t="e">
        <f>VLOOKUP(Table2[[#This Row],[Site]],'MSRP CODES'!$A$23:$C$39,3,FALSE)</f>
        <v>#N/A</v>
      </c>
      <c r="J233" s="9" t="e">
        <f>VLOOKUP(Table2[[#This Row],[Cost Center Code]],'MSRP CODES'!$A$42:$B$48,2,FALSE)</f>
        <v>#N/A</v>
      </c>
      <c r="K233" s="8" t="e">
        <f>VLOOKUP(Table2[[#This Row],[MSRP Objective]],'MSRP CODES'!$A$60:$B$105,2,FALSE)</f>
        <v>#VALUE!</v>
      </c>
      <c r="L233" s="53" t="e">
        <f t="shared" si="8"/>
        <v>#VALUE!</v>
      </c>
      <c r="M233" s="8" t="e">
        <f>VLOOKUP(Table2[[#This Row],[MSRP Output]],'MSRP CODES'!$A$108:$B$491,2,FALSE)</f>
        <v>#N/A</v>
      </c>
      <c r="O233" s="8" t="e">
        <f>VLOOKUP(Table2[[#This Row],[Account Code]],'MSRP CODES'!$A$495:$B$580,2,FALSE)</f>
        <v>#N/A</v>
      </c>
      <c r="U233" s="49"/>
      <c r="V233" s="12">
        <f t="shared" si="11"/>
        <v>0</v>
      </c>
      <c r="W233" s="13">
        <f>Table2[[#This Row],[Cost LC]]/3673.75</f>
        <v>0</v>
      </c>
    </row>
    <row r="234" spans="2:23" x14ac:dyDescent="0.3">
      <c r="B234" s="9" t="e">
        <f>VLOOKUP('BUDGET TEMPLATE'!C234,'MSRP CODES'!$A$4:$B$8,2,FALSE)</f>
        <v>#N/A</v>
      </c>
      <c r="D234" s="9" t="e">
        <f>VLOOKUP(Table2[[#This Row],[PPG Code]],'MSRP CODES'!$A$11:$B$15,2,FALSE)</f>
        <v>#N/A</v>
      </c>
      <c r="F234" s="9" t="e">
        <f>VLOOKUP(Table2[[#This Row],[Goal Code]],'MSRP CODES'!$A$18:$B$20,2,FALSE)</f>
        <v>#N/A</v>
      </c>
      <c r="H234" s="48"/>
      <c r="I234" s="53" t="e">
        <f>VLOOKUP(Table2[[#This Row],[Site]],'MSRP CODES'!$A$23:$C$39,3,FALSE)</f>
        <v>#N/A</v>
      </c>
      <c r="J234" s="9" t="e">
        <f>VLOOKUP(Table2[[#This Row],[Cost Center Code]],'MSRP CODES'!$A$42:$B$48,2,FALSE)</f>
        <v>#N/A</v>
      </c>
      <c r="K234" s="8" t="e">
        <f>VLOOKUP(Table2[[#This Row],[MSRP Objective]],'MSRP CODES'!$A$60:$B$105,2,FALSE)</f>
        <v>#VALUE!</v>
      </c>
      <c r="L234" s="53" t="e">
        <f t="shared" si="8"/>
        <v>#VALUE!</v>
      </c>
      <c r="M234" s="8" t="e">
        <f>VLOOKUP(Table2[[#This Row],[MSRP Output]],'MSRP CODES'!$A$108:$B$491,2,FALSE)</f>
        <v>#N/A</v>
      </c>
      <c r="O234" s="8" t="e">
        <f>VLOOKUP(Table2[[#This Row],[Account Code]],'MSRP CODES'!$A$495:$B$580,2,FALSE)</f>
        <v>#N/A</v>
      </c>
      <c r="U234" s="49"/>
      <c r="V234" s="12">
        <f t="shared" si="11"/>
        <v>0</v>
      </c>
      <c r="W234" s="13">
        <f>Table2[[#This Row],[Cost LC]]/3673.75</f>
        <v>0</v>
      </c>
    </row>
    <row r="235" spans="2:23" x14ac:dyDescent="0.3">
      <c r="B235" s="9" t="e">
        <f>VLOOKUP('BUDGET TEMPLATE'!C235,'MSRP CODES'!$A$4:$B$8,2,FALSE)</f>
        <v>#N/A</v>
      </c>
      <c r="D235" s="9" t="e">
        <f>VLOOKUP(Table2[[#This Row],[PPG Code]],'MSRP CODES'!$A$11:$B$15,2,FALSE)</f>
        <v>#N/A</v>
      </c>
      <c r="F235" s="9" t="e">
        <f>VLOOKUP(Table2[[#This Row],[Goal Code]],'MSRP CODES'!$A$18:$B$20,2,FALSE)</f>
        <v>#N/A</v>
      </c>
      <c r="H235" s="48"/>
      <c r="I235" s="53" t="e">
        <f>VLOOKUP(Table2[[#This Row],[Site]],'MSRP CODES'!$A$23:$C$39,3,FALSE)</f>
        <v>#N/A</v>
      </c>
      <c r="J235" s="9" t="e">
        <f>VLOOKUP(Table2[[#This Row],[Cost Center Code]],'MSRP CODES'!$A$42:$B$48,2,FALSE)</f>
        <v>#N/A</v>
      </c>
      <c r="K235" s="8" t="e">
        <f>VLOOKUP(Table2[[#This Row],[MSRP Objective]],'MSRP CODES'!$A$60:$B$105,2,FALSE)</f>
        <v>#VALUE!</v>
      </c>
      <c r="L235" s="53" t="e">
        <f t="shared" si="8"/>
        <v>#VALUE!</v>
      </c>
      <c r="M235" s="8" t="e">
        <f>VLOOKUP(Table2[[#This Row],[MSRP Output]],'MSRP CODES'!$A$108:$B$491,2,FALSE)</f>
        <v>#N/A</v>
      </c>
      <c r="O235" s="8" t="e">
        <f>VLOOKUP(Table2[[#This Row],[Account Code]],'MSRP CODES'!$A$495:$B$580,2,FALSE)</f>
        <v>#N/A</v>
      </c>
      <c r="U235" s="49"/>
      <c r="V235" s="12">
        <f t="shared" si="11"/>
        <v>0</v>
      </c>
      <c r="W235" s="13">
        <f>Table2[[#This Row],[Cost LC]]/3673.75</f>
        <v>0</v>
      </c>
    </row>
    <row r="236" spans="2:23" x14ac:dyDescent="0.3">
      <c r="B236" s="9" t="e">
        <f>VLOOKUP('BUDGET TEMPLATE'!C236,'MSRP CODES'!$A$4:$B$8,2,FALSE)</f>
        <v>#N/A</v>
      </c>
      <c r="D236" s="9" t="e">
        <f>VLOOKUP(Table2[[#This Row],[PPG Code]],'MSRP CODES'!$A$11:$B$15,2,FALSE)</f>
        <v>#N/A</v>
      </c>
      <c r="F236" s="9" t="e">
        <f>VLOOKUP(Table2[[#This Row],[Goal Code]],'MSRP CODES'!$A$18:$B$20,2,FALSE)</f>
        <v>#N/A</v>
      </c>
      <c r="H236" s="48"/>
      <c r="I236" s="53" t="e">
        <f>VLOOKUP(Table2[[#This Row],[Site]],'MSRP CODES'!$A$23:$C$39,3,FALSE)</f>
        <v>#N/A</v>
      </c>
      <c r="J236" s="9" t="e">
        <f>VLOOKUP(Table2[[#This Row],[Cost Center Code]],'MSRP CODES'!$A$42:$B$48,2,FALSE)</f>
        <v>#N/A</v>
      </c>
      <c r="K236" s="8" t="e">
        <f>VLOOKUP(Table2[[#This Row],[MSRP Objective]],'MSRP CODES'!$A$60:$B$105,2,FALSE)</f>
        <v>#VALUE!</v>
      </c>
      <c r="L236" s="53" t="e">
        <f t="shared" si="8"/>
        <v>#VALUE!</v>
      </c>
      <c r="M236" s="8" t="e">
        <f>VLOOKUP(Table2[[#This Row],[MSRP Output]],'MSRP CODES'!$A$108:$B$491,2,FALSE)</f>
        <v>#N/A</v>
      </c>
      <c r="O236" s="8" t="e">
        <f>VLOOKUP(Table2[[#This Row],[Account Code]],'MSRP CODES'!$A$495:$B$580,2,FALSE)</f>
        <v>#N/A</v>
      </c>
      <c r="U236" s="49"/>
      <c r="V236" s="12">
        <f t="shared" si="11"/>
        <v>0</v>
      </c>
      <c r="W236" s="13">
        <f>Table2[[#This Row],[Cost LC]]/3673.75</f>
        <v>0</v>
      </c>
    </row>
    <row r="237" spans="2:23" x14ac:dyDescent="0.3">
      <c r="B237" s="9" t="e">
        <f>VLOOKUP('BUDGET TEMPLATE'!C237,'MSRP CODES'!$A$4:$B$8,2,FALSE)</f>
        <v>#N/A</v>
      </c>
      <c r="D237" s="9" t="e">
        <f>VLOOKUP(Table2[[#This Row],[PPG Code]],'MSRP CODES'!$A$11:$B$15,2,FALSE)</f>
        <v>#N/A</v>
      </c>
      <c r="F237" s="9" t="e">
        <f>VLOOKUP(Table2[[#This Row],[Goal Code]],'MSRP CODES'!$A$18:$B$20,2,FALSE)</f>
        <v>#N/A</v>
      </c>
      <c r="H237" s="48"/>
      <c r="I237" s="53" t="e">
        <f>VLOOKUP(Table2[[#This Row],[Site]],'MSRP CODES'!$A$23:$C$39,3,FALSE)</f>
        <v>#N/A</v>
      </c>
      <c r="J237" s="9" t="e">
        <f>VLOOKUP(Table2[[#This Row],[Cost Center Code]],'MSRP CODES'!$A$42:$B$48,2,FALSE)</f>
        <v>#N/A</v>
      </c>
      <c r="K237" s="8" t="e">
        <f>VLOOKUP(Table2[[#This Row],[MSRP Objective]],'MSRP CODES'!$A$60:$B$105,2,FALSE)</f>
        <v>#VALUE!</v>
      </c>
      <c r="L237" s="53" t="e">
        <f t="shared" si="8"/>
        <v>#VALUE!</v>
      </c>
      <c r="M237" s="8" t="e">
        <f>VLOOKUP(Table2[[#This Row],[MSRP Output]],'MSRP CODES'!$A$108:$B$491,2,FALSE)</f>
        <v>#N/A</v>
      </c>
      <c r="O237" s="8" t="e">
        <f>VLOOKUP(Table2[[#This Row],[Account Code]],'MSRP CODES'!$A$495:$B$580,2,FALSE)</f>
        <v>#N/A</v>
      </c>
      <c r="U237" s="49"/>
      <c r="V237" s="12">
        <f t="shared" si="11"/>
        <v>0</v>
      </c>
      <c r="W237" s="13">
        <f>Table2[[#This Row],[Cost LC]]/3673.75</f>
        <v>0</v>
      </c>
    </row>
    <row r="238" spans="2:23" x14ac:dyDescent="0.3">
      <c r="B238" s="9" t="e">
        <f>VLOOKUP('BUDGET TEMPLATE'!C238,'MSRP CODES'!$A$4:$B$8,2,FALSE)</f>
        <v>#N/A</v>
      </c>
      <c r="D238" s="9" t="e">
        <f>VLOOKUP(Table2[[#This Row],[PPG Code]],'MSRP CODES'!$A$11:$B$15,2,FALSE)</f>
        <v>#N/A</v>
      </c>
      <c r="F238" s="9" t="e">
        <f>VLOOKUP(Table2[[#This Row],[Goal Code]],'MSRP CODES'!$A$18:$B$20,2,FALSE)</f>
        <v>#N/A</v>
      </c>
      <c r="H238" s="48"/>
      <c r="I238" s="53" t="e">
        <f>VLOOKUP(Table2[[#This Row],[Site]],'MSRP CODES'!$A$23:$C$39,3,FALSE)</f>
        <v>#N/A</v>
      </c>
      <c r="J238" s="9" t="e">
        <f>VLOOKUP(Table2[[#This Row],[Cost Center Code]],'MSRP CODES'!$A$42:$B$48,2,FALSE)</f>
        <v>#N/A</v>
      </c>
      <c r="K238" s="8" t="e">
        <f>VLOOKUP(Table2[[#This Row],[MSRP Objective]],'MSRP CODES'!$A$60:$B$105,2,FALSE)</f>
        <v>#VALUE!</v>
      </c>
      <c r="L238" s="53" t="e">
        <f t="shared" si="8"/>
        <v>#VALUE!</v>
      </c>
      <c r="M238" s="8" t="e">
        <f>VLOOKUP(Table2[[#This Row],[MSRP Output]],'MSRP CODES'!$A$108:$B$491,2,FALSE)</f>
        <v>#N/A</v>
      </c>
      <c r="O238" s="8" t="e">
        <f>VLOOKUP(Table2[[#This Row],[Account Code]],'MSRP CODES'!$A$495:$B$580,2,FALSE)</f>
        <v>#N/A</v>
      </c>
      <c r="U238" s="49"/>
      <c r="V238" s="12">
        <f t="shared" si="11"/>
        <v>0</v>
      </c>
      <c r="W238" s="13">
        <f>Table2[[#This Row],[Cost LC]]/3673.75</f>
        <v>0</v>
      </c>
    </row>
    <row r="239" spans="2:23" x14ac:dyDescent="0.3">
      <c r="B239" s="9" t="e">
        <f>VLOOKUP('BUDGET TEMPLATE'!C239,'MSRP CODES'!$A$4:$B$8,2,FALSE)</f>
        <v>#N/A</v>
      </c>
      <c r="D239" s="9" t="e">
        <f>VLOOKUP(Table2[[#This Row],[PPG Code]],'MSRP CODES'!$A$11:$B$15,2,FALSE)</f>
        <v>#N/A</v>
      </c>
      <c r="F239" s="9" t="e">
        <f>VLOOKUP(Table2[[#This Row],[Goal Code]],'MSRP CODES'!$A$18:$B$20,2,FALSE)</f>
        <v>#N/A</v>
      </c>
      <c r="H239" s="48"/>
      <c r="I239" s="53" t="e">
        <f>VLOOKUP(Table2[[#This Row],[Site]],'MSRP CODES'!$A$23:$C$39,3,FALSE)</f>
        <v>#N/A</v>
      </c>
      <c r="J239" s="9" t="e">
        <f>VLOOKUP(Table2[[#This Row],[Cost Center Code]],'MSRP CODES'!$A$42:$B$48,2,FALSE)</f>
        <v>#N/A</v>
      </c>
      <c r="K239" s="8" t="e">
        <f>VLOOKUP(Table2[[#This Row],[MSRP Objective]],'MSRP CODES'!$A$60:$B$105,2,FALSE)</f>
        <v>#VALUE!</v>
      </c>
      <c r="L239" s="53" t="e">
        <f t="shared" si="8"/>
        <v>#VALUE!</v>
      </c>
      <c r="M239" s="8" t="e">
        <f>VLOOKUP(Table2[[#This Row],[MSRP Output]],'MSRP CODES'!$A$108:$B$491,2,FALSE)</f>
        <v>#N/A</v>
      </c>
      <c r="O239" s="8" t="e">
        <f>VLOOKUP(Table2[[#This Row],[Account Code]],'MSRP CODES'!$A$495:$B$580,2,FALSE)</f>
        <v>#N/A</v>
      </c>
      <c r="U239" s="49"/>
      <c r="V239" s="12">
        <f t="shared" ref="V239:V240" si="12">U239*R239</f>
        <v>0</v>
      </c>
      <c r="W239" s="13">
        <f>Table2[[#This Row],[Cost LC]]/3673.75</f>
        <v>0</v>
      </c>
    </row>
    <row r="240" spans="2:23" x14ac:dyDescent="0.3">
      <c r="B240" s="9" t="e">
        <f>VLOOKUP('BUDGET TEMPLATE'!C240,'MSRP CODES'!$A$4:$B$8,2,FALSE)</f>
        <v>#N/A</v>
      </c>
      <c r="D240" s="9" t="e">
        <f>VLOOKUP(Table2[[#This Row],[PPG Code]],'MSRP CODES'!$A$11:$B$15,2,FALSE)</f>
        <v>#N/A</v>
      </c>
      <c r="F240" s="9" t="e">
        <f>VLOOKUP(Table2[[#This Row],[Goal Code]],'MSRP CODES'!$A$18:$B$20,2,FALSE)</f>
        <v>#N/A</v>
      </c>
      <c r="H240" s="48"/>
      <c r="I240" s="53" t="e">
        <f>VLOOKUP(Table2[[#This Row],[Site]],'MSRP CODES'!$A$23:$C$39,3,FALSE)</f>
        <v>#N/A</v>
      </c>
      <c r="J240" s="9" t="e">
        <f>VLOOKUP(Table2[[#This Row],[Cost Center Code]],'MSRP CODES'!$A$42:$B$48,2,FALSE)</f>
        <v>#N/A</v>
      </c>
      <c r="K240" s="8" t="e">
        <f>VLOOKUP(Table2[[#This Row],[MSRP Objective]],'MSRP CODES'!$A$60:$B$105,2,FALSE)</f>
        <v>#VALUE!</v>
      </c>
      <c r="L240" s="53" t="e">
        <f t="shared" si="8"/>
        <v>#VALUE!</v>
      </c>
      <c r="M240" s="8" t="e">
        <f>VLOOKUP(Table2[[#This Row],[MSRP Output]],'MSRP CODES'!$A$108:$B$491,2,FALSE)</f>
        <v>#N/A</v>
      </c>
      <c r="O240" s="8" t="e">
        <f>VLOOKUP(Table2[[#This Row],[Account Code]],'MSRP CODES'!$A$495:$B$580,2,FALSE)</f>
        <v>#N/A</v>
      </c>
      <c r="U240" s="49"/>
      <c r="V240" s="12">
        <f t="shared" si="12"/>
        <v>0</v>
      </c>
      <c r="W240" s="13">
        <f>Table2[[#This Row],[Cost LC]]/3673.75</f>
        <v>0</v>
      </c>
    </row>
    <row r="241" spans="2:23" x14ac:dyDescent="0.3">
      <c r="B241" s="9" t="e">
        <f>VLOOKUP('BUDGET TEMPLATE'!C241,'MSRP CODES'!$A$4:$B$8,2,FALSE)</f>
        <v>#N/A</v>
      </c>
      <c r="D241" s="9" t="e">
        <f>VLOOKUP(Table2[[#This Row],[PPG Code]],'MSRP CODES'!$A$11:$B$15,2,FALSE)</f>
        <v>#N/A</v>
      </c>
      <c r="F241" s="9" t="e">
        <f>VLOOKUP(Table2[[#This Row],[Goal Code]],'MSRP CODES'!$A$18:$B$20,2,FALSE)</f>
        <v>#N/A</v>
      </c>
      <c r="H241" s="48"/>
      <c r="I241" s="53" t="e">
        <f>VLOOKUP(Table2[[#This Row],[Site]],'MSRP CODES'!$A$23:$C$39,3,FALSE)</f>
        <v>#N/A</v>
      </c>
      <c r="J241" s="9" t="e">
        <f>VLOOKUP(Table2[[#This Row],[Cost Center Code]],'MSRP CODES'!$A$42:$B$48,2,FALSE)</f>
        <v>#N/A</v>
      </c>
      <c r="K241" s="8" t="e">
        <f>VLOOKUP(Table2[[#This Row],[MSRP Objective]],'MSRP CODES'!$A$60:$B$105,2,FALSE)</f>
        <v>#VALUE!</v>
      </c>
      <c r="L241" s="53" t="e">
        <f t="shared" si="8"/>
        <v>#VALUE!</v>
      </c>
      <c r="M241" s="8" t="e">
        <f>VLOOKUP(Table2[[#This Row],[MSRP Output]],'MSRP CODES'!$A$108:$B$491,2,FALSE)</f>
        <v>#N/A</v>
      </c>
      <c r="O241" s="8" t="e">
        <f>VLOOKUP(Table2[[#This Row],[Account Code]],'MSRP CODES'!$A$495:$B$580,2,FALSE)</f>
        <v>#N/A</v>
      </c>
      <c r="U241" s="49"/>
      <c r="V241" s="12">
        <f t="shared" ref="V241:V275" si="13">U241*R241</f>
        <v>0</v>
      </c>
      <c r="W241" s="13">
        <f>Table2[[#This Row],[Cost LC]]/3673.75</f>
        <v>0</v>
      </c>
    </row>
    <row r="242" spans="2:23" x14ac:dyDescent="0.3">
      <c r="B242" s="9" t="e">
        <f>VLOOKUP('BUDGET TEMPLATE'!C242,'MSRP CODES'!$A$4:$B$8,2,FALSE)</f>
        <v>#N/A</v>
      </c>
      <c r="D242" s="9" t="e">
        <f>VLOOKUP(Table2[[#This Row],[PPG Code]],'MSRP CODES'!$A$11:$B$15,2,FALSE)</f>
        <v>#N/A</v>
      </c>
      <c r="F242" s="9" t="e">
        <f>VLOOKUP(Table2[[#This Row],[Goal Code]],'MSRP CODES'!$A$18:$B$20,2,FALSE)</f>
        <v>#N/A</v>
      </c>
      <c r="H242" s="48"/>
      <c r="I242" s="53" t="e">
        <f>VLOOKUP(Table2[[#This Row],[Site]],'MSRP CODES'!$A$23:$C$39,3,FALSE)</f>
        <v>#N/A</v>
      </c>
      <c r="J242" s="9" t="e">
        <f>VLOOKUP(Table2[[#This Row],[Cost Center Code]],'MSRP CODES'!$A$42:$B$48,2,FALSE)</f>
        <v>#N/A</v>
      </c>
      <c r="K242" s="8" t="e">
        <f>VLOOKUP(Table2[[#This Row],[MSRP Objective]],'MSRP CODES'!$A$60:$B$105,2,FALSE)</f>
        <v>#VALUE!</v>
      </c>
      <c r="L242" s="53" t="e">
        <f t="shared" si="8"/>
        <v>#VALUE!</v>
      </c>
      <c r="M242" s="8" t="e">
        <f>VLOOKUP(Table2[[#This Row],[MSRP Output]],'MSRP CODES'!$A$108:$B$491,2,FALSE)</f>
        <v>#N/A</v>
      </c>
      <c r="O242" s="8" t="e">
        <f>VLOOKUP(Table2[[#This Row],[Account Code]],'MSRP CODES'!$A$495:$B$580,2,FALSE)</f>
        <v>#N/A</v>
      </c>
      <c r="U242" s="49"/>
      <c r="V242" s="12">
        <f t="shared" si="13"/>
        <v>0</v>
      </c>
      <c r="W242" s="13">
        <f>Table2[[#This Row],[Cost LC]]/3673.75</f>
        <v>0</v>
      </c>
    </row>
    <row r="243" spans="2:23" x14ac:dyDescent="0.3">
      <c r="B243" s="9" t="e">
        <f>VLOOKUP('BUDGET TEMPLATE'!C243,'MSRP CODES'!$A$4:$B$8,2,FALSE)</f>
        <v>#N/A</v>
      </c>
      <c r="D243" s="9" t="e">
        <f>VLOOKUP(Table2[[#This Row],[PPG Code]],'MSRP CODES'!$A$11:$B$15,2,FALSE)</f>
        <v>#N/A</v>
      </c>
      <c r="F243" s="9" t="e">
        <f>VLOOKUP(Table2[[#This Row],[Goal Code]],'MSRP CODES'!$A$18:$B$20,2,FALSE)</f>
        <v>#N/A</v>
      </c>
      <c r="H243" s="48"/>
      <c r="I243" s="53" t="e">
        <f>VLOOKUP(Table2[[#This Row],[Site]],'MSRP CODES'!$A$23:$C$39,3,FALSE)</f>
        <v>#N/A</v>
      </c>
      <c r="J243" s="9" t="e">
        <f>VLOOKUP(Table2[[#This Row],[Cost Center Code]],'MSRP CODES'!$A$42:$B$48,2,FALSE)</f>
        <v>#N/A</v>
      </c>
      <c r="K243" s="8" t="e">
        <f>VLOOKUP(Table2[[#This Row],[MSRP Objective]],'MSRP CODES'!$A$60:$B$105,2,FALSE)</f>
        <v>#VALUE!</v>
      </c>
      <c r="L243" s="53" t="e">
        <f t="shared" si="8"/>
        <v>#VALUE!</v>
      </c>
      <c r="M243" s="8" t="e">
        <f>VLOOKUP(Table2[[#This Row],[MSRP Output]],'MSRP CODES'!$A$108:$B$491,2,FALSE)</f>
        <v>#N/A</v>
      </c>
      <c r="O243" s="8" t="e">
        <f>VLOOKUP(Table2[[#This Row],[Account Code]],'MSRP CODES'!$A$495:$B$580,2,FALSE)</f>
        <v>#N/A</v>
      </c>
      <c r="U243" s="49"/>
      <c r="V243" s="12">
        <f t="shared" si="13"/>
        <v>0</v>
      </c>
      <c r="W243" s="13">
        <f>Table2[[#This Row],[Cost LC]]/3673.75</f>
        <v>0</v>
      </c>
    </row>
    <row r="244" spans="2:23" x14ac:dyDescent="0.3">
      <c r="B244" s="9" t="e">
        <f>VLOOKUP('BUDGET TEMPLATE'!C244,'MSRP CODES'!$A$4:$B$8,2,FALSE)</f>
        <v>#N/A</v>
      </c>
      <c r="D244" s="9" t="e">
        <f>VLOOKUP(Table2[[#This Row],[PPG Code]],'MSRP CODES'!$A$11:$B$15,2,FALSE)</f>
        <v>#N/A</v>
      </c>
      <c r="F244" s="9" t="e">
        <f>VLOOKUP(Table2[[#This Row],[Goal Code]],'MSRP CODES'!$A$18:$B$20,2,FALSE)</f>
        <v>#N/A</v>
      </c>
      <c r="H244" s="48"/>
      <c r="I244" s="53" t="e">
        <f>VLOOKUP(Table2[[#This Row],[Site]],'MSRP CODES'!$A$23:$C$39,3,FALSE)</f>
        <v>#N/A</v>
      </c>
      <c r="J244" s="9" t="e">
        <f>VLOOKUP(Table2[[#This Row],[Cost Center Code]],'MSRP CODES'!$A$42:$B$48,2,FALSE)</f>
        <v>#N/A</v>
      </c>
      <c r="K244" s="8" t="e">
        <f>VLOOKUP(Table2[[#This Row],[MSRP Objective]],'MSRP CODES'!$A$60:$B$105,2,FALSE)</f>
        <v>#VALUE!</v>
      </c>
      <c r="L244" s="53" t="e">
        <f t="shared" si="8"/>
        <v>#VALUE!</v>
      </c>
      <c r="M244" s="8" t="e">
        <f>VLOOKUP(Table2[[#This Row],[MSRP Output]],'MSRP CODES'!$A$108:$B$491,2,FALSE)</f>
        <v>#N/A</v>
      </c>
      <c r="O244" s="8" t="e">
        <f>VLOOKUP(Table2[[#This Row],[Account Code]],'MSRP CODES'!$A$495:$B$580,2,FALSE)</f>
        <v>#N/A</v>
      </c>
      <c r="U244" s="49"/>
      <c r="V244" s="12">
        <f t="shared" si="13"/>
        <v>0</v>
      </c>
      <c r="W244" s="13">
        <f>Table2[[#This Row],[Cost LC]]/3673.75</f>
        <v>0</v>
      </c>
    </row>
    <row r="245" spans="2:23" x14ac:dyDescent="0.3">
      <c r="B245" s="9" t="e">
        <f>VLOOKUP('BUDGET TEMPLATE'!C245,'MSRP CODES'!$A$4:$B$8,2,FALSE)</f>
        <v>#N/A</v>
      </c>
      <c r="D245" s="9" t="e">
        <f>VLOOKUP(Table2[[#This Row],[PPG Code]],'MSRP CODES'!$A$11:$B$15,2,FALSE)</f>
        <v>#N/A</v>
      </c>
      <c r="F245" s="9" t="e">
        <f>VLOOKUP(Table2[[#This Row],[Goal Code]],'MSRP CODES'!$A$18:$B$20,2,FALSE)</f>
        <v>#N/A</v>
      </c>
      <c r="H245" s="48"/>
      <c r="I245" s="53" t="e">
        <f>VLOOKUP(Table2[[#This Row],[Site]],'MSRP CODES'!$A$23:$C$39,3,FALSE)</f>
        <v>#N/A</v>
      </c>
      <c r="J245" s="9" t="e">
        <f>VLOOKUP(Table2[[#This Row],[Cost Center Code]],'MSRP CODES'!$A$42:$B$48,2,FALSE)</f>
        <v>#N/A</v>
      </c>
      <c r="K245" s="8" t="e">
        <f>VLOOKUP(Table2[[#This Row],[MSRP Objective]],'MSRP CODES'!$A$60:$B$105,2,FALSE)</f>
        <v>#VALUE!</v>
      </c>
      <c r="L245" s="53" t="e">
        <f t="shared" si="8"/>
        <v>#VALUE!</v>
      </c>
      <c r="M245" s="8" t="e">
        <f>VLOOKUP(Table2[[#This Row],[MSRP Output]],'MSRP CODES'!$A$108:$B$491,2,FALSE)</f>
        <v>#N/A</v>
      </c>
      <c r="O245" s="8" t="e">
        <f>VLOOKUP(Table2[[#This Row],[Account Code]],'MSRP CODES'!$A$495:$B$580,2,FALSE)</f>
        <v>#N/A</v>
      </c>
      <c r="U245" s="49"/>
      <c r="V245" s="12">
        <f t="shared" si="13"/>
        <v>0</v>
      </c>
      <c r="W245" s="13">
        <f>Table2[[#This Row],[Cost LC]]/3673.75</f>
        <v>0</v>
      </c>
    </row>
    <row r="246" spans="2:23" x14ac:dyDescent="0.3">
      <c r="B246" s="9" t="e">
        <f>VLOOKUP('BUDGET TEMPLATE'!C246,'MSRP CODES'!$A$4:$B$8,2,FALSE)</f>
        <v>#N/A</v>
      </c>
      <c r="D246" s="9" t="e">
        <f>VLOOKUP(Table2[[#This Row],[PPG Code]],'MSRP CODES'!$A$11:$B$15,2,FALSE)</f>
        <v>#N/A</v>
      </c>
      <c r="F246" s="9" t="e">
        <f>VLOOKUP(Table2[[#This Row],[Goal Code]],'MSRP CODES'!$A$18:$B$20,2,FALSE)</f>
        <v>#N/A</v>
      </c>
      <c r="H246" s="48"/>
      <c r="I246" s="53" t="e">
        <f>VLOOKUP(Table2[[#This Row],[Site]],'MSRP CODES'!$A$23:$C$39,3,FALSE)</f>
        <v>#N/A</v>
      </c>
      <c r="J246" s="9" t="e">
        <f>VLOOKUP(Table2[[#This Row],[Cost Center Code]],'MSRP CODES'!$A$42:$B$48,2,FALSE)</f>
        <v>#N/A</v>
      </c>
      <c r="K246" s="8" t="e">
        <f>VLOOKUP(Table2[[#This Row],[MSRP Objective]],'MSRP CODES'!$A$60:$B$105,2,FALSE)</f>
        <v>#VALUE!</v>
      </c>
      <c r="L246" s="53" t="e">
        <f t="shared" si="8"/>
        <v>#VALUE!</v>
      </c>
      <c r="M246" s="8" t="e">
        <f>VLOOKUP(Table2[[#This Row],[MSRP Output]],'MSRP CODES'!$A$108:$B$491,2,FALSE)</f>
        <v>#N/A</v>
      </c>
      <c r="O246" s="8" t="e">
        <f>VLOOKUP(Table2[[#This Row],[Account Code]],'MSRP CODES'!$A$495:$B$580,2,FALSE)</f>
        <v>#N/A</v>
      </c>
      <c r="U246" s="49"/>
      <c r="V246" s="12">
        <f t="shared" si="13"/>
        <v>0</v>
      </c>
      <c r="W246" s="13">
        <f>Table2[[#This Row],[Cost LC]]/3673.75</f>
        <v>0</v>
      </c>
    </row>
    <row r="247" spans="2:23" x14ac:dyDescent="0.3">
      <c r="B247" s="9" t="e">
        <f>VLOOKUP('BUDGET TEMPLATE'!C247,'MSRP CODES'!$A$4:$B$8,2,FALSE)</f>
        <v>#N/A</v>
      </c>
      <c r="D247" s="9" t="e">
        <f>VLOOKUP(Table2[[#This Row],[PPG Code]],'MSRP CODES'!$A$11:$B$15,2,FALSE)</f>
        <v>#N/A</v>
      </c>
      <c r="F247" s="9" t="e">
        <f>VLOOKUP(Table2[[#This Row],[Goal Code]],'MSRP CODES'!$A$18:$B$20,2,FALSE)</f>
        <v>#N/A</v>
      </c>
      <c r="H247" s="48"/>
      <c r="I247" s="53" t="e">
        <f>VLOOKUP(Table2[[#This Row],[Site]],'MSRP CODES'!$A$23:$C$39,3,FALSE)</f>
        <v>#N/A</v>
      </c>
      <c r="J247" s="9" t="e">
        <f>VLOOKUP(Table2[[#This Row],[Cost Center Code]],'MSRP CODES'!$A$42:$B$48,2,FALSE)</f>
        <v>#N/A</v>
      </c>
      <c r="K247" s="8" t="e">
        <f>VLOOKUP(Table2[[#This Row],[MSRP Objective]],'MSRP CODES'!$A$60:$B$105,2,FALSE)</f>
        <v>#VALUE!</v>
      </c>
      <c r="L247" s="53" t="e">
        <f t="shared" si="8"/>
        <v>#VALUE!</v>
      </c>
      <c r="M247" s="8" t="e">
        <f>VLOOKUP(Table2[[#This Row],[MSRP Output]],'MSRP CODES'!$A$108:$B$491,2,FALSE)</f>
        <v>#N/A</v>
      </c>
      <c r="O247" s="8" t="e">
        <f>VLOOKUP(Table2[[#This Row],[Account Code]],'MSRP CODES'!$A$495:$B$580,2,FALSE)</f>
        <v>#N/A</v>
      </c>
      <c r="U247" s="49"/>
      <c r="V247" s="12">
        <f t="shared" si="13"/>
        <v>0</v>
      </c>
      <c r="W247" s="13">
        <f>Table2[[#This Row],[Cost LC]]/3673.75</f>
        <v>0</v>
      </c>
    </row>
    <row r="248" spans="2:23" x14ac:dyDescent="0.3">
      <c r="B248" s="9" t="e">
        <f>VLOOKUP('BUDGET TEMPLATE'!C248,'MSRP CODES'!$A$4:$B$8,2,FALSE)</f>
        <v>#N/A</v>
      </c>
      <c r="D248" s="9" t="e">
        <f>VLOOKUP(Table2[[#This Row],[PPG Code]],'MSRP CODES'!$A$11:$B$15,2,FALSE)</f>
        <v>#N/A</v>
      </c>
      <c r="F248" s="9" t="e">
        <f>VLOOKUP(Table2[[#This Row],[Goal Code]],'MSRP CODES'!$A$18:$B$20,2,FALSE)</f>
        <v>#N/A</v>
      </c>
      <c r="H248" s="48"/>
      <c r="I248" s="53" t="e">
        <f>VLOOKUP(Table2[[#This Row],[Site]],'MSRP CODES'!$A$23:$C$39,3,FALSE)</f>
        <v>#N/A</v>
      </c>
      <c r="J248" s="9" t="e">
        <f>VLOOKUP(Table2[[#This Row],[Cost Center Code]],'MSRP CODES'!$A$42:$B$48,2,FALSE)</f>
        <v>#N/A</v>
      </c>
      <c r="K248" s="8" t="e">
        <f>VLOOKUP(Table2[[#This Row],[MSRP Objective]],'MSRP CODES'!$A$60:$B$105,2,FALSE)</f>
        <v>#VALUE!</v>
      </c>
      <c r="L248" s="53" t="e">
        <f t="shared" si="8"/>
        <v>#VALUE!</v>
      </c>
      <c r="M248" s="8" t="e">
        <f>VLOOKUP(Table2[[#This Row],[MSRP Output]],'MSRP CODES'!$A$108:$B$491,2,FALSE)</f>
        <v>#N/A</v>
      </c>
      <c r="O248" s="8" t="e">
        <f>VLOOKUP(Table2[[#This Row],[Account Code]],'MSRP CODES'!$A$495:$B$580,2,FALSE)</f>
        <v>#N/A</v>
      </c>
      <c r="U248" s="49"/>
      <c r="V248" s="12">
        <f t="shared" si="13"/>
        <v>0</v>
      </c>
      <c r="W248" s="13">
        <f>Table2[[#This Row],[Cost LC]]/3673.75</f>
        <v>0</v>
      </c>
    </row>
    <row r="249" spans="2:23" x14ac:dyDescent="0.3">
      <c r="B249" s="9" t="e">
        <f>VLOOKUP('BUDGET TEMPLATE'!C249,'MSRP CODES'!$A$4:$B$8,2,FALSE)</f>
        <v>#N/A</v>
      </c>
      <c r="D249" s="9" t="e">
        <f>VLOOKUP(Table2[[#This Row],[PPG Code]],'MSRP CODES'!$A$11:$B$15,2,FALSE)</f>
        <v>#N/A</v>
      </c>
      <c r="F249" s="9" t="e">
        <f>VLOOKUP(Table2[[#This Row],[Goal Code]],'MSRP CODES'!$A$18:$B$20,2,FALSE)</f>
        <v>#N/A</v>
      </c>
      <c r="H249" s="48"/>
      <c r="I249" s="53" t="e">
        <f>VLOOKUP(Table2[[#This Row],[Site]],'MSRP CODES'!$A$23:$C$39,3,FALSE)</f>
        <v>#N/A</v>
      </c>
      <c r="J249" s="9" t="e">
        <f>VLOOKUP(Table2[[#This Row],[Cost Center Code]],'MSRP CODES'!$A$42:$B$48,2,FALSE)</f>
        <v>#N/A</v>
      </c>
      <c r="K249" s="8" t="e">
        <f>VLOOKUP(Table2[[#This Row],[MSRP Objective]],'MSRP CODES'!$A$60:$B$105,2,FALSE)</f>
        <v>#VALUE!</v>
      </c>
      <c r="L249" s="53" t="e">
        <f t="shared" si="8"/>
        <v>#VALUE!</v>
      </c>
      <c r="M249" s="8" t="e">
        <f>VLOOKUP(Table2[[#This Row],[MSRP Output]],'MSRP CODES'!$A$108:$B$491,2,FALSE)</f>
        <v>#N/A</v>
      </c>
      <c r="O249" s="8" t="e">
        <f>VLOOKUP(Table2[[#This Row],[Account Code]],'MSRP CODES'!$A$495:$B$580,2,FALSE)</f>
        <v>#N/A</v>
      </c>
      <c r="U249" s="49"/>
      <c r="V249" s="12">
        <f t="shared" si="13"/>
        <v>0</v>
      </c>
      <c r="W249" s="13">
        <f>Table2[[#This Row],[Cost LC]]/3673.75</f>
        <v>0</v>
      </c>
    </row>
    <row r="250" spans="2:23" x14ac:dyDescent="0.3">
      <c r="B250" s="9" t="e">
        <f>VLOOKUP('BUDGET TEMPLATE'!C250,'MSRP CODES'!$A$4:$B$8,2,FALSE)</f>
        <v>#N/A</v>
      </c>
      <c r="D250" s="9" t="e">
        <f>VLOOKUP(Table2[[#This Row],[PPG Code]],'MSRP CODES'!$A$11:$B$15,2,FALSE)</f>
        <v>#N/A</v>
      </c>
      <c r="F250" s="9" t="e">
        <f>VLOOKUP(Table2[[#This Row],[Goal Code]],'MSRP CODES'!$A$18:$B$20,2,FALSE)</f>
        <v>#N/A</v>
      </c>
      <c r="H250" s="48"/>
      <c r="I250" s="53" t="e">
        <f>VLOOKUP(Table2[[#This Row],[Site]],'MSRP CODES'!$A$23:$C$39,3,FALSE)</f>
        <v>#N/A</v>
      </c>
      <c r="J250" s="9" t="e">
        <f>VLOOKUP(Table2[[#This Row],[Cost Center Code]],'MSRP CODES'!$A$42:$B$48,2,FALSE)</f>
        <v>#N/A</v>
      </c>
      <c r="K250" s="8" t="e">
        <f>VLOOKUP(Table2[[#This Row],[MSRP Objective]],'MSRP CODES'!$A$60:$B$105,2,FALSE)</f>
        <v>#VALUE!</v>
      </c>
      <c r="L250" s="53" t="e">
        <f t="shared" si="8"/>
        <v>#VALUE!</v>
      </c>
      <c r="M250" s="8" t="e">
        <f>VLOOKUP(Table2[[#This Row],[MSRP Output]],'MSRP CODES'!$A$108:$B$491,2,FALSE)</f>
        <v>#N/A</v>
      </c>
      <c r="O250" s="8" t="e">
        <f>VLOOKUP(Table2[[#This Row],[Account Code]],'MSRP CODES'!$A$495:$B$580,2,FALSE)</f>
        <v>#N/A</v>
      </c>
      <c r="U250" s="49"/>
      <c r="V250" s="12">
        <f t="shared" si="13"/>
        <v>0</v>
      </c>
      <c r="W250" s="13">
        <f>Table2[[#This Row],[Cost LC]]/3673.75</f>
        <v>0</v>
      </c>
    </row>
    <row r="251" spans="2:23" x14ac:dyDescent="0.3">
      <c r="B251" s="9" t="e">
        <f>VLOOKUP('BUDGET TEMPLATE'!C251,'MSRP CODES'!$A$4:$B$8,2,FALSE)</f>
        <v>#N/A</v>
      </c>
      <c r="D251" s="9" t="e">
        <f>VLOOKUP(Table2[[#This Row],[PPG Code]],'MSRP CODES'!$A$11:$B$15,2,FALSE)</f>
        <v>#N/A</v>
      </c>
      <c r="F251" s="9" t="e">
        <f>VLOOKUP(Table2[[#This Row],[Goal Code]],'MSRP CODES'!$A$18:$B$20,2,FALSE)</f>
        <v>#N/A</v>
      </c>
      <c r="H251" s="48"/>
      <c r="I251" s="53" t="e">
        <f>VLOOKUP(Table2[[#This Row],[Site]],'MSRP CODES'!$A$23:$C$39,3,FALSE)</f>
        <v>#N/A</v>
      </c>
      <c r="J251" s="9" t="e">
        <f>VLOOKUP(Table2[[#This Row],[Cost Center Code]],'MSRP CODES'!$A$42:$B$48,2,FALSE)</f>
        <v>#N/A</v>
      </c>
      <c r="K251" s="8" t="e">
        <f>VLOOKUP(Table2[[#This Row],[MSRP Objective]],'MSRP CODES'!$A$60:$B$105,2,FALSE)</f>
        <v>#VALUE!</v>
      </c>
      <c r="L251" s="53" t="e">
        <f t="shared" si="8"/>
        <v>#VALUE!</v>
      </c>
      <c r="M251" s="8" t="e">
        <f>VLOOKUP(Table2[[#This Row],[MSRP Output]],'MSRP CODES'!$A$108:$B$491,2,FALSE)</f>
        <v>#N/A</v>
      </c>
      <c r="O251" s="8" t="e">
        <f>VLOOKUP(Table2[[#This Row],[Account Code]],'MSRP CODES'!$A$495:$B$580,2,FALSE)</f>
        <v>#N/A</v>
      </c>
      <c r="U251" s="49"/>
      <c r="V251" s="12">
        <f t="shared" si="13"/>
        <v>0</v>
      </c>
      <c r="W251" s="13">
        <f>Table2[[#This Row],[Cost LC]]/3673.75</f>
        <v>0</v>
      </c>
    </row>
    <row r="252" spans="2:23" x14ac:dyDescent="0.3">
      <c r="B252" s="9" t="e">
        <f>VLOOKUP('BUDGET TEMPLATE'!C252,'MSRP CODES'!$A$4:$B$8,2,FALSE)</f>
        <v>#N/A</v>
      </c>
      <c r="D252" s="9" t="e">
        <f>VLOOKUP(Table2[[#This Row],[PPG Code]],'MSRP CODES'!$A$11:$B$15,2,FALSE)</f>
        <v>#N/A</v>
      </c>
      <c r="F252" s="9" t="e">
        <f>VLOOKUP(Table2[[#This Row],[Goal Code]],'MSRP CODES'!$A$18:$B$20,2,FALSE)</f>
        <v>#N/A</v>
      </c>
      <c r="H252" s="48"/>
      <c r="I252" s="53" t="e">
        <f>VLOOKUP(Table2[[#This Row],[Site]],'MSRP CODES'!$A$23:$C$39,3,FALSE)</f>
        <v>#N/A</v>
      </c>
      <c r="J252" s="9" t="e">
        <f>VLOOKUP(Table2[[#This Row],[Cost Center Code]],'MSRP CODES'!$A$42:$B$48,2,FALSE)</f>
        <v>#N/A</v>
      </c>
      <c r="K252" s="8" t="e">
        <f>VLOOKUP(Table2[[#This Row],[MSRP Objective]],'MSRP CODES'!$A$60:$B$105,2,FALSE)</f>
        <v>#VALUE!</v>
      </c>
      <c r="L252" s="53" t="e">
        <f t="shared" si="8"/>
        <v>#VALUE!</v>
      </c>
      <c r="M252" s="8" t="e">
        <f>VLOOKUP(Table2[[#This Row],[MSRP Output]],'MSRP CODES'!$A$108:$B$491,2,FALSE)</f>
        <v>#N/A</v>
      </c>
      <c r="O252" s="8" t="e">
        <f>VLOOKUP(Table2[[#This Row],[Account Code]],'MSRP CODES'!$A$495:$B$580,2,FALSE)</f>
        <v>#N/A</v>
      </c>
      <c r="U252" s="49"/>
      <c r="V252" s="12">
        <f t="shared" si="13"/>
        <v>0</v>
      </c>
      <c r="W252" s="13">
        <f>Table2[[#This Row],[Cost LC]]/3673.75</f>
        <v>0</v>
      </c>
    </row>
    <row r="253" spans="2:23" x14ac:dyDescent="0.3">
      <c r="B253" s="9" t="e">
        <f>VLOOKUP('BUDGET TEMPLATE'!C253,'MSRP CODES'!$A$4:$B$8,2,FALSE)</f>
        <v>#N/A</v>
      </c>
      <c r="D253" s="9" t="e">
        <f>VLOOKUP(Table2[[#This Row],[PPG Code]],'MSRP CODES'!$A$11:$B$15,2,FALSE)</f>
        <v>#N/A</v>
      </c>
      <c r="F253" s="9" t="e">
        <f>VLOOKUP(Table2[[#This Row],[Goal Code]],'MSRP CODES'!$A$18:$B$20,2,FALSE)</f>
        <v>#N/A</v>
      </c>
      <c r="H253" s="48"/>
      <c r="I253" s="53" t="e">
        <f>VLOOKUP(Table2[[#This Row],[Site]],'MSRP CODES'!$A$23:$C$39,3,FALSE)</f>
        <v>#N/A</v>
      </c>
      <c r="J253" s="9" t="e">
        <f>VLOOKUP(Table2[[#This Row],[Cost Center Code]],'MSRP CODES'!$A$42:$B$48,2,FALSE)</f>
        <v>#N/A</v>
      </c>
      <c r="K253" s="8" t="e">
        <f>VLOOKUP(Table2[[#This Row],[MSRP Objective]],'MSRP CODES'!$A$60:$B$105,2,FALSE)</f>
        <v>#VALUE!</v>
      </c>
      <c r="L253" s="53" t="e">
        <f t="shared" si="8"/>
        <v>#VALUE!</v>
      </c>
      <c r="M253" s="8" t="e">
        <f>VLOOKUP(Table2[[#This Row],[MSRP Output]],'MSRP CODES'!$A$108:$B$491,2,FALSE)</f>
        <v>#N/A</v>
      </c>
      <c r="O253" s="8" t="e">
        <f>VLOOKUP(Table2[[#This Row],[Account Code]],'MSRP CODES'!$A$495:$B$580,2,FALSE)</f>
        <v>#N/A</v>
      </c>
      <c r="U253" s="49"/>
      <c r="V253" s="12">
        <f t="shared" si="13"/>
        <v>0</v>
      </c>
      <c r="W253" s="13">
        <f>Table2[[#This Row],[Cost LC]]/3673.75</f>
        <v>0</v>
      </c>
    </row>
    <row r="254" spans="2:23" x14ac:dyDescent="0.3">
      <c r="B254" s="9" t="e">
        <f>VLOOKUP('BUDGET TEMPLATE'!C254,'MSRP CODES'!$A$4:$B$8,2,FALSE)</f>
        <v>#N/A</v>
      </c>
      <c r="D254" s="9" t="e">
        <f>VLOOKUP(Table2[[#This Row],[PPG Code]],'MSRP CODES'!$A$11:$B$15,2,FALSE)</f>
        <v>#N/A</v>
      </c>
      <c r="F254" s="9" t="e">
        <f>VLOOKUP(Table2[[#This Row],[Goal Code]],'MSRP CODES'!$A$18:$B$20,2,FALSE)</f>
        <v>#N/A</v>
      </c>
      <c r="H254" s="48"/>
      <c r="I254" s="53" t="e">
        <f>VLOOKUP(Table2[[#This Row],[Site]],'MSRP CODES'!$A$23:$C$39,3,FALSE)</f>
        <v>#N/A</v>
      </c>
      <c r="J254" s="9" t="e">
        <f>VLOOKUP(Table2[[#This Row],[Cost Center Code]],'MSRP CODES'!$A$42:$B$48,2,FALSE)</f>
        <v>#N/A</v>
      </c>
      <c r="K254" s="8" t="e">
        <f>VLOOKUP(Table2[[#This Row],[MSRP Objective]],'MSRP CODES'!$A$60:$B$105,2,FALSE)</f>
        <v>#VALUE!</v>
      </c>
      <c r="L254" s="53" t="e">
        <f t="shared" si="8"/>
        <v>#VALUE!</v>
      </c>
      <c r="M254" s="8" t="e">
        <f>VLOOKUP(Table2[[#This Row],[MSRP Output]],'MSRP CODES'!$A$108:$B$491,2,FALSE)</f>
        <v>#N/A</v>
      </c>
      <c r="O254" s="8" t="e">
        <f>VLOOKUP(Table2[[#This Row],[Account Code]],'MSRP CODES'!$A$495:$B$580,2,FALSE)</f>
        <v>#N/A</v>
      </c>
      <c r="U254" s="49"/>
      <c r="V254" s="12">
        <f t="shared" si="13"/>
        <v>0</v>
      </c>
      <c r="W254" s="13">
        <f>Table2[[#This Row],[Cost LC]]/3673.75</f>
        <v>0</v>
      </c>
    </row>
    <row r="255" spans="2:23" x14ac:dyDescent="0.3">
      <c r="B255" s="9" t="e">
        <f>VLOOKUP('BUDGET TEMPLATE'!C255,'MSRP CODES'!$A$4:$B$8,2,FALSE)</f>
        <v>#N/A</v>
      </c>
      <c r="D255" s="9" t="e">
        <f>VLOOKUP(Table2[[#This Row],[PPG Code]],'MSRP CODES'!$A$11:$B$15,2,FALSE)</f>
        <v>#N/A</v>
      </c>
      <c r="F255" s="9" t="e">
        <f>VLOOKUP(Table2[[#This Row],[Goal Code]],'MSRP CODES'!$A$18:$B$20,2,FALSE)</f>
        <v>#N/A</v>
      </c>
      <c r="H255" s="48"/>
      <c r="I255" s="53" t="e">
        <f>VLOOKUP(Table2[[#This Row],[Site]],'MSRP CODES'!$A$23:$C$39,3,FALSE)</f>
        <v>#N/A</v>
      </c>
      <c r="J255" s="9" t="e">
        <f>VLOOKUP(Table2[[#This Row],[Cost Center Code]],'MSRP CODES'!$A$42:$B$48,2,FALSE)</f>
        <v>#N/A</v>
      </c>
      <c r="K255" s="8" t="e">
        <f>VLOOKUP(Table2[[#This Row],[MSRP Objective]],'MSRP CODES'!$A$60:$B$105,2,FALSE)</f>
        <v>#VALUE!</v>
      </c>
      <c r="L255" s="53" t="e">
        <f t="shared" si="8"/>
        <v>#VALUE!</v>
      </c>
      <c r="M255" s="8" t="e">
        <f>VLOOKUP(Table2[[#This Row],[MSRP Output]],'MSRP CODES'!$A$108:$B$491,2,FALSE)</f>
        <v>#N/A</v>
      </c>
      <c r="O255" s="8" t="e">
        <f>VLOOKUP(Table2[[#This Row],[Account Code]],'MSRP CODES'!$A$495:$B$580,2,FALSE)</f>
        <v>#N/A</v>
      </c>
      <c r="U255" s="49"/>
      <c r="V255" s="12">
        <f t="shared" si="13"/>
        <v>0</v>
      </c>
      <c r="W255" s="13">
        <f>Table2[[#This Row],[Cost LC]]/3673.75</f>
        <v>0</v>
      </c>
    </row>
    <row r="256" spans="2:23" x14ac:dyDescent="0.3">
      <c r="B256" s="9" t="e">
        <f>VLOOKUP('BUDGET TEMPLATE'!C256,'MSRP CODES'!$A$4:$B$8,2,FALSE)</f>
        <v>#N/A</v>
      </c>
      <c r="D256" s="9" t="e">
        <f>VLOOKUP(Table2[[#This Row],[PPG Code]],'MSRP CODES'!$A$11:$B$15,2,FALSE)</f>
        <v>#N/A</v>
      </c>
      <c r="F256" s="9" t="e">
        <f>VLOOKUP(Table2[[#This Row],[Goal Code]],'MSRP CODES'!$A$18:$B$20,2,FALSE)</f>
        <v>#N/A</v>
      </c>
      <c r="H256" s="48"/>
      <c r="I256" s="53" t="e">
        <f>VLOOKUP(Table2[[#This Row],[Site]],'MSRP CODES'!$A$23:$C$39,3,FALSE)</f>
        <v>#N/A</v>
      </c>
      <c r="J256" s="9" t="e">
        <f>VLOOKUP(Table2[[#This Row],[Cost Center Code]],'MSRP CODES'!$A$42:$B$48,2,FALSE)</f>
        <v>#N/A</v>
      </c>
      <c r="K256" s="8" t="e">
        <f>VLOOKUP(Table2[[#This Row],[MSRP Objective]],'MSRP CODES'!$A$60:$B$105,2,FALSE)</f>
        <v>#VALUE!</v>
      </c>
      <c r="L256" s="53" t="e">
        <f t="shared" si="8"/>
        <v>#VALUE!</v>
      </c>
      <c r="M256" s="8" t="e">
        <f>VLOOKUP(Table2[[#This Row],[MSRP Output]],'MSRP CODES'!$A$108:$B$491,2,FALSE)</f>
        <v>#N/A</v>
      </c>
      <c r="O256" s="8" t="e">
        <f>VLOOKUP(Table2[[#This Row],[Account Code]],'MSRP CODES'!$A$495:$B$580,2,FALSE)</f>
        <v>#N/A</v>
      </c>
      <c r="U256" s="49"/>
      <c r="V256" s="12">
        <f t="shared" si="13"/>
        <v>0</v>
      </c>
      <c r="W256" s="13">
        <f>Table2[[#This Row],[Cost LC]]/3673.75</f>
        <v>0</v>
      </c>
    </row>
    <row r="257" spans="2:23" x14ac:dyDescent="0.3">
      <c r="B257" s="9" t="e">
        <f>VLOOKUP('BUDGET TEMPLATE'!C257,'MSRP CODES'!$A$4:$B$8,2,FALSE)</f>
        <v>#N/A</v>
      </c>
      <c r="D257" s="9" t="e">
        <f>VLOOKUP(Table2[[#This Row],[PPG Code]],'MSRP CODES'!$A$11:$B$15,2,FALSE)</f>
        <v>#N/A</v>
      </c>
      <c r="F257" s="9" t="e">
        <f>VLOOKUP(Table2[[#This Row],[Goal Code]],'MSRP CODES'!$A$18:$B$20,2,FALSE)</f>
        <v>#N/A</v>
      </c>
      <c r="H257" s="48"/>
      <c r="I257" s="53" t="e">
        <f>VLOOKUP(Table2[[#This Row],[Site]],'MSRP CODES'!$A$23:$C$39,3,FALSE)</f>
        <v>#N/A</v>
      </c>
      <c r="J257" s="9" t="e">
        <f>VLOOKUP(Table2[[#This Row],[Cost Center Code]],'MSRP CODES'!$A$42:$B$48,2,FALSE)</f>
        <v>#N/A</v>
      </c>
      <c r="K257" s="8" t="e">
        <f>VLOOKUP(Table2[[#This Row],[MSRP Objective]],'MSRP CODES'!$A$60:$B$105,2,FALSE)</f>
        <v>#VALUE!</v>
      </c>
      <c r="L257" s="53" t="e">
        <f t="shared" si="8"/>
        <v>#VALUE!</v>
      </c>
      <c r="M257" s="8" t="e">
        <f>VLOOKUP(Table2[[#This Row],[MSRP Output]],'MSRP CODES'!$A$108:$B$491,2,FALSE)</f>
        <v>#N/A</v>
      </c>
      <c r="O257" s="8" t="e">
        <f>VLOOKUP(Table2[[#This Row],[Account Code]],'MSRP CODES'!$A$495:$B$580,2,FALSE)</f>
        <v>#N/A</v>
      </c>
      <c r="U257" s="49"/>
      <c r="V257" s="12">
        <f t="shared" si="13"/>
        <v>0</v>
      </c>
      <c r="W257" s="13">
        <f>Table2[[#This Row],[Cost LC]]/3673.75</f>
        <v>0</v>
      </c>
    </row>
    <row r="258" spans="2:23" x14ac:dyDescent="0.3">
      <c r="B258" s="9" t="e">
        <f>VLOOKUP('BUDGET TEMPLATE'!C258,'MSRP CODES'!$A$4:$B$8,2,FALSE)</f>
        <v>#N/A</v>
      </c>
      <c r="D258" s="9" t="e">
        <f>VLOOKUP(Table2[[#This Row],[PPG Code]],'MSRP CODES'!$A$11:$B$15,2,FALSE)</f>
        <v>#N/A</v>
      </c>
      <c r="F258" s="9" t="e">
        <f>VLOOKUP(Table2[[#This Row],[Goal Code]],'MSRP CODES'!$A$18:$B$20,2,FALSE)</f>
        <v>#N/A</v>
      </c>
      <c r="H258" s="48"/>
      <c r="I258" s="53" t="e">
        <f>VLOOKUP(Table2[[#This Row],[Site]],'MSRP CODES'!$A$23:$C$39,3,FALSE)</f>
        <v>#N/A</v>
      </c>
      <c r="J258" s="9" t="e">
        <f>VLOOKUP(Table2[[#This Row],[Cost Center Code]],'MSRP CODES'!$A$42:$B$48,2,FALSE)</f>
        <v>#N/A</v>
      </c>
      <c r="K258" s="8" t="e">
        <f>VLOOKUP(Table2[[#This Row],[MSRP Objective]],'MSRP CODES'!$A$60:$B$105,2,FALSE)</f>
        <v>#VALUE!</v>
      </c>
      <c r="L258" s="53" t="e">
        <f t="shared" si="8"/>
        <v>#VALUE!</v>
      </c>
      <c r="M258" s="8" t="e">
        <f>VLOOKUP(Table2[[#This Row],[MSRP Output]],'MSRP CODES'!$A$108:$B$491,2,FALSE)</f>
        <v>#N/A</v>
      </c>
      <c r="O258" s="8" t="e">
        <f>VLOOKUP(Table2[[#This Row],[Account Code]],'MSRP CODES'!$A$495:$B$580,2,FALSE)</f>
        <v>#N/A</v>
      </c>
      <c r="U258" s="49"/>
      <c r="V258" s="12">
        <f t="shared" si="13"/>
        <v>0</v>
      </c>
      <c r="W258" s="13">
        <f>Table2[[#This Row],[Cost LC]]/3673.75</f>
        <v>0</v>
      </c>
    </row>
    <row r="259" spans="2:23" x14ac:dyDescent="0.3">
      <c r="B259" s="9" t="e">
        <f>VLOOKUP('BUDGET TEMPLATE'!C259,'MSRP CODES'!$A$4:$B$8,2,FALSE)</f>
        <v>#N/A</v>
      </c>
      <c r="D259" s="9" t="e">
        <f>VLOOKUP(Table2[[#This Row],[PPG Code]],'MSRP CODES'!$A$11:$B$15,2,FALSE)</f>
        <v>#N/A</v>
      </c>
      <c r="F259" s="9" t="e">
        <f>VLOOKUP(Table2[[#This Row],[Goal Code]],'MSRP CODES'!$A$18:$B$20,2,FALSE)</f>
        <v>#N/A</v>
      </c>
      <c r="H259" s="48"/>
      <c r="I259" s="53" t="e">
        <f>VLOOKUP(Table2[[#This Row],[Site]],'MSRP CODES'!$A$23:$C$39,3,FALSE)</f>
        <v>#N/A</v>
      </c>
      <c r="J259" s="9" t="e">
        <f>VLOOKUP(Table2[[#This Row],[Cost Center Code]],'MSRP CODES'!$A$42:$B$48,2,FALSE)</f>
        <v>#N/A</v>
      </c>
      <c r="K259" s="8" t="e">
        <f>VLOOKUP(Table2[[#This Row],[MSRP Objective]],'MSRP CODES'!$A$60:$B$105,2,FALSE)</f>
        <v>#VALUE!</v>
      </c>
      <c r="L259" s="53" t="e">
        <f t="shared" ref="L259:L322" si="14">VALUE(LEFT(N259,LEN(N259)-2))</f>
        <v>#VALUE!</v>
      </c>
      <c r="M259" s="8" t="e">
        <f>VLOOKUP(Table2[[#This Row],[MSRP Output]],'MSRP CODES'!$A$108:$B$491,2,FALSE)</f>
        <v>#N/A</v>
      </c>
      <c r="O259" s="8" t="e">
        <f>VLOOKUP(Table2[[#This Row],[Account Code]],'MSRP CODES'!$A$495:$B$580,2,FALSE)</f>
        <v>#N/A</v>
      </c>
      <c r="U259" s="49"/>
      <c r="V259" s="12">
        <f t="shared" si="13"/>
        <v>0</v>
      </c>
      <c r="W259" s="13">
        <f>Table2[[#This Row],[Cost LC]]/3673.75</f>
        <v>0</v>
      </c>
    </row>
    <row r="260" spans="2:23" x14ac:dyDescent="0.3">
      <c r="B260" s="9" t="e">
        <f>VLOOKUP('BUDGET TEMPLATE'!C260,'MSRP CODES'!$A$4:$B$8,2,FALSE)</f>
        <v>#N/A</v>
      </c>
      <c r="D260" s="9" t="e">
        <f>VLOOKUP(Table2[[#This Row],[PPG Code]],'MSRP CODES'!$A$11:$B$15,2,FALSE)</f>
        <v>#N/A</v>
      </c>
      <c r="F260" s="9" t="e">
        <f>VLOOKUP(Table2[[#This Row],[Goal Code]],'MSRP CODES'!$A$18:$B$20,2,FALSE)</f>
        <v>#N/A</v>
      </c>
      <c r="H260" s="48"/>
      <c r="I260" s="53" t="e">
        <f>VLOOKUP(Table2[[#This Row],[Site]],'MSRP CODES'!$A$23:$C$39,3,FALSE)</f>
        <v>#N/A</v>
      </c>
      <c r="J260" s="9" t="e">
        <f>VLOOKUP(Table2[[#This Row],[Cost Center Code]],'MSRP CODES'!$A$42:$B$48,2,FALSE)</f>
        <v>#N/A</v>
      </c>
      <c r="K260" s="8" t="e">
        <f>VLOOKUP(Table2[[#This Row],[MSRP Objective]],'MSRP CODES'!$A$60:$B$105,2,FALSE)</f>
        <v>#VALUE!</v>
      </c>
      <c r="L260" s="53" t="e">
        <f t="shared" si="14"/>
        <v>#VALUE!</v>
      </c>
      <c r="M260" s="8" t="e">
        <f>VLOOKUP(Table2[[#This Row],[MSRP Output]],'MSRP CODES'!$A$108:$B$491,2,FALSE)</f>
        <v>#N/A</v>
      </c>
      <c r="O260" s="8" t="e">
        <f>VLOOKUP(Table2[[#This Row],[Account Code]],'MSRP CODES'!$A$495:$B$580,2,FALSE)</f>
        <v>#N/A</v>
      </c>
      <c r="U260" s="49"/>
      <c r="V260" s="12">
        <f t="shared" si="13"/>
        <v>0</v>
      </c>
      <c r="W260" s="13">
        <f>Table2[[#This Row],[Cost LC]]/3673.75</f>
        <v>0</v>
      </c>
    </row>
    <row r="261" spans="2:23" x14ac:dyDescent="0.3">
      <c r="B261" s="9" t="e">
        <f>VLOOKUP('BUDGET TEMPLATE'!C261,'MSRP CODES'!$A$4:$B$8,2,FALSE)</f>
        <v>#N/A</v>
      </c>
      <c r="D261" s="9" t="e">
        <f>VLOOKUP(Table2[[#This Row],[PPG Code]],'MSRP CODES'!$A$11:$B$15,2,FALSE)</f>
        <v>#N/A</v>
      </c>
      <c r="F261" s="9" t="e">
        <f>VLOOKUP(Table2[[#This Row],[Goal Code]],'MSRP CODES'!$A$18:$B$20,2,FALSE)</f>
        <v>#N/A</v>
      </c>
      <c r="H261" s="48"/>
      <c r="I261" s="53" t="e">
        <f>VLOOKUP(Table2[[#This Row],[Site]],'MSRP CODES'!$A$23:$C$39,3,FALSE)</f>
        <v>#N/A</v>
      </c>
      <c r="J261" s="9" t="e">
        <f>VLOOKUP(Table2[[#This Row],[Cost Center Code]],'MSRP CODES'!$A$42:$B$48,2,FALSE)</f>
        <v>#N/A</v>
      </c>
      <c r="K261" s="8" t="e">
        <f>VLOOKUP(Table2[[#This Row],[MSRP Objective]],'MSRP CODES'!$A$60:$B$105,2,FALSE)</f>
        <v>#VALUE!</v>
      </c>
      <c r="L261" s="53" t="e">
        <f t="shared" si="14"/>
        <v>#VALUE!</v>
      </c>
      <c r="M261" s="8" t="e">
        <f>VLOOKUP(Table2[[#This Row],[MSRP Output]],'MSRP CODES'!$A$108:$B$491,2,FALSE)</f>
        <v>#N/A</v>
      </c>
      <c r="O261" s="8" t="e">
        <f>VLOOKUP(Table2[[#This Row],[Account Code]],'MSRP CODES'!$A$495:$B$580,2,FALSE)</f>
        <v>#N/A</v>
      </c>
      <c r="U261" s="49"/>
      <c r="V261" s="12">
        <f t="shared" si="13"/>
        <v>0</v>
      </c>
      <c r="W261" s="13">
        <f>Table2[[#This Row],[Cost LC]]/3673.75</f>
        <v>0</v>
      </c>
    </row>
    <row r="262" spans="2:23" x14ac:dyDescent="0.3">
      <c r="B262" s="9" t="e">
        <f>VLOOKUP('BUDGET TEMPLATE'!C262,'MSRP CODES'!$A$4:$B$8,2,FALSE)</f>
        <v>#N/A</v>
      </c>
      <c r="D262" s="9" t="e">
        <f>VLOOKUP(Table2[[#This Row],[PPG Code]],'MSRP CODES'!$A$11:$B$15,2,FALSE)</f>
        <v>#N/A</v>
      </c>
      <c r="F262" s="9" t="e">
        <f>VLOOKUP(Table2[[#This Row],[Goal Code]],'MSRP CODES'!$A$18:$B$20,2,FALSE)</f>
        <v>#N/A</v>
      </c>
      <c r="H262" s="48"/>
      <c r="I262" s="53" t="e">
        <f>VLOOKUP(Table2[[#This Row],[Site]],'MSRP CODES'!$A$23:$C$39,3,FALSE)</f>
        <v>#N/A</v>
      </c>
      <c r="J262" s="9" t="e">
        <f>VLOOKUP(Table2[[#This Row],[Cost Center Code]],'MSRP CODES'!$A$42:$B$48,2,FALSE)</f>
        <v>#N/A</v>
      </c>
      <c r="K262" s="8" t="e">
        <f>VLOOKUP(Table2[[#This Row],[MSRP Objective]],'MSRP CODES'!$A$60:$B$105,2,FALSE)</f>
        <v>#VALUE!</v>
      </c>
      <c r="L262" s="53" t="e">
        <f t="shared" si="14"/>
        <v>#VALUE!</v>
      </c>
      <c r="M262" s="8" t="e">
        <f>VLOOKUP(Table2[[#This Row],[MSRP Output]],'MSRP CODES'!$A$108:$B$491,2,FALSE)</f>
        <v>#N/A</v>
      </c>
      <c r="O262" s="8" t="e">
        <f>VLOOKUP(Table2[[#This Row],[Account Code]],'MSRP CODES'!$A$495:$B$580,2,FALSE)</f>
        <v>#N/A</v>
      </c>
      <c r="U262" s="49"/>
      <c r="V262" s="12">
        <f t="shared" si="13"/>
        <v>0</v>
      </c>
      <c r="W262" s="13">
        <f>Table2[[#This Row],[Cost LC]]/3673.75</f>
        <v>0</v>
      </c>
    </row>
    <row r="263" spans="2:23" x14ac:dyDescent="0.3">
      <c r="B263" s="9" t="e">
        <f>VLOOKUP('BUDGET TEMPLATE'!C263,'MSRP CODES'!$A$4:$B$8,2,FALSE)</f>
        <v>#N/A</v>
      </c>
      <c r="D263" s="9" t="e">
        <f>VLOOKUP(Table2[[#This Row],[PPG Code]],'MSRP CODES'!$A$11:$B$15,2,FALSE)</f>
        <v>#N/A</v>
      </c>
      <c r="F263" s="9" t="e">
        <f>VLOOKUP(Table2[[#This Row],[Goal Code]],'MSRP CODES'!$A$18:$B$20,2,FALSE)</f>
        <v>#N/A</v>
      </c>
      <c r="H263" s="48"/>
      <c r="I263" s="53" t="e">
        <f>VLOOKUP(Table2[[#This Row],[Site]],'MSRP CODES'!$A$23:$C$39,3,FALSE)</f>
        <v>#N/A</v>
      </c>
      <c r="J263" s="9" t="e">
        <f>VLOOKUP(Table2[[#This Row],[Cost Center Code]],'MSRP CODES'!$A$42:$B$48,2,FALSE)</f>
        <v>#N/A</v>
      </c>
      <c r="K263" s="8" t="e">
        <f>VLOOKUP(Table2[[#This Row],[MSRP Objective]],'MSRP CODES'!$A$60:$B$105,2,FALSE)</f>
        <v>#VALUE!</v>
      </c>
      <c r="L263" s="53" t="e">
        <f t="shared" si="14"/>
        <v>#VALUE!</v>
      </c>
      <c r="M263" s="8" t="e">
        <f>VLOOKUP(Table2[[#This Row],[MSRP Output]],'MSRP CODES'!$A$108:$B$491,2,FALSE)</f>
        <v>#N/A</v>
      </c>
      <c r="O263" s="8" t="e">
        <f>VLOOKUP(Table2[[#This Row],[Account Code]],'MSRP CODES'!$A$495:$B$580,2,FALSE)</f>
        <v>#N/A</v>
      </c>
      <c r="U263" s="49"/>
      <c r="V263" s="12">
        <f t="shared" si="13"/>
        <v>0</v>
      </c>
      <c r="W263" s="13">
        <f>Table2[[#This Row],[Cost LC]]/3673.75</f>
        <v>0</v>
      </c>
    </row>
    <row r="264" spans="2:23" x14ac:dyDescent="0.3">
      <c r="B264" s="9" t="e">
        <f>VLOOKUP('BUDGET TEMPLATE'!C264,'MSRP CODES'!$A$4:$B$8,2,FALSE)</f>
        <v>#N/A</v>
      </c>
      <c r="D264" s="9" t="e">
        <f>VLOOKUP(Table2[[#This Row],[PPG Code]],'MSRP CODES'!$A$11:$B$15,2,FALSE)</f>
        <v>#N/A</v>
      </c>
      <c r="F264" s="9" t="e">
        <f>VLOOKUP(Table2[[#This Row],[Goal Code]],'MSRP CODES'!$A$18:$B$20,2,FALSE)</f>
        <v>#N/A</v>
      </c>
      <c r="H264" s="48"/>
      <c r="I264" s="53" t="e">
        <f>VLOOKUP(Table2[[#This Row],[Site]],'MSRP CODES'!$A$23:$C$39,3,FALSE)</f>
        <v>#N/A</v>
      </c>
      <c r="J264" s="9" t="e">
        <f>VLOOKUP(Table2[[#This Row],[Cost Center Code]],'MSRP CODES'!$A$42:$B$48,2,FALSE)</f>
        <v>#N/A</v>
      </c>
      <c r="K264" s="8" t="e">
        <f>VLOOKUP(Table2[[#This Row],[MSRP Objective]],'MSRP CODES'!$A$60:$B$105,2,FALSE)</f>
        <v>#VALUE!</v>
      </c>
      <c r="L264" s="53" t="e">
        <f t="shared" si="14"/>
        <v>#VALUE!</v>
      </c>
      <c r="M264" s="8" t="e">
        <f>VLOOKUP(Table2[[#This Row],[MSRP Output]],'MSRP CODES'!$A$108:$B$491,2,FALSE)</f>
        <v>#N/A</v>
      </c>
      <c r="O264" s="8" t="e">
        <f>VLOOKUP(Table2[[#This Row],[Account Code]],'MSRP CODES'!$A$495:$B$580,2,FALSE)</f>
        <v>#N/A</v>
      </c>
      <c r="U264" s="49"/>
      <c r="V264" s="12">
        <f t="shared" si="13"/>
        <v>0</v>
      </c>
      <c r="W264" s="13">
        <f>Table2[[#This Row],[Cost LC]]/3673.75</f>
        <v>0</v>
      </c>
    </row>
    <row r="265" spans="2:23" x14ac:dyDescent="0.3">
      <c r="B265" s="9" t="e">
        <f>VLOOKUP('BUDGET TEMPLATE'!C265,'MSRP CODES'!$A$4:$B$8,2,FALSE)</f>
        <v>#N/A</v>
      </c>
      <c r="D265" s="9" t="e">
        <f>VLOOKUP(Table2[[#This Row],[PPG Code]],'MSRP CODES'!$A$11:$B$15,2,FALSE)</f>
        <v>#N/A</v>
      </c>
      <c r="F265" s="9" t="e">
        <f>VLOOKUP(Table2[[#This Row],[Goal Code]],'MSRP CODES'!$A$18:$B$20,2,FALSE)</f>
        <v>#N/A</v>
      </c>
      <c r="H265" s="48"/>
      <c r="I265" s="53" t="e">
        <f>VLOOKUP(Table2[[#This Row],[Site]],'MSRP CODES'!$A$23:$C$39,3,FALSE)</f>
        <v>#N/A</v>
      </c>
      <c r="J265" s="9" t="e">
        <f>VLOOKUP(Table2[[#This Row],[Cost Center Code]],'MSRP CODES'!$A$42:$B$48,2,FALSE)</f>
        <v>#N/A</v>
      </c>
      <c r="K265" s="8" t="e">
        <f>VLOOKUP(Table2[[#This Row],[MSRP Objective]],'MSRP CODES'!$A$60:$B$105,2,FALSE)</f>
        <v>#VALUE!</v>
      </c>
      <c r="L265" s="53" t="e">
        <f t="shared" si="14"/>
        <v>#VALUE!</v>
      </c>
      <c r="M265" s="8" t="e">
        <f>VLOOKUP(Table2[[#This Row],[MSRP Output]],'MSRP CODES'!$A$108:$B$491,2,FALSE)</f>
        <v>#N/A</v>
      </c>
      <c r="O265" s="8" t="e">
        <f>VLOOKUP(Table2[[#This Row],[Account Code]],'MSRP CODES'!$A$495:$B$580,2,FALSE)</f>
        <v>#N/A</v>
      </c>
      <c r="U265" s="49"/>
      <c r="V265" s="12">
        <f t="shared" si="13"/>
        <v>0</v>
      </c>
      <c r="W265" s="13">
        <f>Table2[[#This Row],[Cost LC]]/3673.75</f>
        <v>0</v>
      </c>
    </row>
    <row r="266" spans="2:23" x14ac:dyDescent="0.3">
      <c r="B266" s="9" t="e">
        <f>VLOOKUP('BUDGET TEMPLATE'!C266,'MSRP CODES'!$A$4:$B$8,2,FALSE)</f>
        <v>#N/A</v>
      </c>
      <c r="D266" s="9" t="e">
        <f>VLOOKUP(Table2[[#This Row],[PPG Code]],'MSRP CODES'!$A$11:$B$15,2,FALSE)</f>
        <v>#N/A</v>
      </c>
      <c r="F266" s="9" t="e">
        <f>VLOOKUP(Table2[[#This Row],[Goal Code]],'MSRP CODES'!$A$18:$B$20,2,FALSE)</f>
        <v>#N/A</v>
      </c>
      <c r="H266" s="48"/>
      <c r="I266" s="53" t="e">
        <f>VLOOKUP(Table2[[#This Row],[Site]],'MSRP CODES'!$A$23:$C$39,3,FALSE)</f>
        <v>#N/A</v>
      </c>
      <c r="J266" s="9" t="e">
        <f>VLOOKUP(Table2[[#This Row],[Cost Center Code]],'MSRP CODES'!$A$42:$B$48,2,FALSE)</f>
        <v>#N/A</v>
      </c>
      <c r="K266" s="8" t="e">
        <f>VLOOKUP(Table2[[#This Row],[MSRP Objective]],'MSRP CODES'!$A$60:$B$105,2,FALSE)</f>
        <v>#VALUE!</v>
      </c>
      <c r="L266" s="53" t="e">
        <f t="shared" si="14"/>
        <v>#VALUE!</v>
      </c>
      <c r="M266" s="8" t="e">
        <f>VLOOKUP(Table2[[#This Row],[MSRP Output]],'MSRP CODES'!$A$108:$B$491,2,FALSE)</f>
        <v>#N/A</v>
      </c>
      <c r="O266" s="8" t="e">
        <f>VLOOKUP(Table2[[#This Row],[Account Code]],'MSRP CODES'!$A$495:$B$580,2,FALSE)</f>
        <v>#N/A</v>
      </c>
      <c r="U266" s="49"/>
      <c r="V266" s="12">
        <f t="shared" si="13"/>
        <v>0</v>
      </c>
      <c r="W266" s="13">
        <f>Table2[[#This Row],[Cost LC]]/3673.75</f>
        <v>0</v>
      </c>
    </row>
    <row r="267" spans="2:23" x14ac:dyDescent="0.3">
      <c r="B267" s="9" t="e">
        <f>VLOOKUP('BUDGET TEMPLATE'!C267,'MSRP CODES'!$A$4:$B$8,2,FALSE)</f>
        <v>#N/A</v>
      </c>
      <c r="D267" s="9" t="e">
        <f>VLOOKUP(Table2[[#This Row],[PPG Code]],'MSRP CODES'!$A$11:$B$15,2,FALSE)</f>
        <v>#N/A</v>
      </c>
      <c r="F267" s="9" t="e">
        <f>VLOOKUP(Table2[[#This Row],[Goal Code]],'MSRP CODES'!$A$18:$B$20,2,FALSE)</f>
        <v>#N/A</v>
      </c>
      <c r="H267" s="48"/>
      <c r="I267" s="53" t="e">
        <f>VLOOKUP(Table2[[#This Row],[Site]],'MSRP CODES'!$A$23:$C$39,3,FALSE)</f>
        <v>#N/A</v>
      </c>
      <c r="J267" s="9" t="e">
        <f>VLOOKUP(Table2[[#This Row],[Cost Center Code]],'MSRP CODES'!$A$42:$B$48,2,FALSE)</f>
        <v>#N/A</v>
      </c>
      <c r="K267" s="8" t="e">
        <f>VLOOKUP(Table2[[#This Row],[MSRP Objective]],'MSRP CODES'!$A$60:$B$105,2,FALSE)</f>
        <v>#VALUE!</v>
      </c>
      <c r="L267" s="53" t="e">
        <f t="shared" si="14"/>
        <v>#VALUE!</v>
      </c>
      <c r="M267" s="8" t="e">
        <f>VLOOKUP(Table2[[#This Row],[MSRP Output]],'MSRP CODES'!$A$108:$B$491,2,FALSE)</f>
        <v>#N/A</v>
      </c>
      <c r="O267" s="8" t="e">
        <f>VLOOKUP(Table2[[#This Row],[Account Code]],'MSRP CODES'!$A$495:$B$580,2,FALSE)</f>
        <v>#N/A</v>
      </c>
      <c r="U267" s="49"/>
      <c r="V267" s="12">
        <f t="shared" si="13"/>
        <v>0</v>
      </c>
      <c r="W267" s="13">
        <f>Table2[[#This Row],[Cost LC]]/3673.75</f>
        <v>0</v>
      </c>
    </row>
    <row r="268" spans="2:23" x14ac:dyDescent="0.3">
      <c r="B268" s="9" t="e">
        <f>VLOOKUP('BUDGET TEMPLATE'!C268,'MSRP CODES'!$A$4:$B$8,2,FALSE)</f>
        <v>#N/A</v>
      </c>
      <c r="D268" s="9" t="e">
        <f>VLOOKUP(Table2[[#This Row],[PPG Code]],'MSRP CODES'!$A$11:$B$15,2,FALSE)</f>
        <v>#N/A</v>
      </c>
      <c r="F268" s="9" t="e">
        <f>VLOOKUP(Table2[[#This Row],[Goal Code]],'MSRP CODES'!$A$18:$B$20,2,FALSE)</f>
        <v>#N/A</v>
      </c>
      <c r="H268" s="48"/>
      <c r="I268" s="53" t="e">
        <f>VLOOKUP(Table2[[#This Row],[Site]],'MSRP CODES'!$A$23:$C$39,3,FALSE)</f>
        <v>#N/A</v>
      </c>
      <c r="J268" s="9" t="e">
        <f>VLOOKUP(Table2[[#This Row],[Cost Center Code]],'MSRP CODES'!$A$42:$B$48,2,FALSE)</f>
        <v>#N/A</v>
      </c>
      <c r="K268" s="8" t="e">
        <f>VLOOKUP(Table2[[#This Row],[MSRP Objective]],'MSRP CODES'!$A$60:$B$105,2,FALSE)</f>
        <v>#VALUE!</v>
      </c>
      <c r="L268" s="53" t="e">
        <f t="shared" si="14"/>
        <v>#VALUE!</v>
      </c>
      <c r="M268" s="8" t="e">
        <f>VLOOKUP(Table2[[#This Row],[MSRP Output]],'MSRP CODES'!$A$108:$B$491,2,FALSE)</f>
        <v>#N/A</v>
      </c>
      <c r="O268" s="8" t="e">
        <f>VLOOKUP(Table2[[#This Row],[Account Code]],'MSRP CODES'!$A$495:$B$580,2,FALSE)</f>
        <v>#N/A</v>
      </c>
      <c r="U268" s="49"/>
      <c r="V268" s="12">
        <f t="shared" si="13"/>
        <v>0</v>
      </c>
      <c r="W268" s="13">
        <f>Table2[[#This Row],[Cost LC]]/3673.75</f>
        <v>0</v>
      </c>
    </row>
    <row r="269" spans="2:23" x14ac:dyDescent="0.3">
      <c r="B269" s="9" t="e">
        <f>VLOOKUP('BUDGET TEMPLATE'!C269,'MSRP CODES'!$A$4:$B$8,2,FALSE)</f>
        <v>#N/A</v>
      </c>
      <c r="D269" s="9" t="e">
        <f>VLOOKUP(Table2[[#This Row],[PPG Code]],'MSRP CODES'!$A$11:$B$15,2,FALSE)</f>
        <v>#N/A</v>
      </c>
      <c r="F269" s="9" t="e">
        <f>VLOOKUP(Table2[[#This Row],[Goal Code]],'MSRP CODES'!$A$18:$B$20,2,FALSE)</f>
        <v>#N/A</v>
      </c>
      <c r="H269" s="48"/>
      <c r="I269" s="53" t="e">
        <f>VLOOKUP(Table2[[#This Row],[Site]],'MSRP CODES'!$A$23:$C$39,3,FALSE)</f>
        <v>#N/A</v>
      </c>
      <c r="J269" s="9" t="e">
        <f>VLOOKUP(Table2[[#This Row],[Cost Center Code]],'MSRP CODES'!$A$42:$B$48,2,FALSE)</f>
        <v>#N/A</v>
      </c>
      <c r="K269" s="8" t="e">
        <f>VLOOKUP(Table2[[#This Row],[MSRP Objective]],'MSRP CODES'!$A$60:$B$105,2,FALSE)</f>
        <v>#VALUE!</v>
      </c>
      <c r="L269" s="53" t="e">
        <f t="shared" si="14"/>
        <v>#VALUE!</v>
      </c>
      <c r="M269" s="8" t="e">
        <f>VLOOKUP(Table2[[#This Row],[MSRP Output]],'MSRP CODES'!$A$108:$B$491,2,FALSE)</f>
        <v>#N/A</v>
      </c>
      <c r="O269" s="8" t="e">
        <f>VLOOKUP(Table2[[#This Row],[Account Code]],'MSRP CODES'!$A$495:$B$580,2,FALSE)</f>
        <v>#N/A</v>
      </c>
      <c r="U269" s="49"/>
      <c r="V269" s="12">
        <f t="shared" si="13"/>
        <v>0</v>
      </c>
      <c r="W269" s="13">
        <f>Table2[[#This Row],[Cost LC]]/3673.75</f>
        <v>0</v>
      </c>
    </row>
    <row r="270" spans="2:23" x14ac:dyDescent="0.3">
      <c r="B270" s="9" t="e">
        <f>VLOOKUP('BUDGET TEMPLATE'!C270,'MSRP CODES'!$A$4:$B$8,2,FALSE)</f>
        <v>#N/A</v>
      </c>
      <c r="D270" s="9" t="e">
        <f>VLOOKUP(Table2[[#This Row],[PPG Code]],'MSRP CODES'!$A$11:$B$15,2,FALSE)</f>
        <v>#N/A</v>
      </c>
      <c r="F270" s="9" t="e">
        <f>VLOOKUP(Table2[[#This Row],[Goal Code]],'MSRP CODES'!$A$18:$B$20,2,FALSE)</f>
        <v>#N/A</v>
      </c>
      <c r="H270" s="48"/>
      <c r="I270" s="53" t="e">
        <f>VLOOKUP(Table2[[#This Row],[Site]],'MSRP CODES'!$A$23:$C$39,3,FALSE)</f>
        <v>#N/A</v>
      </c>
      <c r="J270" s="9" t="e">
        <f>VLOOKUP(Table2[[#This Row],[Cost Center Code]],'MSRP CODES'!$A$42:$B$48,2,FALSE)</f>
        <v>#N/A</v>
      </c>
      <c r="K270" s="8" t="e">
        <f>VLOOKUP(Table2[[#This Row],[MSRP Objective]],'MSRP CODES'!$A$60:$B$105,2,FALSE)</f>
        <v>#VALUE!</v>
      </c>
      <c r="L270" s="53" t="e">
        <f t="shared" si="14"/>
        <v>#VALUE!</v>
      </c>
      <c r="M270" s="8" t="e">
        <f>VLOOKUP(Table2[[#This Row],[MSRP Output]],'MSRP CODES'!$A$108:$B$491,2,FALSE)</f>
        <v>#N/A</v>
      </c>
      <c r="O270" s="8" t="e">
        <f>VLOOKUP(Table2[[#This Row],[Account Code]],'MSRP CODES'!$A$495:$B$580,2,FALSE)</f>
        <v>#N/A</v>
      </c>
      <c r="U270" s="49"/>
      <c r="V270" s="12">
        <f t="shared" si="13"/>
        <v>0</v>
      </c>
      <c r="W270" s="13">
        <f>Table2[[#This Row],[Cost LC]]/3673.75</f>
        <v>0</v>
      </c>
    </row>
    <row r="271" spans="2:23" x14ac:dyDescent="0.3">
      <c r="B271" s="9" t="e">
        <f>VLOOKUP('BUDGET TEMPLATE'!C271,'MSRP CODES'!$A$4:$B$8,2,FALSE)</f>
        <v>#N/A</v>
      </c>
      <c r="D271" s="9" t="e">
        <f>VLOOKUP(Table2[[#This Row],[PPG Code]],'MSRP CODES'!$A$11:$B$15,2,FALSE)</f>
        <v>#N/A</v>
      </c>
      <c r="F271" s="9" t="e">
        <f>VLOOKUP(Table2[[#This Row],[Goal Code]],'MSRP CODES'!$A$18:$B$20,2,FALSE)</f>
        <v>#N/A</v>
      </c>
      <c r="H271" s="48"/>
      <c r="I271" s="53" t="e">
        <f>VLOOKUP(Table2[[#This Row],[Site]],'MSRP CODES'!$A$23:$C$39,3,FALSE)</f>
        <v>#N/A</v>
      </c>
      <c r="J271" s="9" t="e">
        <f>VLOOKUP(Table2[[#This Row],[Cost Center Code]],'MSRP CODES'!$A$42:$B$48,2,FALSE)</f>
        <v>#N/A</v>
      </c>
      <c r="K271" s="8" t="e">
        <f>VLOOKUP(Table2[[#This Row],[MSRP Objective]],'MSRP CODES'!$A$60:$B$105,2,FALSE)</f>
        <v>#VALUE!</v>
      </c>
      <c r="L271" s="53" t="e">
        <f t="shared" si="14"/>
        <v>#VALUE!</v>
      </c>
      <c r="M271" s="8" t="e">
        <f>VLOOKUP(Table2[[#This Row],[MSRP Output]],'MSRP CODES'!$A$108:$B$491,2,FALSE)</f>
        <v>#N/A</v>
      </c>
      <c r="O271" s="8" t="e">
        <f>VLOOKUP(Table2[[#This Row],[Account Code]],'MSRP CODES'!$A$495:$B$580,2,FALSE)</f>
        <v>#N/A</v>
      </c>
      <c r="U271" s="49"/>
      <c r="V271" s="12">
        <f t="shared" si="13"/>
        <v>0</v>
      </c>
      <c r="W271" s="13">
        <f>Table2[[#This Row],[Cost LC]]/3673.75</f>
        <v>0</v>
      </c>
    </row>
    <row r="272" spans="2:23" x14ac:dyDescent="0.3">
      <c r="B272" s="9" t="e">
        <f>VLOOKUP('BUDGET TEMPLATE'!C272,'MSRP CODES'!$A$4:$B$8,2,FALSE)</f>
        <v>#N/A</v>
      </c>
      <c r="D272" s="9" t="e">
        <f>VLOOKUP(Table2[[#This Row],[PPG Code]],'MSRP CODES'!$A$11:$B$15,2,FALSE)</f>
        <v>#N/A</v>
      </c>
      <c r="F272" s="9" t="e">
        <f>VLOOKUP(Table2[[#This Row],[Goal Code]],'MSRP CODES'!$A$18:$B$20,2,FALSE)</f>
        <v>#N/A</v>
      </c>
      <c r="H272" s="48"/>
      <c r="I272" s="53" t="e">
        <f>VLOOKUP(Table2[[#This Row],[Site]],'MSRP CODES'!$A$23:$C$39,3,FALSE)</f>
        <v>#N/A</v>
      </c>
      <c r="J272" s="9" t="e">
        <f>VLOOKUP(Table2[[#This Row],[Cost Center Code]],'MSRP CODES'!$A$42:$B$48,2,FALSE)</f>
        <v>#N/A</v>
      </c>
      <c r="K272" s="8" t="e">
        <f>VLOOKUP(Table2[[#This Row],[MSRP Objective]],'MSRP CODES'!$A$60:$B$105,2,FALSE)</f>
        <v>#VALUE!</v>
      </c>
      <c r="L272" s="53" t="e">
        <f t="shared" si="14"/>
        <v>#VALUE!</v>
      </c>
      <c r="M272" s="8" t="e">
        <f>VLOOKUP(Table2[[#This Row],[MSRP Output]],'MSRP CODES'!$A$108:$B$491,2,FALSE)</f>
        <v>#N/A</v>
      </c>
      <c r="O272" s="8" t="e">
        <f>VLOOKUP(Table2[[#This Row],[Account Code]],'MSRP CODES'!$A$495:$B$580,2,FALSE)</f>
        <v>#N/A</v>
      </c>
      <c r="U272" s="49"/>
      <c r="V272" s="12">
        <f t="shared" si="13"/>
        <v>0</v>
      </c>
      <c r="W272" s="13">
        <f>Table2[[#This Row],[Cost LC]]/3673.75</f>
        <v>0</v>
      </c>
    </row>
    <row r="273" spans="2:23" x14ac:dyDescent="0.3">
      <c r="B273" s="9" t="e">
        <f>VLOOKUP('BUDGET TEMPLATE'!C273,'MSRP CODES'!$A$4:$B$8,2,FALSE)</f>
        <v>#N/A</v>
      </c>
      <c r="D273" s="9" t="e">
        <f>VLOOKUP(Table2[[#This Row],[PPG Code]],'MSRP CODES'!$A$11:$B$15,2,FALSE)</f>
        <v>#N/A</v>
      </c>
      <c r="F273" s="9" t="e">
        <f>VLOOKUP(Table2[[#This Row],[Goal Code]],'MSRP CODES'!$A$18:$B$20,2,FALSE)</f>
        <v>#N/A</v>
      </c>
      <c r="H273" s="48"/>
      <c r="I273" s="53" t="e">
        <f>VLOOKUP(Table2[[#This Row],[Site]],'MSRP CODES'!$A$23:$C$39,3,FALSE)</f>
        <v>#N/A</v>
      </c>
      <c r="J273" s="9" t="e">
        <f>VLOOKUP(Table2[[#This Row],[Cost Center Code]],'MSRP CODES'!$A$42:$B$48,2,FALSE)</f>
        <v>#N/A</v>
      </c>
      <c r="K273" s="8" t="e">
        <f>VLOOKUP(Table2[[#This Row],[MSRP Objective]],'MSRP CODES'!$A$60:$B$105,2,FALSE)</f>
        <v>#VALUE!</v>
      </c>
      <c r="L273" s="53" t="e">
        <f t="shared" si="14"/>
        <v>#VALUE!</v>
      </c>
      <c r="M273" s="8" t="e">
        <f>VLOOKUP(Table2[[#This Row],[MSRP Output]],'MSRP CODES'!$A$108:$B$491,2,FALSE)</f>
        <v>#N/A</v>
      </c>
      <c r="O273" s="8" t="e">
        <f>VLOOKUP(Table2[[#This Row],[Account Code]],'MSRP CODES'!$A$495:$B$580,2,FALSE)</f>
        <v>#N/A</v>
      </c>
      <c r="U273" s="49"/>
      <c r="V273" s="12">
        <f t="shared" si="13"/>
        <v>0</v>
      </c>
      <c r="W273" s="13">
        <f>Table2[[#This Row],[Cost LC]]/3673.75</f>
        <v>0</v>
      </c>
    </row>
    <row r="274" spans="2:23" x14ac:dyDescent="0.3">
      <c r="B274" s="9" t="e">
        <f>VLOOKUP('BUDGET TEMPLATE'!C274,'MSRP CODES'!$A$4:$B$8,2,FALSE)</f>
        <v>#N/A</v>
      </c>
      <c r="D274" s="9" t="e">
        <f>VLOOKUP(Table2[[#This Row],[PPG Code]],'MSRP CODES'!$A$11:$B$15,2,FALSE)</f>
        <v>#N/A</v>
      </c>
      <c r="F274" s="9" t="e">
        <f>VLOOKUP(Table2[[#This Row],[Goal Code]],'MSRP CODES'!$A$18:$B$20,2,FALSE)</f>
        <v>#N/A</v>
      </c>
      <c r="H274" s="48"/>
      <c r="I274" s="53" t="e">
        <f>VLOOKUP(Table2[[#This Row],[Site]],'MSRP CODES'!$A$23:$C$39,3,FALSE)</f>
        <v>#N/A</v>
      </c>
      <c r="J274" s="9" t="e">
        <f>VLOOKUP(Table2[[#This Row],[Cost Center Code]],'MSRP CODES'!$A$42:$B$48,2,FALSE)</f>
        <v>#N/A</v>
      </c>
      <c r="K274" s="8" t="e">
        <f>VLOOKUP(Table2[[#This Row],[MSRP Objective]],'MSRP CODES'!$A$60:$B$105,2,FALSE)</f>
        <v>#VALUE!</v>
      </c>
      <c r="L274" s="53" t="e">
        <f t="shared" si="14"/>
        <v>#VALUE!</v>
      </c>
      <c r="M274" s="8" t="e">
        <f>VLOOKUP(Table2[[#This Row],[MSRP Output]],'MSRP CODES'!$A$108:$B$491,2,FALSE)</f>
        <v>#N/A</v>
      </c>
      <c r="O274" s="8" t="e">
        <f>VLOOKUP(Table2[[#This Row],[Account Code]],'MSRP CODES'!$A$495:$B$580,2,FALSE)</f>
        <v>#N/A</v>
      </c>
      <c r="U274" s="49"/>
      <c r="V274" s="12">
        <f t="shared" si="13"/>
        <v>0</v>
      </c>
      <c r="W274" s="13">
        <f>Table2[[#This Row],[Cost LC]]/3673.75</f>
        <v>0</v>
      </c>
    </row>
    <row r="275" spans="2:23" x14ac:dyDescent="0.3">
      <c r="B275" s="9" t="e">
        <f>VLOOKUP('BUDGET TEMPLATE'!C275,'MSRP CODES'!$A$4:$B$8,2,FALSE)</f>
        <v>#N/A</v>
      </c>
      <c r="D275" s="9" t="e">
        <f>VLOOKUP(Table2[[#This Row],[PPG Code]],'MSRP CODES'!$A$11:$B$15,2,FALSE)</f>
        <v>#N/A</v>
      </c>
      <c r="F275" s="9" t="e">
        <f>VLOOKUP(Table2[[#This Row],[Goal Code]],'MSRP CODES'!$A$18:$B$20,2,FALSE)</f>
        <v>#N/A</v>
      </c>
      <c r="H275" s="48"/>
      <c r="I275" s="53" t="e">
        <f>VLOOKUP(Table2[[#This Row],[Site]],'MSRP CODES'!$A$23:$C$39,3,FALSE)</f>
        <v>#N/A</v>
      </c>
      <c r="J275" s="9" t="e">
        <f>VLOOKUP(Table2[[#This Row],[Cost Center Code]],'MSRP CODES'!$A$42:$B$48,2,FALSE)</f>
        <v>#N/A</v>
      </c>
      <c r="K275" s="8" t="e">
        <f>VLOOKUP(Table2[[#This Row],[MSRP Objective]],'MSRP CODES'!$A$60:$B$105,2,FALSE)</f>
        <v>#VALUE!</v>
      </c>
      <c r="L275" s="53" t="e">
        <f t="shared" si="14"/>
        <v>#VALUE!</v>
      </c>
      <c r="M275" s="8" t="e">
        <f>VLOOKUP(Table2[[#This Row],[MSRP Output]],'MSRP CODES'!$A$108:$B$491,2,FALSE)</f>
        <v>#N/A</v>
      </c>
      <c r="O275" s="8" t="e">
        <f>VLOOKUP(Table2[[#This Row],[Account Code]],'MSRP CODES'!$A$495:$B$580,2,FALSE)</f>
        <v>#N/A</v>
      </c>
      <c r="U275" s="49"/>
      <c r="V275" s="12">
        <f t="shared" si="13"/>
        <v>0</v>
      </c>
      <c r="W275" s="13">
        <f>Table2[[#This Row],[Cost LC]]/3673.75</f>
        <v>0</v>
      </c>
    </row>
    <row r="276" spans="2:23" x14ac:dyDescent="0.3">
      <c r="B276" s="9" t="e">
        <f>VLOOKUP('BUDGET TEMPLATE'!C276,'MSRP CODES'!$A$4:$B$8,2,FALSE)</f>
        <v>#N/A</v>
      </c>
      <c r="D276" s="9" t="e">
        <f>VLOOKUP(Table2[[#This Row],[PPG Code]],'MSRP CODES'!$A$11:$B$15,2,FALSE)</f>
        <v>#N/A</v>
      </c>
      <c r="F276" s="9" t="e">
        <f>VLOOKUP(Table2[[#This Row],[Goal Code]],'MSRP CODES'!$A$18:$B$20,2,FALSE)</f>
        <v>#N/A</v>
      </c>
      <c r="H276" s="48"/>
      <c r="I276" s="53" t="e">
        <f>VLOOKUP(Table2[[#This Row],[Site]],'MSRP CODES'!$A$23:$C$39,3,FALSE)</f>
        <v>#N/A</v>
      </c>
      <c r="J276" s="9" t="e">
        <f>VLOOKUP(Table2[[#This Row],[Cost Center Code]],'MSRP CODES'!$A$42:$B$48,2,FALSE)</f>
        <v>#N/A</v>
      </c>
      <c r="K276" s="8" t="e">
        <f>VLOOKUP(Table2[[#This Row],[MSRP Objective]],'MSRP CODES'!$A$60:$B$105,2,FALSE)</f>
        <v>#VALUE!</v>
      </c>
      <c r="L276" s="53" t="e">
        <f t="shared" si="14"/>
        <v>#VALUE!</v>
      </c>
      <c r="M276" s="8" t="e">
        <f>VLOOKUP(Table2[[#This Row],[MSRP Output]],'MSRP CODES'!$A$108:$B$491,2,FALSE)</f>
        <v>#N/A</v>
      </c>
      <c r="O276" s="8" t="e">
        <f>VLOOKUP(Table2[[#This Row],[Account Code]],'MSRP CODES'!$A$495:$B$580,2,FALSE)</f>
        <v>#N/A</v>
      </c>
      <c r="U276" s="49"/>
      <c r="V276" s="12">
        <f t="shared" ref="V276:V277" si="15">U276*R276</f>
        <v>0</v>
      </c>
      <c r="W276" s="13">
        <f>Table2[[#This Row],[Cost LC]]/3673.75</f>
        <v>0</v>
      </c>
    </row>
    <row r="277" spans="2:23" x14ac:dyDescent="0.3">
      <c r="B277" s="9" t="e">
        <f>VLOOKUP('BUDGET TEMPLATE'!C277,'MSRP CODES'!$A$4:$B$8,2,FALSE)</f>
        <v>#N/A</v>
      </c>
      <c r="D277" s="9" t="e">
        <f>VLOOKUP(Table2[[#This Row],[PPG Code]],'MSRP CODES'!$A$11:$B$15,2,FALSE)</f>
        <v>#N/A</v>
      </c>
      <c r="F277" s="9" t="e">
        <f>VLOOKUP(Table2[[#This Row],[Goal Code]],'MSRP CODES'!$A$18:$B$20,2,FALSE)</f>
        <v>#N/A</v>
      </c>
      <c r="H277" s="48"/>
      <c r="I277" s="53" t="e">
        <f>VLOOKUP(Table2[[#This Row],[Site]],'MSRP CODES'!$A$23:$C$39,3,FALSE)</f>
        <v>#N/A</v>
      </c>
      <c r="J277" s="9" t="e">
        <f>VLOOKUP(Table2[[#This Row],[Cost Center Code]],'MSRP CODES'!$A$42:$B$48,2,FALSE)</f>
        <v>#N/A</v>
      </c>
      <c r="K277" s="8" t="e">
        <f>VLOOKUP(Table2[[#This Row],[MSRP Objective]],'MSRP CODES'!$A$60:$B$105,2,FALSE)</f>
        <v>#VALUE!</v>
      </c>
      <c r="L277" s="53" t="e">
        <f t="shared" si="14"/>
        <v>#VALUE!</v>
      </c>
      <c r="M277" s="8" t="e">
        <f>VLOOKUP(Table2[[#This Row],[MSRP Output]],'MSRP CODES'!$A$108:$B$491,2,FALSE)</f>
        <v>#N/A</v>
      </c>
      <c r="O277" s="8" t="e">
        <f>VLOOKUP(Table2[[#This Row],[Account Code]],'MSRP CODES'!$A$495:$B$580,2,FALSE)</f>
        <v>#N/A</v>
      </c>
      <c r="U277" s="49"/>
      <c r="V277" s="12">
        <f t="shared" si="15"/>
        <v>0</v>
      </c>
      <c r="W277" s="13">
        <f>Table2[[#This Row],[Cost LC]]/3673.75</f>
        <v>0</v>
      </c>
    </row>
    <row r="278" spans="2:23" x14ac:dyDescent="0.3">
      <c r="B278" s="9" t="e">
        <f>VLOOKUP('BUDGET TEMPLATE'!C278,'MSRP CODES'!$A$4:$B$8,2,FALSE)</f>
        <v>#N/A</v>
      </c>
      <c r="D278" s="9" t="e">
        <f>VLOOKUP(Table2[[#This Row],[PPG Code]],'MSRP CODES'!$A$11:$B$15,2,FALSE)</f>
        <v>#N/A</v>
      </c>
      <c r="F278" s="9" t="e">
        <f>VLOOKUP(Table2[[#This Row],[Goal Code]],'MSRP CODES'!$A$18:$B$20,2,FALSE)</f>
        <v>#N/A</v>
      </c>
      <c r="H278" s="48"/>
      <c r="I278" s="53" t="e">
        <f>VLOOKUP(Table2[[#This Row],[Site]],'MSRP CODES'!$A$23:$C$39,3,FALSE)</f>
        <v>#N/A</v>
      </c>
      <c r="J278" s="9" t="e">
        <f>VLOOKUP(Table2[[#This Row],[Cost Center Code]],'MSRP CODES'!$A$42:$B$48,2,FALSE)</f>
        <v>#N/A</v>
      </c>
      <c r="K278" s="8" t="e">
        <f>VLOOKUP(Table2[[#This Row],[MSRP Objective]],'MSRP CODES'!$A$60:$B$105,2,FALSE)</f>
        <v>#VALUE!</v>
      </c>
      <c r="L278" s="53" t="e">
        <f t="shared" si="14"/>
        <v>#VALUE!</v>
      </c>
      <c r="M278" s="8" t="e">
        <f>VLOOKUP(Table2[[#This Row],[MSRP Output]],'MSRP CODES'!$A$108:$B$491,2,FALSE)</f>
        <v>#N/A</v>
      </c>
      <c r="O278" s="8" t="e">
        <f>VLOOKUP(Table2[[#This Row],[Account Code]],'MSRP CODES'!$A$495:$B$580,2,FALSE)</f>
        <v>#N/A</v>
      </c>
      <c r="U278" s="49"/>
      <c r="V278" s="12">
        <f t="shared" ref="V278:V286" si="16">U278*R278</f>
        <v>0</v>
      </c>
      <c r="W278" s="13">
        <f>Table2[[#This Row],[Cost LC]]/3673.75</f>
        <v>0</v>
      </c>
    </row>
    <row r="279" spans="2:23" x14ac:dyDescent="0.3">
      <c r="B279" s="9" t="e">
        <f>VLOOKUP('BUDGET TEMPLATE'!C279,'MSRP CODES'!$A$4:$B$8,2,FALSE)</f>
        <v>#N/A</v>
      </c>
      <c r="D279" s="9" t="e">
        <f>VLOOKUP(Table2[[#This Row],[PPG Code]],'MSRP CODES'!$A$11:$B$15,2,FALSE)</f>
        <v>#N/A</v>
      </c>
      <c r="F279" s="9" t="e">
        <f>VLOOKUP(Table2[[#This Row],[Goal Code]],'MSRP CODES'!$A$18:$B$20,2,FALSE)</f>
        <v>#N/A</v>
      </c>
      <c r="H279" s="48"/>
      <c r="I279" s="53" t="e">
        <f>VLOOKUP(Table2[[#This Row],[Site]],'MSRP CODES'!$A$23:$C$39,3,FALSE)</f>
        <v>#N/A</v>
      </c>
      <c r="J279" s="9" t="e">
        <f>VLOOKUP(Table2[[#This Row],[Cost Center Code]],'MSRP CODES'!$A$42:$B$48,2,FALSE)</f>
        <v>#N/A</v>
      </c>
      <c r="K279" s="8" t="e">
        <f>VLOOKUP(Table2[[#This Row],[MSRP Objective]],'MSRP CODES'!$A$60:$B$105,2,FALSE)</f>
        <v>#VALUE!</v>
      </c>
      <c r="L279" s="53" t="e">
        <f t="shared" si="14"/>
        <v>#VALUE!</v>
      </c>
      <c r="M279" s="8" t="e">
        <f>VLOOKUP(Table2[[#This Row],[MSRP Output]],'MSRP CODES'!$A$108:$B$491,2,FALSE)</f>
        <v>#N/A</v>
      </c>
      <c r="O279" s="8" t="e">
        <f>VLOOKUP(Table2[[#This Row],[Account Code]],'MSRP CODES'!$A$495:$B$580,2,FALSE)</f>
        <v>#N/A</v>
      </c>
      <c r="U279" s="49"/>
      <c r="V279" s="12">
        <f t="shared" si="16"/>
        <v>0</v>
      </c>
      <c r="W279" s="13">
        <f>Table2[[#This Row],[Cost LC]]/3673.75</f>
        <v>0</v>
      </c>
    </row>
    <row r="280" spans="2:23" x14ac:dyDescent="0.3">
      <c r="B280" s="9" t="e">
        <f>VLOOKUP('BUDGET TEMPLATE'!C280,'MSRP CODES'!$A$4:$B$8,2,FALSE)</f>
        <v>#N/A</v>
      </c>
      <c r="D280" s="9" t="e">
        <f>VLOOKUP(Table2[[#This Row],[PPG Code]],'MSRP CODES'!$A$11:$B$15,2,FALSE)</f>
        <v>#N/A</v>
      </c>
      <c r="F280" s="9" t="e">
        <f>VLOOKUP(Table2[[#This Row],[Goal Code]],'MSRP CODES'!$A$18:$B$20,2,FALSE)</f>
        <v>#N/A</v>
      </c>
      <c r="H280" s="48"/>
      <c r="I280" s="53" t="e">
        <f>VLOOKUP(Table2[[#This Row],[Site]],'MSRP CODES'!$A$23:$C$39,3,FALSE)</f>
        <v>#N/A</v>
      </c>
      <c r="J280" s="9" t="e">
        <f>VLOOKUP(Table2[[#This Row],[Cost Center Code]],'MSRP CODES'!$A$42:$B$48,2,FALSE)</f>
        <v>#N/A</v>
      </c>
      <c r="K280" s="8" t="e">
        <f>VLOOKUP(Table2[[#This Row],[MSRP Objective]],'MSRP CODES'!$A$60:$B$105,2,FALSE)</f>
        <v>#VALUE!</v>
      </c>
      <c r="L280" s="53" t="e">
        <f t="shared" si="14"/>
        <v>#VALUE!</v>
      </c>
      <c r="M280" s="8" t="e">
        <f>VLOOKUP(Table2[[#This Row],[MSRP Output]],'MSRP CODES'!$A$108:$B$491,2,FALSE)</f>
        <v>#N/A</v>
      </c>
      <c r="O280" s="8" t="e">
        <f>VLOOKUP(Table2[[#This Row],[Account Code]],'MSRP CODES'!$A$495:$B$580,2,FALSE)</f>
        <v>#N/A</v>
      </c>
      <c r="U280" s="49"/>
      <c r="V280" s="12">
        <f t="shared" si="16"/>
        <v>0</v>
      </c>
      <c r="W280" s="13">
        <f>Table2[[#This Row],[Cost LC]]/3673.75</f>
        <v>0</v>
      </c>
    </row>
    <row r="281" spans="2:23" x14ac:dyDescent="0.3">
      <c r="B281" s="9" t="e">
        <f>VLOOKUP('BUDGET TEMPLATE'!C281,'MSRP CODES'!$A$4:$B$8,2,FALSE)</f>
        <v>#N/A</v>
      </c>
      <c r="D281" s="9" t="e">
        <f>VLOOKUP(Table2[[#This Row],[PPG Code]],'MSRP CODES'!$A$11:$B$15,2,FALSE)</f>
        <v>#N/A</v>
      </c>
      <c r="F281" s="9" t="e">
        <f>VLOOKUP(Table2[[#This Row],[Goal Code]],'MSRP CODES'!$A$18:$B$20,2,FALSE)</f>
        <v>#N/A</v>
      </c>
      <c r="H281" s="48"/>
      <c r="I281" s="53" t="e">
        <f>VLOOKUP(Table2[[#This Row],[Site]],'MSRP CODES'!$A$23:$C$39,3,FALSE)</f>
        <v>#N/A</v>
      </c>
      <c r="J281" s="9" t="e">
        <f>VLOOKUP(Table2[[#This Row],[Cost Center Code]],'MSRP CODES'!$A$42:$B$48,2,FALSE)</f>
        <v>#N/A</v>
      </c>
      <c r="K281" s="8" t="e">
        <f>VLOOKUP(Table2[[#This Row],[MSRP Objective]],'MSRP CODES'!$A$60:$B$105,2,FALSE)</f>
        <v>#VALUE!</v>
      </c>
      <c r="L281" s="53" t="e">
        <f t="shared" si="14"/>
        <v>#VALUE!</v>
      </c>
      <c r="M281" s="8" t="e">
        <f>VLOOKUP(Table2[[#This Row],[MSRP Output]],'MSRP CODES'!$A$108:$B$491,2,FALSE)</f>
        <v>#N/A</v>
      </c>
      <c r="O281" s="8" t="e">
        <f>VLOOKUP(Table2[[#This Row],[Account Code]],'MSRP CODES'!$A$495:$B$580,2,FALSE)</f>
        <v>#N/A</v>
      </c>
      <c r="U281" s="49"/>
      <c r="V281" s="12">
        <f t="shared" si="16"/>
        <v>0</v>
      </c>
      <c r="W281" s="13">
        <f>Table2[[#This Row],[Cost LC]]/3673.75</f>
        <v>0</v>
      </c>
    </row>
    <row r="282" spans="2:23" x14ac:dyDescent="0.3">
      <c r="B282" s="9" t="e">
        <f>VLOOKUP('BUDGET TEMPLATE'!C282,'MSRP CODES'!$A$4:$B$8,2,FALSE)</f>
        <v>#N/A</v>
      </c>
      <c r="D282" s="9" t="e">
        <f>VLOOKUP(Table2[[#This Row],[PPG Code]],'MSRP CODES'!$A$11:$B$15,2,FALSE)</f>
        <v>#N/A</v>
      </c>
      <c r="F282" s="9" t="e">
        <f>VLOOKUP(Table2[[#This Row],[Goal Code]],'MSRP CODES'!$A$18:$B$20,2,FALSE)</f>
        <v>#N/A</v>
      </c>
      <c r="H282" s="48"/>
      <c r="I282" s="53" t="e">
        <f>VLOOKUP(Table2[[#This Row],[Site]],'MSRP CODES'!$A$23:$C$39,3,FALSE)</f>
        <v>#N/A</v>
      </c>
      <c r="J282" s="9" t="e">
        <f>VLOOKUP(Table2[[#This Row],[Cost Center Code]],'MSRP CODES'!$A$42:$B$48,2,FALSE)</f>
        <v>#N/A</v>
      </c>
      <c r="K282" s="8" t="e">
        <f>VLOOKUP(Table2[[#This Row],[MSRP Objective]],'MSRP CODES'!$A$60:$B$105,2,FALSE)</f>
        <v>#VALUE!</v>
      </c>
      <c r="L282" s="53" t="e">
        <f t="shared" si="14"/>
        <v>#VALUE!</v>
      </c>
      <c r="M282" s="8" t="e">
        <f>VLOOKUP(Table2[[#This Row],[MSRP Output]],'MSRP CODES'!$A$108:$B$491,2,FALSE)</f>
        <v>#N/A</v>
      </c>
      <c r="O282" s="8" t="e">
        <f>VLOOKUP(Table2[[#This Row],[Account Code]],'MSRP CODES'!$A$495:$B$580,2,FALSE)</f>
        <v>#N/A</v>
      </c>
      <c r="U282" s="49"/>
      <c r="V282" s="12">
        <f t="shared" si="16"/>
        <v>0</v>
      </c>
      <c r="W282" s="13">
        <f>Table2[[#This Row],[Cost LC]]/3673.75</f>
        <v>0</v>
      </c>
    </row>
    <row r="283" spans="2:23" x14ac:dyDescent="0.3">
      <c r="B283" s="9" t="e">
        <f>VLOOKUP('BUDGET TEMPLATE'!C283,'MSRP CODES'!$A$4:$B$8,2,FALSE)</f>
        <v>#N/A</v>
      </c>
      <c r="D283" s="9" t="e">
        <f>VLOOKUP(Table2[[#This Row],[PPG Code]],'MSRP CODES'!$A$11:$B$15,2,FALSE)</f>
        <v>#N/A</v>
      </c>
      <c r="F283" s="9" t="e">
        <f>VLOOKUP(Table2[[#This Row],[Goal Code]],'MSRP CODES'!$A$18:$B$20,2,FALSE)</f>
        <v>#N/A</v>
      </c>
      <c r="H283" s="48"/>
      <c r="I283" s="53" t="e">
        <f>VLOOKUP(Table2[[#This Row],[Site]],'MSRP CODES'!$A$23:$C$39,3,FALSE)</f>
        <v>#N/A</v>
      </c>
      <c r="J283" s="9" t="e">
        <f>VLOOKUP(Table2[[#This Row],[Cost Center Code]],'MSRP CODES'!$A$42:$B$48,2,FALSE)</f>
        <v>#N/A</v>
      </c>
      <c r="K283" s="8" t="e">
        <f>VLOOKUP(Table2[[#This Row],[MSRP Objective]],'MSRP CODES'!$A$60:$B$105,2,FALSE)</f>
        <v>#VALUE!</v>
      </c>
      <c r="L283" s="53" t="e">
        <f t="shared" si="14"/>
        <v>#VALUE!</v>
      </c>
      <c r="M283" s="8" t="e">
        <f>VLOOKUP(Table2[[#This Row],[MSRP Output]],'MSRP CODES'!$A$108:$B$491,2,FALSE)</f>
        <v>#N/A</v>
      </c>
      <c r="O283" s="8" t="e">
        <f>VLOOKUP(Table2[[#This Row],[Account Code]],'MSRP CODES'!$A$495:$B$580,2,FALSE)</f>
        <v>#N/A</v>
      </c>
      <c r="U283" s="49"/>
      <c r="V283" s="12">
        <f t="shared" si="16"/>
        <v>0</v>
      </c>
      <c r="W283" s="13">
        <f>Table2[[#This Row],[Cost LC]]/3673.75</f>
        <v>0</v>
      </c>
    </row>
    <row r="284" spans="2:23" x14ac:dyDescent="0.3">
      <c r="B284" s="9" t="e">
        <f>VLOOKUP('BUDGET TEMPLATE'!C284,'MSRP CODES'!$A$4:$B$8,2,FALSE)</f>
        <v>#N/A</v>
      </c>
      <c r="D284" s="9" t="e">
        <f>VLOOKUP(Table2[[#This Row],[PPG Code]],'MSRP CODES'!$A$11:$B$15,2,FALSE)</f>
        <v>#N/A</v>
      </c>
      <c r="F284" s="9" t="e">
        <f>VLOOKUP(Table2[[#This Row],[Goal Code]],'MSRP CODES'!$A$18:$B$20,2,FALSE)</f>
        <v>#N/A</v>
      </c>
      <c r="H284" s="48"/>
      <c r="I284" s="53" t="e">
        <f>VLOOKUP(Table2[[#This Row],[Site]],'MSRP CODES'!$A$23:$C$39,3,FALSE)</f>
        <v>#N/A</v>
      </c>
      <c r="J284" s="9" t="e">
        <f>VLOOKUP(Table2[[#This Row],[Cost Center Code]],'MSRP CODES'!$A$42:$B$48,2,FALSE)</f>
        <v>#N/A</v>
      </c>
      <c r="K284" s="8" t="e">
        <f>VLOOKUP(Table2[[#This Row],[MSRP Objective]],'MSRP CODES'!$A$60:$B$105,2,FALSE)</f>
        <v>#VALUE!</v>
      </c>
      <c r="L284" s="53" t="e">
        <f t="shared" si="14"/>
        <v>#VALUE!</v>
      </c>
      <c r="M284" s="8" t="e">
        <f>VLOOKUP(Table2[[#This Row],[MSRP Output]],'MSRP CODES'!$A$108:$B$491,2,FALSE)</f>
        <v>#N/A</v>
      </c>
      <c r="O284" s="8" t="e">
        <f>VLOOKUP(Table2[[#This Row],[Account Code]],'MSRP CODES'!$A$495:$B$580,2,FALSE)</f>
        <v>#N/A</v>
      </c>
      <c r="U284" s="49"/>
      <c r="V284" s="12">
        <f t="shared" si="16"/>
        <v>0</v>
      </c>
      <c r="W284" s="13">
        <f>Table2[[#This Row],[Cost LC]]/3673.75</f>
        <v>0</v>
      </c>
    </row>
    <row r="285" spans="2:23" x14ac:dyDescent="0.3">
      <c r="B285" s="9" t="e">
        <f>VLOOKUP('BUDGET TEMPLATE'!C285,'MSRP CODES'!$A$4:$B$8,2,FALSE)</f>
        <v>#N/A</v>
      </c>
      <c r="D285" s="9" t="e">
        <f>VLOOKUP(Table2[[#This Row],[PPG Code]],'MSRP CODES'!$A$11:$B$15,2,FALSE)</f>
        <v>#N/A</v>
      </c>
      <c r="F285" s="9" t="e">
        <f>VLOOKUP(Table2[[#This Row],[Goal Code]],'MSRP CODES'!$A$18:$B$20,2,FALSE)</f>
        <v>#N/A</v>
      </c>
      <c r="H285" s="48"/>
      <c r="I285" s="53" t="e">
        <f>VLOOKUP(Table2[[#This Row],[Site]],'MSRP CODES'!$A$23:$C$39,3,FALSE)</f>
        <v>#N/A</v>
      </c>
      <c r="J285" s="9" t="e">
        <f>VLOOKUP(Table2[[#This Row],[Cost Center Code]],'MSRP CODES'!$A$42:$B$48,2,FALSE)</f>
        <v>#N/A</v>
      </c>
      <c r="K285" s="8" t="e">
        <f>VLOOKUP(Table2[[#This Row],[MSRP Objective]],'MSRP CODES'!$A$60:$B$105,2,FALSE)</f>
        <v>#VALUE!</v>
      </c>
      <c r="L285" s="53" t="e">
        <f t="shared" si="14"/>
        <v>#VALUE!</v>
      </c>
      <c r="M285" s="8" t="e">
        <f>VLOOKUP(Table2[[#This Row],[MSRP Output]],'MSRP CODES'!$A$108:$B$491,2,FALSE)</f>
        <v>#N/A</v>
      </c>
      <c r="O285" s="8" t="e">
        <f>VLOOKUP(Table2[[#This Row],[Account Code]],'MSRP CODES'!$A$495:$B$580,2,FALSE)</f>
        <v>#N/A</v>
      </c>
      <c r="U285" s="49"/>
      <c r="V285" s="12">
        <f t="shared" si="16"/>
        <v>0</v>
      </c>
      <c r="W285" s="13">
        <f>Table2[[#This Row],[Cost LC]]/3673.75</f>
        <v>0</v>
      </c>
    </row>
    <row r="286" spans="2:23" x14ac:dyDescent="0.3">
      <c r="B286" s="9" t="e">
        <f>VLOOKUP('BUDGET TEMPLATE'!C286,'MSRP CODES'!$A$4:$B$8,2,FALSE)</f>
        <v>#N/A</v>
      </c>
      <c r="D286" s="9" t="e">
        <f>VLOOKUP(Table2[[#This Row],[PPG Code]],'MSRP CODES'!$A$11:$B$15,2,FALSE)</f>
        <v>#N/A</v>
      </c>
      <c r="F286" s="9" t="e">
        <f>VLOOKUP(Table2[[#This Row],[Goal Code]],'MSRP CODES'!$A$18:$B$20,2,FALSE)</f>
        <v>#N/A</v>
      </c>
      <c r="H286" s="48"/>
      <c r="I286" s="53" t="e">
        <f>VLOOKUP(Table2[[#This Row],[Site]],'MSRP CODES'!$A$23:$C$39,3,FALSE)</f>
        <v>#N/A</v>
      </c>
      <c r="J286" s="9" t="e">
        <f>VLOOKUP(Table2[[#This Row],[Cost Center Code]],'MSRP CODES'!$A$42:$B$48,2,FALSE)</f>
        <v>#N/A</v>
      </c>
      <c r="K286" s="8" t="e">
        <f>VLOOKUP(Table2[[#This Row],[MSRP Objective]],'MSRP CODES'!$A$60:$B$105,2,FALSE)</f>
        <v>#VALUE!</v>
      </c>
      <c r="L286" s="53" t="e">
        <f t="shared" si="14"/>
        <v>#VALUE!</v>
      </c>
      <c r="M286" s="8" t="e">
        <f>VLOOKUP(Table2[[#This Row],[MSRP Output]],'MSRP CODES'!$A$108:$B$491,2,FALSE)</f>
        <v>#N/A</v>
      </c>
      <c r="O286" s="8" t="e">
        <f>VLOOKUP(Table2[[#This Row],[Account Code]],'MSRP CODES'!$A$495:$B$580,2,FALSE)</f>
        <v>#N/A</v>
      </c>
      <c r="U286" s="49"/>
      <c r="V286" s="12">
        <f t="shared" si="16"/>
        <v>0</v>
      </c>
      <c r="W286" s="13">
        <f>Table2[[#This Row],[Cost LC]]/3673.75</f>
        <v>0</v>
      </c>
    </row>
    <row r="287" spans="2:23" x14ac:dyDescent="0.3">
      <c r="B287" s="9" t="e">
        <f>VLOOKUP('BUDGET TEMPLATE'!C287,'MSRP CODES'!$A$4:$B$8,2,FALSE)</f>
        <v>#N/A</v>
      </c>
      <c r="D287" s="9" t="e">
        <f>VLOOKUP(Table2[[#This Row],[PPG Code]],'MSRP CODES'!$A$11:$B$15,2,FALSE)</f>
        <v>#N/A</v>
      </c>
      <c r="F287" s="9" t="e">
        <f>VLOOKUP(Table2[[#This Row],[Goal Code]],'MSRP CODES'!$A$18:$B$20,2,FALSE)</f>
        <v>#N/A</v>
      </c>
      <c r="H287" s="48"/>
      <c r="I287" s="53" t="e">
        <f>VLOOKUP(Table2[[#This Row],[Site]],'MSRP CODES'!$A$23:$C$39,3,FALSE)</f>
        <v>#N/A</v>
      </c>
      <c r="J287" s="9" t="e">
        <f>VLOOKUP(Table2[[#This Row],[Cost Center Code]],'MSRP CODES'!$A$42:$B$48,2,FALSE)</f>
        <v>#N/A</v>
      </c>
      <c r="K287" s="8" t="e">
        <f>VLOOKUP(Table2[[#This Row],[MSRP Objective]],'MSRP CODES'!$A$60:$B$105,2,FALSE)</f>
        <v>#VALUE!</v>
      </c>
      <c r="L287" s="53" t="e">
        <f t="shared" si="14"/>
        <v>#VALUE!</v>
      </c>
      <c r="M287" s="8" t="e">
        <f>VLOOKUP(Table2[[#This Row],[MSRP Output]],'MSRP CODES'!$A$108:$B$491,2,FALSE)</f>
        <v>#N/A</v>
      </c>
      <c r="O287" s="8" t="e">
        <f>VLOOKUP(Table2[[#This Row],[Account Code]],'MSRP CODES'!$A$495:$B$580,2,FALSE)</f>
        <v>#N/A</v>
      </c>
      <c r="U287" s="49"/>
      <c r="V287" s="12">
        <f t="shared" ref="V287:V289" si="17">U287*R287</f>
        <v>0</v>
      </c>
      <c r="W287" s="13">
        <f>Table2[[#This Row],[Cost LC]]/3673.75</f>
        <v>0</v>
      </c>
    </row>
    <row r="288" spans="2:23" x14ac:dyDescent="0.3">
      <c r="B288" s="9" t="e">
        <f>VLOOKUP('BUDGET TEMPLATE'!C288,'MSRP CODES'!$A$4:$B$8,2,FALSE)</f>
        <v>#N/A</v>
      </c>
      <c r="D288" s="9" t="e">
        <f>VLOOKUP(Table2[[#This Row],[PPG Code]],'MSRP CODES'!$A$11:$B$15,2,FALSE)</f>
        <v>#N/A</v>
      </c>
      <c r="F288" s="9" t="e">
        <f>VLOOKUP(Table2[[#This Row],[Goal Code]],'MSRP CODES'!$A$18:$B$20,2,FALSE)</f>
        <v>#N/A</v>
      </c>
      <c r="H288" s="48"/>
      <c r="I288" s="53" t="e">
        <f>VLOOKUP(Table2[[#This Row],[Site]],'MSRP CODES'!$A$23:$C$39,3,FALSE)</f>
        <v>#N/A</v>
      </c>
      <c r="J288" s="9" t="e">
        <f>VLOOKUP(Table2[[#This Row],[Cost Center Code]],'MSRP CODES'!$A$42:$B$48,2,FALSE)</f>
        <v>#N/A</v>
      </c>
      <c r="K288" s="8" t="e">
        <f>VLOOKUP(Table2[[#This Row],[MSRP Objective]],'MSRP CODES'!$A$60:$B$105,2,FALSE)</f>
        <v>#VALUE!</v>
      </c>
      <c r="L288" s="53" t="e">
        <f t="shared" si="14"/>
        <v>#VALUE!</v>
      </c>
      <c r="M288" s="8" t="e">
        <f>VLOOKUP(Table2[[#This Row],[MSRP Output]],'MSRP CODES'!$A$108:$B$491,2,FALSE)</f>
        <v>#N/A</v>
      </c>
      <c r="O288" s="8" t="e">
        <f>VLOOKUP(Table2[[#This Row],[Account Code]],'MSRP CODES'!$A$495:$B$580,2,FALSE)</f>
        <v>#N/A</v>
      </c>
      <c r="U288" s="49"/>
      <c r="V288" s="12">
        <f t="shared" si="17"/>
        <v>0</v>
      </c>
      <c r="W288" s="13">
        <f>Table2[[#This Row],[Cost LC]]/3673.75</f>
        <v>0</v>
      </c>
    </row>
    <row r="289" spans="2:23" x14ac:dyDescent="0.3">
      <c r="B289" s="9" t="e">
        <f>VLOOKUP('BUDGET TEMPLATE'!C289,'MSRP CODES'!$A$4:$B$8,2,FALSE)</f>
        <v>#N/A</v>
      </c>
      <c r="D289" s="9" t="e">
        <f>VLOOKUP(Table2[[#This Row],[PPG Code]],'MSRP CODES'!$A$11:$B$15,2,FALSE)</f>
        <v>#N/A</v>
      </c>
      <c r="F289" s="9" t="e">
        <f>VLOOKUP(Table2[[#This Row],[Goal Code]],'MSRP CODES'!$A$18:$B$20,2,FALSE)</f>
        <v>#N/A</v>
      </c>
      <c r="H289" s="48"/>
      <c r="I289" s="53" t="e">
        <f>VLOOKUP(Table2[[#This Row],[Site]],'MSRP CODES'!$A$23:$C$39,3,FALSE)</f>
        <v>#N/A</v>
      </c>
      <c r="J289" s="9" t="e">
        <f>VLOOKUP(Table2[[#This Row],[Cost Center Code]],'MSRP CODES'!$A$42:$B$48,2,FALSE)</f>
        <v>#N/A</v>
      </c>
      <c r="K289" s="8" t="e">
        <f>VLOOKUP(Table2[[#This Row],[MSRP Objective]],'MSRP CODES'!$A$60:$B$105,2,FALSE)</f>
        <v>#VALUE!</v>
      </c>
      <c r="L289" s="53" t="e">
        <f t="shared" si="14"/>
        <v>#VALUE!</v>
      </c>
      <c r="M289" s="8" t="e">
        <f>VLOOKUP(Table2[[#This Row],[MSRP Output]],'MSRP CODES'!$A$108:$B$491,2,FALSE)</f>
        <v>#N/A</v>
      </c>
      <c r="O289" s="8" t="e">
        <f>VLOOKUP(Table2[[#This Row],[Account Code]],'MSRP CODES'!$A$495:$B$580,2,FALSE)</f>
        <v>#N/A</v>
      </c>
      <c r="U289" s="49"/>
      <c r="V289" s="12">
        <f t="shared" si="17"/>
        <v>0</v>
      </c>
      <c r="W289" s="13">
        <f>Table2[[#This Row],[Cost LC]]/3673.75</f>
        <v>0</v>
      </c>
    </row>
    <row r="290" spans="2:23" x14ac:dyDescent="0.3">
      <c r="B290" s="9" t="e">
        <f>VLOOKUP('BUDGET TEMPLATE'!C290,'MSRP CODES'!$A$4:$B$8,2,FALSE)</f>
        <v>#N/A</v>
      </c>
      <c r="D290" s="9" t="e">
        <f>VLOOKUP(Table2[[#This Row],[PPG Code]],'MSRP CODES'!$A$11:$B$15,2,FALSE)</f>
        <v>#N/A</v>
      </c>
      <c r="F290" s="9" t="e">
        <f>VLOOKUP(Table2[[#This Row],[Goal Code]],'MSRP CODES'!$A$18:$B$20,2,FALSE)</f>
        <v>#N/A</v>
      </c>
      <c r="H290" s="48"/>
      <c r="I290" s="53" t="e">
        <f>VLOOKUP(Table2[[#This Row],[Site]],'MSRP CODES'!$A$23:$C$39,3,FALSE)</f>
        <v>#N/A</v>
      </c>
      <c r="J290" s="9" t="e">
        <f>VLOOKUP(Table2[[#This Row],[Cost Center Code]],'MSRP CODES'!$A$42:$B$48,2,FALSE)</f>
        <v>#N/A</v>
      </c>
      <c r="K290" s="8" t="e">
        <f>VLOOKUP(Table2[[#This Row],[MSRP Objective]],'MSRP CODES'!$A$60:$B$105,2,FALSE)</f>
        <v>#VALUE!</v>
      </c>
      <c r="L290" s="53" t="e">
        <f t="shared" si="14"/>
        <v>#VALUE!</v>
      </c>
      <c r="M290" s="8" t="e">
        <f>VLOOKUP(Table2[[#This Row],[MSRP Output]],'MSRP CODES'!$A$108:$B$491,2,FALSE)</f>
        <v>#N/A</v>
      </c>
      <c r="O290" s="8" t="e">
        <f>VLOOKUP(Table2[[#This Row],[Account Code]],'MSRP CODES'!$A$495:$B$580,2,FALSE)</f>
        <v>#N/A</v>
      </c>
      <c r="U290" s="49"/>
      <c r="V290" s="12">
        <f>U290*R290</f>
        <v>0</v>
      </c>
      <c r="W290" s="13">
        <f>Table2[[#This Row],[Cost LC]]/3673.75</f>
        <v>0</v>
      </c>
    </row>
    <row r="291" spans="2:23" x14ac:dyDescent="0.3">
      <c r="B291" s="9" t="e">
        <f>VLOOKUP('BUDGET TEMPLATE'!C291,'MSRP CODES'!$A$4:$B$8,2,FALSE)</f>
        <v>#N/A</v>
      </c>
      <c r="D291" s="9" t="e">
        <f>VLOOKUP(Table2[[#This Row],[PPG Code]],'MSRP CODES'!$A$11:$B$15,2,FALSE)</f>
        <v>#N/A</v>
      </c>
      <c r="F291" s="9" t="e">
        <f>VLOOKUP(Table2[[#This Row],[Goal Code]],'MSRP CODES'!$A$18:$B$20,2,FALSE)</f>
        <v>#N/A</v>
      </c>
      <c r="H291" s="48"/>
      <c r="I291" s="53" t="e">
        <f>VLOOKUP(Table2[[#This Row],[Site]],'MSRP CODES'!$A$23:$C$39,3,FALSE)</f>
        <v>#N/A</v>
      </c>
      <c r="J291" s="9" t="e">
        <f>VLOOKUP(Table2[[#This Row],[Cost Center Code]],'MSRP CODES'!$A$42:$B$48,2,FALSE)</f>
        <v>#N/A</v>
      </c>
      <c r="K291" s="8" t="e">
        <f>VLOOKUP(Table2[[#This Row],[MSRP Objective]],'MSRP CODES'!$A$60:$B$105,2,FALSE)</f>
        <v>#VALUE!</v>
      </c>
      <c r="L291" s="53" t="e">
        <f t="shared" si="14"/>
        <v>#VALUE!</v>
      </c>
      <c r="M291" s="8" t="e">
        <f>VLOOKUP(Table2[[#This Row],[MSRP Output]],'MSRP CODES'!$A$108:$B$491,2,FALSE)</f>
        <v>#N/A</v>
      </c>
      <c r="O291" s="8" t="e">
        <f>VLOOKUP(Table2[[#This Row],[Account Code]],'MSRP CODES'!$A$495:$B$580,2,FALSE)</f>
        <v>#N/A</v>
      </c>
      <c r="U291" s="49"/>
      <c r="V291" s="12">
        <f>U291*R291</f>
        <v>0</v>
      </c>
      <c r="W291" s="13">
        <f>Table2[[#This Row],[Cost LC]]/3673.75</f>
        <v>0</v>
      </c>
    </row>
    <row r="292" spans="2:23" x14ac:dyDescent="0.3">
      <c r="B292" s="9" t="e">
        <f>VLOOKUP('BUDGET TEMPLATE'!C292,'MSRP CODES'!$A$4:$B$8,2,FALSE)</f>
        <v>#N/A</v>
      </c>
      <c r="D292" s="9" t="e">
        <f>VLOOKUP(Table2[[#This Row],[PPG Code]],'MSRP CODES'!$A$11:$B$15,2,FALSE)</f>
        <v>#N/A</v>
      </c>
      <c r="F292" s="9" t="e">
        <f>VLOOKUP(Table2[[#This Row],[Goal Code]],'MSRP CODES'!$A$18:$B$20,2,FALSE)</f>
        <v>#N/A</v>
      </c>
      <c r="H292" s="48"/>
      <c r="I292" s="53" t="e">
        <f>VLOOKUP(Table2[[#This Row],[Site]],'MSRP CODES'!$A$23:$C$39,3,FALSE)</f>
        <v>#N/A</v>
      </c>
      <c r="J292" s="9" t="e">
        <f>VLOOKUP(Table2[[#This Row],[Cost Center Code]],'MSRP CODES'!$A$42:$B$48,2,FALSE)</f>
        <v>#N/A</v>
      </c>
      <c r="K292" s="8" t="e">
        <f>VLOOKUP(Table2[[#This Row],[MSRP Objective]],'MSRP CODES'!$A$60:$B$105,2,FALSE)</f>
        <v>#VALUE!</v>
      </c>
      <c r="L292" s="53" t="e">
        <f t="shared" si="14"/>
        <v>#VALUE!</v>
      </c>
      <c r="M292" s="8" t="e">
        <f>VLOOKUP(Table2[[#This Row],[MSRP Output]],'MSRP CODES'!$A$108:$B$491,2,FALSE)</f>
        <v>#N/A</v>
      </c>
      <c r="O292" s="8" t="e">
        <f>VLOOKUP(Table2[[#This Row],[Account Code]],'MSRP CODES'!$A$495:$B$580,2,FALSE)</f>
        <v>#N/A</v>
      </c>
      <c r="U292" s="49"/>
      <c r="V292" s="12">
        <f>U292*R292</f>
        <v>0</v>
      </c>
      <c r="W292" s="13">
        <f>Table2[[#This Row],[Cost LC]]/3673.75</f>
        <v>0</v>
      </c>
    </row>
    <row r="293" spans="2:23" x14ac:dyDescent="0.3">
      <c r="B293" s="9" t="e">
        <f>VLOOKUP('BUDGET TEMPLATE'!C293,'MSRP CODES'!$A$4:$B$8,2,FALSE)</f>
        <v>#N/A</v>
      </c>
      <c r="D293" s="9" t="e">
        <f>VLOOKUP(Table2[[#This Row],[PPG Code]],'MSRP CODES'!$A$11:$B$15,2,FALSE)</f>
        <v>#N/A</v>
      </c>
      <c r="F293" s="9" t="e">
        <f>VLOOKUP(Table2[[#This Row],[Goal Code]],'MSRP CODES'!$A$18:$B$20,2,FALSE)</f>
        <v>#N/A</v>
      </c>
      <c r="H293" s="48"/>
      <c r="I293" s="53" t="e">
        <f>VLOOKUP(Table2[[#This Row],[Site]],'MSRP CODES'!$A$23:$C$39,3,FALSE)</f>
        <v>#N/A</v>
      </c>
      <c r="J293" s="9" t="e">
        <f>VLOOKUP(Table2[[#This Row],[Cost Center Code]],'MSRP CODES'!$A$42:$B$48,2,FALSE)</f>
        <v>#N/A</v>
      </c>
      <c r="K293" s="8" t="e">
        <f>VLOOKUP(Table2[[#This Row],[MSRP Objective]],'MSRP CODES'!$A$60:$B$105,2,FALSE)</f>
        <v>#VALUE!</v>
      </c>
      <c r="L293" s="53" t="e">
        <f t="shared" si="14"/>
        <v>#VALUE!</v>
      </c>
      <c r="M293" s="8" t="e">
        <f>VLOOKUP(Table2[[#This Row],[MSRP Output]],'MSRP CODES'!$A$108:$B$491,2,FALSE)</f>
        <v>#N/A</v>
      </c>
      <c r="O293" s="8" t="e">
        <f>VLOOKUP(Table2[[#This Row],[Account Code]],'MSRP CODES'!$A$495:$B$580,2,FALSE)</f>
        <v>#N/A</v>
      </c>
      <c r="U293" s="49"/>
      <c r="V293" s="12">
        <f>U293*R293</f>
        <v>0</v>
      </c>
      <c r="W293" s="13">
        <f>Table2[[#This Row],[Cost LC]]/3673.75</f>
        <v>0</v>
      </c>
    </row>
    <row r="294" spans="2:23" x14ac:dyDescent="0.3">
      <c r="B294" s="9" t="e">
        <f>VLOOKUP('BUDGET TEMPLATE'!C294,'MSRP CODES'!$A$4:$B$8,2,FALSE)</f>
        <v>#N/A</v>
      </c>
      <c r="D294" s="9" t="e">
        <f>VLOOKUP(Table2[[#This Row],[PPG Code]],'MSRP CODES'!$A$11:$B$15,2,FALSE)</f>
        <v>#N/A</v>
      </c>
      <c r="F294" s="9" t="e">
        <f>VLOOKUP(Table2[[#This Row],[Goal Code]],'MSRP CODES'!$A$18:$B$20,2,FALSE)</f>
        <v>#N/A</v>
      </c>
      <c r="H294" s="48"/>
      <c r="I294" s="53" t="e">
        <f>VLOOKUP(Table2[[#This Row],[Site]],'MSRP CODES'!$A$23:$C$39,3,FALSE)</f>
        <v>#N/A</v>
      </c>
      <c r="J294" s="9" t="e">
        <f>VLOOKUP(Table2[[#This Row],[Cost Center Code]],'MSRP CODES'!$A$42:$B$48,2,FALSE)</f>
        <v>#N/A</v>
      </c>
      <c r="K294" s="8" t="e">
        <f>VLOOKUP(Table2[[#This Row],[MSRP Objective]],'MSRP CODES'!$A$60:$B$105,2,FALSE)</f>
        <v>#VALUE!</v>
      </c>
      <c r="L294" s="53" t="e">
        <f t="shared" si="14"/>
        <v>#VALUE!</v>
      </c>
      <c r="M294" s="8" t="e">
        <f>VLOOKUP(Table2[[#This Row],[MSRP Output]],'MSRP CODES'!$A$108:$B$491,2,FALSE)</f>
        <v>#N/A</v>
      </c>
      <c r="O294" s="8" t="e">
        <f>VLOOKUP(Table2[[#This Row],[Account Code]],'MSRP CODES'!$A$495:$B$580,2,FALSE)</f>
        <v>#N/A</v>
      </c>
      <c r="U294" s="49"/>
      <c r="V294" s="12">
        <f t="shared" ref="V294:V295" si="18">U294*R294</f>
        <v>0</v>
      </c>
      <c r="W294" s="13">
        <f>Table2[[#This Row],[Cost LC]]/3673.75</f>
        <v>0</v>
      </c>
    </row>
    <row r="295" spans="2:23" x14ac:dyDescent="0.3">
      <c r="B295" s="9" t="e">
        <f>VLOOKUP('BUDGET TEMPLATE'!C295,'MSRP CODES'!$A$4:$B$8,2,FALSE)</f>
        <v>#N/A</v>
      </c>
      <c r="D295" s="9" t="e">
        <f>VLOOKUP(Table2[[#This Row],[PPG Code]],'MSRP CODES'!$A$11:$B$15,2,FALSE)</f>
        <v>#N/A</v>
      </c>
      <c r="F295" s="9" t="e">
        <f>VLOOKUP(Table2[[#This Row],[Goal Code]],'MSRP CODES'!$A$18:$B$20,2,FALSE)</f>
        <v>#N/A</v>
      </c>
      <c r="H295" s="48"/>
      <c r="I295" s="53" t="e">
        <f>VLOOKUP(Table2[[#This Row],[Site]],'MSRP CODES'!$A$23:$C$39,3,FALSE)</f>
        <v>#N/A</v>
      </c>
      <c r="J295" s="9" t="e">
        <f>VLOOKUP(Table2[[#This Row],[Cost Center Code]],'MSRP CODES'!$A$42:$B$48,2,FALSE)</f>
        <v>#N/A</v>
      </c>
      <c r="K295" s="8" t="e">
        <f>VLOOKUP(Table2[[#This Row],[MSRP Objective]],'MSRP CODES'!$A$60:$B$105,2,FALSE)</f>
        <v>#VALUE!</v>
      </c>
      <c r="L295" s="53" t="e">
        <f t="shared" si="14"/>
        <v>#VALUE!</v>
      </c>
      <c r="M295" s="8" t="e">
        <f>VLOOKUP(Table2[[#This Row],[MSRP Output]],'MSRP CODES'!$A$108:$B$491,2,FALSE)</f>
        <v>#N/A</v>
      </c>
      <c r="O295" s="8" t="e">
        <f>VLOOKUP(Table2[[#This Row],[Account Code]],'MSRP CODES'!$A$495:$B$580,2,FALSE)</f>
        <v>#N/A</v>
      </c>
      <c r="U295" s="49"/>
      <c r="V295" s="12">
        <f t="shared" si="18"/>
        <v>0</v>
      </c>
      <c r="W295" s="13">
        <f>Table2[[#This Row],[Cost LC]]/3673.75</f>
        <v>0</v>
      </c>
    </row>
    <row r="296" spans="2:23" x14ac:dyDescent="0.3">
      <c r="B296" s="9" t="e">
        <f>VLOOKUP('BUDGET TEMPLATE'!C296,'MSRP CODES'!$A$4:$B$8,2,FALSE)</f>
        <v>#N/A</v>
      </c>
      <c r="D296" s="9" t="e">
        <f>VLOOKUP(Table2[[#This Row],[PPG Code]],'MSRP CODES'!$A$11:$B$15,2,FALSE)</f>
        <v>#N/A</v>
      </c>
      <c r="F296" s="9" t="e">
        <f>VLOOKUP(Table2[[#This Row],[Goal Code]],'MSRP CODES'!$A$18:$B$20,2,FALSE)</f>
        <v>#N/A</v>
      </c>
      <c r="H296" s="48"/>
      <c r="I296" s="53" t="e">
        <f>VLOOKUP(Table2[[#This Row],[Site]],'MSRP CODES'!$A$23:$C$39,3,FALSE)</f>
        <v>#N/A</v>
      </c>
      <c r="J296" s="9" t="e">
        <f>VLOOKUP(Table2[[#This Row],[Cost Center Code]],'MSRP CODES'!$A$42:$B$48,2,FALSE)</f>
        <v>#N/A</v>
      </c>
      <c r="K296" s="8" t="e">
        <f>VLOOKUP(Table2[[#This Row],[MSRP Objective]],'MSRP CODES'!$A$60:$B$105,2,FALSE)</f>
        <v>#VALUE!</v>
      </c>
      <c r="L296" s="53" t="e">
        <f t="shared" si="14"/>
        <v>#VALUE!</v>
      </c>
      <c r="M296" s="8" t="e">
        <f>VLOOKUP(Table2[[#This Row],[MSRP Output]],'MSRP CODES'!$A$108:$B$491,2,FALSE)</f>
        <v>#N/A</v>
      </c>
      <c r="O296" s="8" t="e">
        <f>VLOOKUP(Table2[[#This Row],[Account Code]],'MSRP CODES'!$A$495:$B$580,2,FALSE)</f>
        <v>#N/A</v>
      </c>
      <c r="U296" s="49"/>
      <c r="V296" s="12">
        <f t="shared" ref="V296:V327" si="19">U296*R296</f>
        <v>0</v>
      </c>
      <c r="W296" s="13">
        <f>Table2[[#This Row],[Cost LC]]/3673.75</f>
        <v>0</v>
      </c>
    </row>
    <row r="297" spans="2:23" x14ac:dyDescent="0.3">
      <c r="B297" s="9" t="e">
        <f>VLOOKUP('BUDGET TEMPLATE'!C297,'MSRP CODES'!$A$4:$B$8,2,FALSE)</f>
        <v>#N/A</v>
      </c>
      <c r="D297" s="9" t="e">
        <f>VLOOKUP(Table2[[#This Row],[PPG Code]],'MSRP CODES'!$A$11:$B$15,2,FALSE)</f>
        <v>#N/A</v>
      </c>
      <c r="F297" s="9" t="e">
        <f>VLOOKUP(Table2[[#This Row],[Goal Code]],'MSRP CODES'!$A$18:$B$20,2,FALSE)</f>
        <v>#N/A</v>
      </c>
      <c r="H297" s="48"/>
      <c r="I297" s="53" t="e">
        <f>VLOOKUP(Table2[[#This Row],[Site]],'MSRP CODES'!$A$23:$C$39,3,FALSE)</f>
        <v>#N/A</v>
      </c>
      <c r="J297" s="9" t="e">
        <f>VLOOKUP(Table2[[#This Row],[Cost Center Code]],'MSRP CODES'!$A$42:$B$48,2,FALSE)</f>
        <v>#N/A</v>
      </c>
      <c r="K297" s="8" t="e">
        <f>VLOOKUP(Table2[[#This Row],[MSRP Objective]],'MSRP CODES'!$A$60:$B$105,2,FALSE)</f>
        <v>#VALUE!</v>
      </c>
      <c r="L297" s="53" t="e">
        <f t="shared" si="14"/>
        <v>#VALUE!</v>
      </c>
      <c r="M297" s="8" t="e">
        <f>VLOOKUP(Table2[[#This Row],[MSRP Output]],'MSRP CODES'!$A$108:$B$491,2,FALSE)</f>
        <v>#N/A</v>
      </c>
      <c r="O297" s="8" t="e">
        <f>VLOOKUP(Table2[[#This Row],[Account Code]],'MSRP CODES'!$A$495:$B$580,2,FALSE)</f>
        <v>#N/A</v>
      </c>
      <c r="U297" s="49"/>
      <c r="V297" s="12">
        <f t="shared" si="19"/>
        <v>0</v>
      </c>
      <c r="W297" s="13">
        <f>Table2[[#This Row],[Cost LC]]/3673.75</f>
        <v>0</v>
      </c>
    </row>
    <row r="298" spans="2:23" x14ac:dyDescent="0.3">
      <c r="B298" s="9" t="e">
        <f>VLOOKUP('BUDGET TEMPLATE'!C298,'MSRP CODES'!$A$4:$B$8,2,FALSE)</f>
        <v>#N/A</v>
      </c>
      <c r="D298" s="9" t="e">
        <f>VLOOKUP(Table2[[#This Row],[PPG Code]],'MSRP CODES'!$A$11:$B$15,2,FALSE)</f>
        <v>#N/A</v>
      </c>
      <c r="F298" s="9" t="e">
        <f>VLOOKUP(Table2[[#This Row],[Goal Code]],'MSRP CODES'!$A$18:$B$20,2,FALSE)</f>
        <v>#N/A</v>
      </c>
      <c r="H298" s="48"/>
      <c r="I298" s="53" t="e">
        <f>VLOOKUP(Table2[[#This Row],[Site]],'MSRP CODES'!$A$23:$C$39,3,FALSE)</f>
        <v>#N/A</v>
      </c>
      <c r="J298" s="9" t="e">
        <f>VLOOKUP(Table2[[#This Row],[Cost Center Code]],'MSRP CODES'!$A$42:$B$48,2,FALSE)</f>
        <v>#N/A</v>
      </c>
      <c r="K298" s="8" t="e">
        <f>VLOOKUP(Table2[[#This Row],[MSRP Objective]],'MSRP CODES'!$A$60:$B$105,2,FALSE)</f>
        <v>#VALUE!</v>
      </c>
      <c r="L298" s="53" t="e">
        <f t="shared" si="14"/>
        <v>#VALUE!</v>
      </c>
      <c r="M298" s="8" t="e">
        <f>VLOOKUP(Table2[[#This Row],[MSRP Output]],'MSRP CODES'!$A$108:$B$491,2,FALSE)</f>
        <v>#N/A</v>
      </c>
      <c r="O298" s="8" t="e">
        <f>VLOOKUP(Table2[[#This Row],[Account Code]],'MSRP CODES'!$A$495:$B$580,2,FALSE)</f>
        <v>#N/A</v>
      </c>
      <c r="U298" s="49"/>
      <c r="V298" s="12">
        <f t="shared" si="19"/>
        <v>0</v>
      </c>
      <c r="W298" s="13">
        <f>Table2[[#This Row],[Cost LC]]/3673.75</f>
        <v>0</v>
      </c>
    </row>
    <row r="299" spans="2:23" x14ac:dyDescent="0.3">
      <c r="B299" s="9" t="e">
        <f>VLOOKUP('BUDGET TEMPLATE'!C299,'MSRP CODES'!$A$4:$B$8,2,FALSE)</f>
        <v>#N/A</v>
      </c>
      <c r="D299" s="9" t="e">
        <f>VLOOKUP(Table2[[#This Row],[PPG Code]],'MSRP CODES'!$A$11:$B$15,2,FALSE)</f>
        <v>#N/A</v>
      </c>
      <c r="F299" s="9" t="e">
        <f>VLOOKUP(Table2[[#This Row],[Goal Code]],'MSRP CODES'!$A$18:$B$20,2,FALSE)</f>
        <v>#N/A</v>
      </c>
      <c r="H299" s="48"/>
      <c r="I299" s="53" t="e">
        <f>VLOOKUP(Table2[[#This Row],[Site]],'MSRP CODES'!$A$23:$C$39,3,FALSE)</f>
        <v>#N/A</v>
      </c>
      <c r="J299" s="9" t="e">
        <f>VLOOKUP(Table2[[#This Row],[Cost Center Code]],'MSRP CODES'!$A$42:$B$48,2,FALSE)</f>
        <v>#N/A</v>
      </c>
      <c r="K299" s="8" t="e">
        <f>VLOOKUP(Table2[[#This Row],[MSRP Objective]],'MSRP CODES'!$A$60:$B$105,2,FALSE)</f>
        <v>#VALUE!</v>
      </c>
      <c r="L299" s="53" t="e">
        <f t="shared" si="14"/>
        <v>#VALUE!</v>
      </c>
      <c r="M299" s="8" t="e">
        <f>VLOOKUP(Table2[[#This Row],[MSRP Output]],'MSRP CODES'!$A$108:$B$491,2,FALSE)</f>
        <v>#N/A</v>
      </c>
      <c r="O299" s="8" t="e">
        <f>VLOOKUP(Table2[[#This Row],[Account Code]],'MSRP CODES'!$A$495:$B$580,2,FALSE)</f>
        <v>#N/A</v>
      </c>
      <c r="U299" s="49"/>
      <c r="V299" s="12">
        <f t="shared" si="19"/>
        <v>0</v>
      </c>
      <c r="W299" s="13">
        <f>Table2[[#This Row],[Cost LC]]/3673.75</f>
        <v>0</v>
      </c>
    </row>
    <row r="300" spans="2:23" x14ac:dyDescent="0.3">
      <c r="B300" s="9" t="e">
        <f>VLOOKUP('BUDGET TEMPLATE'!C300,'MSRP CODES'!$A$4:$B$8,2,FALSE)</f>
        <v>#N/A</v>
      </c>
      <c r="D300" s="9" t="e">
        <f>VLOOKUP(Table2[[#This Row],[PPG Code]],'MSRP CODES'!$A$11:$B$15,2,FALSE)</f>
        <v>#N/A</v>
      </c>
      <c r="F300" s="9" t="e">
        <f>VLOOKUP(Table2[[#This Row],[Goal Code]],'MSRP CODES'!$A$18:$B$20,2,FALSE)</f>
        <v>#N/A</v>
      </c>
      <c r="H300" s="48"/>
      <c r="I300" s="53" t="e">
        <f>VLOOKUP(Table2[[#This Row],[Site]],'MSRP CODES'!$A$23:$C$39,3,FALSE)</f>
        <v>#N/A</v>
      </c>
      <c r="J300" s="9" t="e">
        <f>VLOOKUP(Table2[[#This Row],[Cost Center Code]],'MSRP CODES'!$A$42:$B$48,2,FALSE)</f>
        <v>#N/A</v>
      </c>
      <c r="K300" s="8" t="e">
        <f>VLOOKUP(Table2[[#This Row],[MSRP Objective]],'MSRP CODES'!$A$60:$B$105,2,FALSE)</f>
        <v>#VALUE!</v>
      </c>
      <c r="L300" s="53" t="e">
        <f t="shared" si="14"/>
        <v>#VALUE!</v>
      </c>
      <c r="M300" s="8" t="e">
        <f>VLOOKUP(Table2[[#This Row],[MSRP Output]],'MSRP CODES'!$A$108:$B$491,2,FALSE)</f>
        <v>#N/A</v>
      </c>
      <c r="O300" s="8" t="e">
        <f>VLOOKUP(Table2[[#This Row],[Account Code]],'MSRP CODES'!$A$495:$B$580,2,FALSE)</f>
        <v>#N/A</v>
      </c>
      <c r="U300" s="49"/>
      <c r="V300" s="12">
        <f t="shared" si="19"/>
        <v>0</v>
      </c>
      <c r="W300" s="13">
        <f>Table2[[#This Row],[Cost LC]]/3673.75</f>
        <v>0</v>
      </c>
    </row>
    <row r="301" spans="2:23" x14ac:dyDescent="0.3">
      <c r="B301" s="9" t="e">
        <f>VLOOKUP('BUDGET TEMPLATE'!C301,'MSRP CODES'!$A$4:$B$8,2,FALSE)</f>
        <v>#N/A</v>
      </c>
      <c r="D301" s="9" t="e">
        <f>VLOOKUP(Table2[[#This Row],[PPG Code]],'MSRP CODES'!$A$11:$B$15,2,FALSE)</f>
        <v>#N/A</v>
      </c>
      <c r="F301" s="9" t="e">
        <f>VLOOKUP(Table2[[#This Row],[Goal Code]],'MSRP CODES'!$A$18:$B$20,2,FALSE)</f>
        <v>#N/A</v>
      </c>
      <c r="H301" s="48"/>
      <c r="I301" s="53" t="e">
        <f>VLOOKUP(Table2[[#This Row],[Site]],'MSRP CODES'!$A$23:$C$39,3,FALSE)</f>
        <v>#N/A</v>
      </c>
      <c r="J301" s="9" t="e">
        <f>VLOOKUP(Table2[[#This Row],[Cost Center Code]],'MSRP CODES'!$A$42:$B$48,2,FALSE)</f>
        <v>#N/A</v>
      </c>
      <c r="K301" s="8" t="e">
        <f>VLOOKUP(Table2[[#This Row],[MSRP Objective]],'MSRP CODES'!$A$60:$B$105,2,FALSE)</f>
        <v>#VALUE!</v>
      </c>
      <c r="L301" s="53" t="e">
        <f t="shared" si="14"/>
        <v>#VALUE!</v>
      </c>
      <c r="M301" s="8" t="e">
        <f>VLOOKUP(Table2[[#This Row],[MSRP Output]],'MSRP CODES'!$A$108:$B$491,2,FALSE)</f>
        <v>#N/A</v>
      </c>
      <c r="O301" s="8" t="e">
        <f>VLOOKUP(Table2[[#This Row],[Account Code]],'MSRP CODES'!$A$495:$B$580,2,FALSE)</f>
        <v>#N/A</v>
      </c>
      <c r="U301" s="49"/>
      <c r="V301" s="12">
        <f t="shared" si="19"/>
        <v>0</v>
      </c>
      <c r="W301" s="13">
        <f>Table2[[#This Row],[Cost LC]]/3673.75</f>
        <v>0</v>
      </c>
    </row>
    <row r="302" spans="2:23" x14ac:dyDescent="0.3">
      <c r="B302" s="9" t="e">
        <f>VLOOKUP('BUDGET TEMPLATE'!C302,'MSRP CODES'!$A$4:$B$8,2,FALSE)</f>
        <v>#N/A</v>
      </c>
      <c r="D302" s="9" t="e">
        <f>VLOOKUP(Table2[[#This Row],[PPG Code]],'MSRP CODES'!$A$11:$B$15,2,FALSE)</f>
        <v>#N/A</v>
      </c>
      <c r="F302" s="9" t="e">
        <f>VLOOKUP(Table2[[#This Row],[Goal Code]],'MSRP CODES'!$A$18:$B$20,2,FALSE)</f>
        <v>#N/A</v>
      </c>
      <c r="H302" s="48"/>
      <c r="I302" s="53" t="e">
        <f>VLOOKUP(Table2[[#This Row],[Site]],'MSRP CODES'!$A$23:$C$39,3,FALSE)</f>
        <v>#N/A</v>
      </c>
      <c r="J302" s="9" t="e">
        <f>VLOOKUP(Table2[[#This Row],[Cost Center Code]],'MSRP CODES'!$A$42:$B$48,2,FALSE)</f>
        <v>#N/A</v>
      </c>
      <c r="K302" s="8" t="e">
        <f>VLOOKUP(Table2[[#This Row],[MSRP Objective]],'MSRP CODES'!$A$60:$B$105,2,FALSE)</f>
        <v>#VALUE!</v>
      </c>
      <c r="L302" s="53" t="e">
        <f t="shared" si="14"/>
        <v>#VALUE!</v>
      </c>
      <c r="M302" s="8" t="e">
        <f>VLOOKUP(Table2[[#This Row],[MSRP Output]],'MSRP CODES'!$A$108:$B$491,2,FALSE)</f>
        <v>#N/A</v>
      </c>
      <c r="O302" s="8" t="e">
        <f>VLOOKUP(Table2[[#This Row],[Account Code]],'MSRP CODES'!$A$495:$B$580,2,FALSE)</f>
        <v>#N/A</v>
      </c>
      <c r="U302" s="49"/>
      <c r="V302" s="12">
        <f t="shared" si="19"/>
        <v>0</v>
      </c>
      <c r="W302" s="13">
        <f>Table2[[#This Row],[Cost LC]]/3673.75</f>
        <v>0</v>
      </c>
    </row>
    <row r="303" spans="2:23" x14ac:dyDescent="0.3">
      <c r="B303" s="9" t="e">
        <f>VLOOKUP('BUDGET TEMPLATE'!C303,'MSRP CODES'!$A$4:$B$8,2,FALSE)</f>
        <v>#N/A</v>
      </c>
      <c r="D303" s="9" t="e">
        <f>VLOOKUP(Table2[[#This Row],[PPG Code]],'MSRP CODES'!$A$11:$B$15,2,FALSE)</f>
        <v>#N/A</v>
      </c>
      <c r="F303" s="9" t="e">
        <f>VLOOKUP(Table2[[#This Row],[Goal Code]],'MSRP CODES'!$A$18:$B$20,2,FALSE)</f>
        <v>#N/A</v>
      </c>
      <c r="H303" s="48"/>
      <c r="I303" s="53" t="e">
        <f>VLOOKUP(Table2[[#This Row],[Site]],'MSRP CODES'!$A$23:$C$39,3,FALSE)</f>
        <v>#N/A</v>
      </c>
      <c r="J303" s="9" t="e">
        <f>VLOOKUP(Table2[[#This Row],[Cost Center Code]],'MSRP CODES'!$A$42:$B$48,2,FALSE)</f>
        <v>#N/A</v>
      </c>
      <c r="K303" s="8" t="e">
        <f>VLOOKUP(Table2[[#This Row],[MSRP Objective]],'MSRP CODES'!$A$60:$B$105,2,FALSE)</f>
        <v>#VALUE!</v>
      </c>
      <c r="L303" s="53" t="e">
        <f t="shared" si="14"/>
        <v>#VALUE!</v>
      </c>
      <c r="M303" s="8" t="e">
        <f>VLOOKUP(Table2[[#This Row],[MSRP Output]],'MSRP CODES'!$A$108:$B$491,2,FALSE)</f>
        <v>#N/A</v>
      </c>
      <c r="O303" s="8" t="e">
        <f>VLOOKUP(Table2[[#This Row],[Account Code]],'MSRP CODES'!$A$495:$B$580,2,FALSE)</f>
        <v>#N/A</v>
      </c>
      <c r="U303" s="49"/>
      <c r="V303" s="12">
        <f t="shared" si="19"/>
        <v>0</v>
      </c>
      <c r="W303" s="13">
        <f>Table2[[#This Row],[Cost LC]]/3673.75</f>
        <v>0</v>
      </c>
    </row>
    <row r="304" spans="2:23" x14ac:dyDescent="0.3">
      <c r="B304" s="9" t="e">
        <f>VLOOKUP('BUDGET TEMPLATE'!C304,'MSRP CODES'!$A$4:$B$8,2,FALSE)</f>
        <v>#N/A</v>
      </c>
      <c r="D304" s="9" t="e">
        <f>VLOOKUP(Table2[[#This Row],[PPG Code]],'MSRP CODES'!$A$11:$B$15,2,FALSE)</f>
        <v>#N/A</v>
      </c>
      <c r="F304" s="9" t="e">
        <f>VLOOKUP(Table2[[#This Row],[Goal Code]],'MSRP CODES'!$A$18:$B$20,2,FALSE)</f>
        <v>#N/A</v>
      </c>
      <c r="H304" s="48"/>
      <c r="I304" s="53" t="e">
        <f>VLOOKUP(Table2[[#This Row],[Site]],'MSRP CODES'!$A$23:$C$39,3,FALSE)</f>
        <v>#N/A</v>
      </c>
      <c r="J304" s="9" t="e">
        <f>VLOOKUP(Table2[[#This Row],[Cost Center Code]],'MSRP CODES'!$A$42:$B$48,2,FALSE)</f>
        <v>#N/A</v>
      </c>
      <c r="K304" s="8" t="e">
        <f>VLOOKUP(Table2[[#This Row],[MSRP Objective]],'MSRP CODES'!$A$60:$B$105,2,FALSE)</f>
        <v>#VALUE!</v>
      </c>
      <c r="L304" s="53" t="e">
        <f t="shared" si="14"/>
        <v>#VALUE!</v>
      </c>
      <c r="M304" s="8" t="e">
        <f>VLOOKUP(Table2[[#This Row],[MSRP Output]],'MSRP CODES'!$A$108:$B$491,2,FALSE)</f>
        <v>#N/A</v>
      </c>
      <c r="O304" s="8" t="e">
        <f>VLOOKUP(Table2[[#This Row],[Account Code]],'MSRP CODES'!$A$495:$B$580,2,FALSE)</f>
        <v>#N/A</v>
      </c>
      <c r="U304" s="49"/>
      <c r="V304" s="12">
        <f t="shared" si="19"/>
        <v>0</v>
      </c>
      <c r="W304" s="13">
        <f>Table2[[#This Row],[Cost LC]]/3673.75</f>
        <v>0</v>
      </c>
    </row>
    <row r="305" spans="2:23" x14ac:dyDescent="0.3">
      <c r="B305" s="9" t="e">
        <f>VLOOKUP('BUDGET TEMPLATE'!C305,'MSRP CODES'!$A$4:$B$8,2,FALSE)</f>
        <v>#N/A</v>
      </c>
      <c r="D305" s="9" t="e">
        <f>VLOOKUP(Table2[[#This Row],[PPG Code]],'MSRP CODES'!$A$11:$B$15,2,FALSE)</f>
        <v>#N/A</v>
      </c>
      <c r="F305" s="9" t="e">
        <f>VLOOKUP(Table2[[#This Row],[Goal Code]],'MSRP CODES'!$A$18:$B$20,2,FALSE)</f>
        <v>#N/A</v>
      </c>
      <c r="H305" s="48"/>
      <c r="I305" s="53" t="e">
        <f>VLOOKUP(Table2[[#This Row],[Site]],'MSRP CODES'!$A$23:$C$39,3,FALSE)</f>
        <v>#N/A</v>
      </c>
      <c r="J305" s="9" t="e">
        <f>VLOOKUP(Table2[[#This Row],[Cost Center Code]],'MSRP CODES'!$A$42:$B$48,2,FALSE)</f>
        <v>#N/A</v>
      </c>
      <c r="K305" s="8" t="e">
        <f>VLOOKUP(Table2[[#This Row],[MSRP Objective]],'MSRP CODES'!$A$60:$B$105,2,FALSE)</f>
        <v>#VALUE!</v>
      </c>
      <c r="L305" s="53" t="e">
        <f t="shared" si="14"/>
        <v>#VALUE!</v>
      </c>
      <c r="M305" s="8" t="e">
        <f>VLOOKUP(Table2[[#This Row],[MSRP Output]],'MSRP CODES'!$A$108:$B$491,2,FALSE)</f>
        <v>#N/A</v>
      </c>
      <c r="O305" s="8" t="e">
        <f>VLOOKUP(Table2[[#This Row],[Account Code]],'MSRP CODES'!$A$495:$B$580,2,FALSE)</f>
        <v>#N/A</v>
      </c>
      <c r="U305" s="49"/>
      <c r="V305" s="12">
        <f t="shared" si="19"/>
        <v>0</v>
      </c>
      <c r="W305" s="13">
        <f>Table2[[#This Row],[Cost LC]]/3673.75</f>
        <v>0</v>
      </c>
    </row>
    <row r="306" spans="2:23" x14ac:dyDescent="0.3">
      <c r="B306" s="9" t="e">
        <f>VLOOKUP('BUDGET TEMPLATE'!C306,'MSRP CODES'!$A$4:$B$8,2,FALSE)</f>
        <v>#N/A</v>
      </c>
      <c r="D306" s="9" t="e">
        <f>VLOOKUP(Table2[[#This Row],[PPG Code]],'MSRP CODES'!$A$11:$B$15,2,FALSE)</f>
        <v>#N/A</v>
      </c>
      <c r="F306" s="9" t="e">
        <f>VLOOKUP(Table2[[#This Row],[Goal Code]],'MSRP CODES'!$A$18:$B$20,2,FALSE)</f>
        <v>#N/A</v>
      </c>
      <c r="H306" s="48"/>
      <c r="I306" s="53" t="e">
        <f>VLOOKUP(Table2[[#This Row],[Site]],'MSRP CODES'!$A$23:$C$39,3,FALSE)</f>
        <v>#N/A</v>
      </c>
      <c r="J306" s="9" t="e">
        <f>VLOOKUP(Table2[[#This Row],[Cost Center Code]],'MSRP CODES'!$A$42:$B$48,2,FALSE)</f>
        <v>#N/A</v>
      </c>
      <c r="K306" s="8" t="e">
        <f>VLOOKUP(Table2[[#This Row],[MSRP Objective]],'MSRP CODES'!$A$60:$B$105,2,FALSE)</f>
        <v>#VALUE!</v>
      </c>
      <c r="L306" s="53" t="e">
        <f t="shared" si="14"/>
        <v>#VALUE!</v>
      </c>
      <c r="M306" s="8" t="e">
        <f>VLOOKUP(Table2[[#This Row],[MSRP Output]],'MSRP CODES'!$A$108:$B$491,2,FALSE)</f>
        <v>#N/A</v>
      </c>
      <c r="O306" s="8" t="e">
        <f>VLOOKUP(Table2[[#This Row],[Account Code]],'MSRP CODES'!$A$495:$B$580,2,FALSE)</f>
        <v>#N/A</v>
      </c>
      <c r="U306" s="49"/>
      <c r="V306" s="12">
        <f t="shared" si="19"/>
        <v>0</v>
      </c>
      <c r="W306" s="13">
        <f>Table2[[#This Row],[Cost LC]]/3673.75</f>
        <v>0</v>
      </c>
    </row>
    <row r="307" spans="2:23" x14ac:dyDescent="0.3">
      <c r="B307" s="9" t="e">
        <f>VLOOKUP('BUDGET TEMPLATE'!C307,'MSRP CODES'!$A$4:$B$8,2,FALSE)</f>
        <v>#N/A</v>
      </c>
      <c r="D307" s="9" t="e">
        <f>VLOOKUP(Table2[[#This Row],[PPG Code]],'MSRP CODES'!$A$11:$B$15,2,FALSE)</f>
        <v>#N/A</v>
      </c>
      <c r="F307" s="9" t="e">
        <f>VLOOKUP(Table2[[#This Row],[Goal Code]],'MSRP CODES'!$A$18:$B$20,2,FALSE)</f>
        <v>#N/A</v>
      </c>
      <c r="H307" s="48"/>
      <c r="I307" s="53" t="e">
        <f>VLOOKUP(Table2[[#This Row],[Site]],'MSRP CODES'!$A$23:$C$39,3,FALSE)</f>
        <v>#N/A</v>
      </c>
      <c r="J307" s="9" t="e">
        <f>VLOOKUP(Table2[[#This Row],[Cost Center Code]],'MSRP CODES'!$A$42:$B$48,2,FALSE)</f>
        <v>#N/A</v>
      </c>
      <c r="K307" s="8" t="e">
        <f>VLOOKUP(Table2[[#This Row],[MSRP Objective]],'MSRP CODES'!$A$60:$B$105,2,FALSE)</f>
        <v>#VALUE!</v>
      </c>
      <c r="L307" s="53" t="e">
        <f t="shared" si="14"/>
        <v>#VALUE!</v>
      </c>
      <c r="M307" s="8" t="e">
        <f>VLOOKUP(Table2[[#This Row],[MSRP Output]],'MSRP CODES'!$A$108:$B$491,2,FALSE)</f>
        <v>#N/A</v>
      </c>
      <c r="O307" s="8" t="e">
        <f>VLOOKUP(Table2[[#This Row],[Account Code]],'MSRP CODES'!$A$495:$B$580,2,FALSE)</f>
        <v>#N/A</v>
      </c>
      <c r="U307" s="49"/>
      <c r="V307" s="12">
        <f t="shared" si="19"/>
        <v>0</v>
      </c>
      <c r="W307" s="13">
        <f>Table2[[#This Row],[Cost LC]]/3673.75</f>
        <v>0</v>
      </c>
    </row>
    <row r="308" spans="2:23" x14ac:dyDescent="0.3">
      <c r="B308" s="9" t="e">
        <f>VLOOKUP('BUDGET TEMPLATE'!C308,'MSRP CODES'!$A$4:$B$8,2,FALSE)</f>
        <v>#N/A</v>
      </c>
      <c r="D308" s="9" t="e">
        <f>VLOOKUP(Table2[[#This Row],[PPG Code]],'MSRP CODES'!$A$11:$B$15,2,FALSE)</f>
        <v>#N/A</v>
      </c>
      <c r="F308" s="9" t="e">
        <f>VLOOKUP(Table2[[#This Row],[Goal Code]],'MSRP CODES'!$A$18:$B$20,2,FALSE)</f>
        <v>#N/A</v>
      </c>
      <c r="H308" s="48"/>
      <c r="I308" s="53" t="e">
        <f>VLOOKUP(Table2[[#This Row],[Site]],'MSRP CODES'!$A$23:$C$39,3,FALSE)</f>
        <v>#N/A</v>
      </c>
      <c r="J308" s="9" t="e">
        <f>VLOOKUP(Table2[[#This Row],[Cost Center Code]],'MSRP CODES'!$A$42:$B$48,2,FALSE)</f>
        <v>#N/A</v>
      </c>
      <c r="K308" s="8" t="e">
        <f>VLOOKUP(Table2[[#This Row],[MSRP Objective]],'MSRP CODES'!$A$60:$B$105,2,FALSE)</f>
        <v>#VALUE!</v>
      </c>
      <c r="L308" s="53" t="e">
        <f t="shared" si="14"/>
        <v>#VALUE!</v>
      </c>
      <c r="M308" s="8" t="e">
        <f>VLOOKUP(Table2[[#This Row],[MSRP Output]],'MSRP CODES'!$A$108:$B$491,2,FALSE)</f>
        <v>#N/A</v>
      </c>
      <c r="O308" s="8" t="e">
        <f>VLOOKUP(Table2[[#This Row],[Account Code]],'MSRP CODES'!$A$495:$B$580,2,FALSE)</f>
        <v>#N/A</v>
      </c>
      <c r="U308" s="49"/>
      <c r="V308" s="12">
        <f t="shared" si="19"/>
        <v>0</v>
      </c>
      <c r="W308" s="13">
        <f>Table2[[#This Row],[Cost LC]]/3673.75</f>
        <v>0</v>
      </c>
    </row>
    <row r="309" spans="2:23" x14ac:dyDescent="0.3">
      <c r="B309" s="9" t="e">
        <f>VLOOKUP('BUDGET TEMPLATE'!C309,'MSRP CODES'!$A$4:$B$8,2,FALSE)</f>
        <v>#N/A</v>
      </c>
      <c r="D309" s="9" t="e">
        <f>VLOOKUP(Table2[[#This Row],[PPG Code]],'MSRP CODES'!$A$11:$B$15,2,FALSE)</f>
        <v>#N/A</v>
      </c>
      <c r="F309" s="9" t="e">
        <f>VLOOKUP(Table2[[#This Row],[Goal Code]],'MSRP CODES'!$A$18:$B$20,2,FALSE)</f>
        <v>#N/A</v>
      </c>
      <c r="H309" s="48"/>
      <c r="I309" s="53" t="e">
        <f>VLOOKUP(Table2[[#This Row],[Site]],'MSRP CODES'!$A$23:$C$39,3,FALSE)</f>
        <v>#N/A</v>
      </c>
      <c r="J309" s="9" t="e">
        <f>VLOOKUP(Table2[[#This Row],[Cost Center Code]],'MSRP CODES'!$A$42:$B$48,2,FALSE)</f>
        <v>#N/A</v>
      </c>
      <c r="K309" s="8" t="e">
        <f>VLOOKUP(Table2[[#This Row],[MSRP Objective]],'MSRP CODES'!$A$60:$B$105,2,FALSE)</f>
        <v>#VALUE!</v>
      </c>
      <c r="L309" s="53" t="e">
        <f t="shared" si="14"/>
        <v>#VALUE!</v>
      </c>
      <c r="M309" s="8" t="e">
        <f>VLOOKUP(Table2[[#This Row],[MSRP Output]],'MSRP CODES'!$A$108:$B$491,2,FALSE)</f>
        <v>#N/A</v>
      </c>
      <c r="O309" s="8" t="e">
        <f>VLOOKUP(Table2[[#This Row],[Account Code]],'MSRP CODES'!$A$495:$B$580,2,FALSE)</f>
        <v>#N/A</v>
      </c>
      <c r="U309" s="49"/>
      <c r="V309" s="12">
        <f t="shared" si="19"/>
        <v>0</v>
      </c>
      <c r="W309" s="13">
        <f>Table2[[#This Row],[Cost LC]]/3673.75</f>
        <v>0</v>
      </c>
    </row>
    <row r="310" spans="2:23" x14ac:dyDescent="0.3">
      <c r="B310" s="9" t="e">
        <f>VLOOKUP('BUDGET TEMPLATE'!C310,'MSRP CODES'!$A$4:$B$8,2,FALSE)</f>
        <v>#N/A</v>
      </c>
      <c r="D310" s="9" t="e">
        <f>VLOOKUP(Table2[[#This Row],[PPG Code]],'MSRP CODES'!$A$11:$B$15,2,FALSE)</f>
        <v>#N/A</v>
      </c>
      <c r="F310" s="9" t="e">
        <f>VLOOKUP(Table2[[#This Row],[Goal Code]],'MSRP CODES'!$A$18:$B$20,2,FALSE)</f>
        <v>#N/A</v>
      </c>
      <c r="H310" s="48"/>
      <c r="I310" s="53" t="e">
        <f>VLOOKUP(Table2[[#This Row],[Site]],'MSRP CODES'!$A$23:$C$39,3,FALSE)</f>
        <v>#N/A</v>
      </c>
      <c r="J310" s="9" t="e">
        <f>VLOOKUP(Table2[[#This Row],[Cost Center Code]],'MSRP CODES'!$A$42:$B$48,2,FALSE)</f>
        <v>#N/A</v>
      </c>
      <c r="K310" s="8" t="e">
        <f>VLOOKUP(Table2[[#This Row],[MSRP Objective]],'MSRP CODES'!$A$60:$B$105,2,FALSE)</f>
        <v>#VALUE!</v>
      </c>
      <c r="L310" s="53" t="e">
        <f t="shared" si="14"/>
        <v>#VALUE!</v>
      </c>
      <c r="M310" s="8" t="e">
        <f>VLOOKUP(Table2[[#This Row],[MSRP Output]],'MSRP CODES'!$A$108:$B$491,2,FALSE)</f>
        <v>#N/A</v>
      </c>
      <c r="O310" s="8" t="e">
        <f>VLOOKUP(Table2[[#This Row],[Account Code]],'MSRP CODES'!$A$495:$B$580,2,FALSE)</f>
        <v>#N/A</v>
      </c>
      <c r="U310" s="49"/>
      <c r="V310" s="12">
        <f t="shared" si="19"/>
        <v>0</v>
      </c>
      <c r="W310" s="13">
        <f>Table2[[#This Row],[Cost LC]]/3673.75</f>
        <v>0</v>
      </c>
    </row>
    <row r="311" spans="2:23" x14ac:dyDescent="0.3">
      <c r="B311" s="9" t="e">
        <f>VLOOKUP('BUDGET TEMPLATE'!C311,'MSRP CODES'!$A$4:$B$8,2,FALSE)</f>
        <v>#N/A</v>
      </c>
      <c r="D311" s="9" t="e">
        <f>VLOOKUP(Table2[[#This Row],[PPG Code]],'MSRP CODES'!$A$11:$B$15,2,FALSE)</f>
        <v>#N/A</v>
      </c>
      <c r="F311" s="9" t="e">
        <f>VLOOKUP(Table2[[#This Row],[Goal Code]],'MSRP CODES'!$A$18:$B$20,2,FALSE)</f>
        <v>#N/A</v>
      </c>
      <c r="H311" s="48"/>
      <c r="I311" s="53" t="e">
        <f>VLOOKUP(Table2[[#This Row],[Site]],'MSRP CODES'!$A$23:$C$39,3,FALSE)</f>
        <v>#N/A</v>
      </c>
      <c r="J311" s="9" t="e">
        <f>VLOOKUP(Table2[[#This Row],[Cost Center Code]],'MSRP CODES'!$A$42:$B$48,2,FALSE)</f>
        <v>#N/A</v>
      </c>
      <c r="K311" s="8" t="e">
        <f>VLOOKUP(Table2[[#This Row],[MSRP Objective]],'MSRP CODES'!$A$60:$B$105,2,FALSE)</f>
        <v>#VALUE!</v>
      </c>
      <c r="L311" s="53" t="e">
        <f t="shared" si="14"/>
        <v>#VALUE!</v>
      </c>
      <c r="M311" s="8" t="e">
        <f>VLOOKUP(Table2[[#This Row],[MSRP Output]],'MSRP CODES'!$A$108:$B$491,2,FALSE)</f>
        <v>#N/A</v>
      </c>
      <c r="O311" s="8" t="e">
        <f>VLOOKUP(Table2[[#This Row],[Account Code]],'MSRP CODES'!$A$495:$B$580,2,FALSE)</f>
        <v>#N/A</v>
      </c>
      <c r="U311" s="49"/>
      <c r="V311" s="12">
        <f t="shared" si="19"/>
        <v>0</v>
      </c>
      <c r="W311" s="13">
        <f>Table2[[#This Row],[Cost LC]]/3673.75</f>
        <v>0</v>
      </c>
    </row>
    <row r="312" spans="2:23" x14ac:dyDescent="0.3">
      <c r="B312" s="9" t="e">
        <f>VLOOKUP('BUDGET TEMPLATE'!C312,'MSRP CODES'!$A$4:$B$8,2,FALSE)</f>
        <v>#N/A</v>
      </c>
      <c r="D312" s="9" t="e">
        <f>VLOOKUP(Table2[[#This Row],[PPG Code]],'MSRP CODES'!$A$11:$B$15,2,FALSE)</f>
        <v>#N/A</v>
      </c>
      <c r="F312" s="9" t="e">
        <f>VLOOKUP(Table2[[#This Row],[Goal Code]],'MSRP CODES'!$A$18:$B$20,2,FALSE)</f>
        <v>#N/A</v>
      </c>
      <c r="H312" s="48"/>
      <c r="I312" s="53" t="e">
        <f>VLOOKUP(Table2[[#This Row],[Site]],'MSRP CODES'!$A$23:$C$39,3,FALSE)</f>
        <v>#N/A</v>
      </c>
      <c r="J312" s="9" t="e">
        <f>VLOOKUP(Table2[[#This Row],[Cost Center Code]],'MSRP CODES'!$A$42:$B$48,2,FALSE)</f>
        <v>#N/A</v>
      </c>
      <c r="K312" s="8" t="e">
        <f>VLOOKUP(Table2[[#This Row],[MSRP Objective]],'MSRP CODES'!$A$60:$B$105,2,FALSE)</f>
        <v>#VALUE!</v>
      </c>
      <c r="L312" s="53" t="e">
        <f t="shared" si="14"/>
        <v>#VALUE!</v>
      </c>
      <c r="M312" s="8" t="e">
        <f>VLOOKUP(Table2[[#This Row],[MSRP Output]],'MSRP CODES'!$A$108:$B$491,2,FALSE)</f>
        <v>#N/A</v>
      </c>
      <c r="O312" s="8" t="e">
        <f>VLOOKUP(Table2[[#This Row],[Account Code]],'MSRP CODES'!$A$495:$B$580,2,FALSE)</f>
        <v>#N/A</v>
      </c>
      <c r="U312" s="49"/>
      <c r="V312" s="12">
        <f t="shared" si="19"/>
        <v>0</v>
      </c>
      <c r="W312" s="13">
        <f>Table2[[#This Row],[Cost LC]]/3673.75</f>
        <v>0</v>
      </c>
    </row>
    <row r="313" spans="2:23" x14ac:dyDescent="0.3">
      <c r="B313" s="9" t="e">
        <f>VLOOKUP('BUDGET TEMPLATE'!C313,'MSRP CODES'!$A$4:$B$8,2,FALSE)</f>
        <v>#N/A</v>
      </c>
      <c r="D313" s="9" t="e">
        <f>VLOOKUP(Table2[[#This Row],[PPG Code]],'MSRP CODES'!$A$11:$B$15,2,FALSE)</f>
        <v>#N/A</v>
      </c>
      <c r="F313" s="9" t="e">
        <f>VLOOKUP(Table2[[#This Row],[Goal Code]],'MSRP CODES'!$A$18:$B$20,2,FALSE)</f>
        <v>#N/A</v>
      </c>
      <c r="H313" s="48"/>
      <c r="I313" s="53" t="e">
        <f>VLOOKUP(Table2[[#This Row],[Site]],'MSRP CODES'!$A$23:$C$39,3,FALSE)</f>
        <v>#N/A</v>
      </c>
      <c r="J313" s="9" t="e">
        <f>VLOOKUP(Table2[[#This Row],[Cost Center Code]],'MSRP CODES'!$A$42:$B$48,2,FALSE)</f>
        <v>#N/A</v>
      </c>
      <c r="K313" s="8" t="e">
        <f>VLOOKUP(Table2[[#This Row],[MSRP Objective]],'MSRP CODES'!$A$60:$B$105,2,FALSE)</f>
        <v>#VALUE!</v>
      </c>
      <c r="L313" s="53" t="e">
        <f t="shared" si="14"/>
        <v>#VALUE!</v>
      </c>
      <c r="M313" s="8" t="e">
        <f>VLOOKUP(Table2[[#This Row],[MSRP Output]],'MSRP CODES'!$A$108:$B$491,2,FALSE)</f>
        <v>#N/A</v>
      </c>
      <c r="O313" s="8" t="e">
        <f>VLOOKUP(Table2[[#This Row],[Account Code]],'MSRP CODES'!$A$495:$B$580,2,FALSE)</f>
        <v>#N/A</v>
      </c>
      <c r="U313" s="49"/>
      <c r="V313" s="12">
        <f t="shared" si="19"/>
        <v>0</v>
      </c>
      <c r="W313" s="13">
        <f>Table2[[#This Row],[Cost LC]]/3673.75</f>
        <v>0</v>
      </c>
    </row>
    <row r="314" spans="2:23" x14ac:dyDescent="0.3">
      <c r="B314" s="9" t="e">
        <f>VLOOKUP('BUDGET TEMPLATE'!C314,'MSRP CODES'!$A$4:$B$8,2,FALSE)</f>
        <v>#N/A</v>
      </c>
      <c r="D314" s="9" t="e">
        <f>VLOOKUP(Table2[[#This Row],[PPG Code]],'MSRP CODES'!$A$11:$B$15,2,FALSE)</f>
        <v>#N/A</v>
      </c>
      <c r="F314" s="9" t="e">
        <f>VLOOKUP(Table2[[#This Row],[Goal Code]],'MSRP CODES'!$A$18:$B$20,2,FALSE)</f>
        <v>#N/A</v>
      </c>
      <c r="H314" s="48"/>
      <c r="I314" s="53" t="e">
        <f>VLOOKUP(Table2[[#This Row],[Site]],'MSRP CODES'!$A$23:$C$39,3,FALSE)</f>
        <v>#N/A</v>
      </c>
      <c r="J314" s="9" t="e">
        <f>VLOOKUP(Table2[[#This Row],[Cost Center Code]],'MSRP CODES'!$A$42:$B$48,2,FALSE)</f>
        <v>#N/A</v>
      </c>
      <c r="K314" s="8" t="e">
        <f>VLOOKUP(Table2[[#This Row],[MSRP Objective]],'MSRP CODES'!$A$60:$B$105,2,FALSE)</f>
        <v>#VALUE!</v>
      </c>
      <c r="L314" s="53" t="e">
        <f t="shared" si="14"/>
        <v>#VALUE!</v>
      </c>
      <c r="M314" s="8" t="e">
        <f>VLOOKUP(Table2[[#This Row],[MSRP Output]],'MSRP CODES'!$A$108:$B$491,2,FALSE)</f>
        <v>#N/A</v>
      </c>
      <c r="O314" s="8" t="e">
        <f>VLOOKUP(Table2[[#This Row],[Account Code]],'MSRP CODES'!$A$495:$B$580,2,FALSE)</f>
        <v>#N/A</v>
      </c>
      <c r="U314" s="49"/>
      <c r="V314" s="12">
        <f t="shared" si="19"/>
        <v>0</v>
      </c>
      <c r="W314" s="13">
        <f>Table2[[#This Row],[Cost LC]]/3673.75</f>
        <v>0</v>
      </c>
    </row>
    <row r="315" spans="2:23" x14ac:dyDescent="0.3">
      <c r="B315" s="9" t="e">
        <f>VLOOKUP('BUDGET TEMPLATE'!C315,'MSRP CODES'!$A$4:$B$8,2,FALSE)</f>
        <v>#N/A</v>
      </c>
      <c r="D315" s="9" t="e">
        <f>VLOOKUP(Table2[[#This Row],[PPG Code]],'MSRP CODES'!$A$11:$B$15,2,FALSE)</f>
        <v>#N/A</v>
      </c>
      <c r="F315" s="9" t="e">
        <f>VLOOKUP(Table2[[#This Row],[Goal Code]],'MSRP CODES'!$A$18:$B$20,2,FALSE)</f>
        <v>#N/A</v>
      </c>
      <c r="H315" s="48"/>
      <c r="I315" s="53" t="e">
        <f>VLOOKUP(Table2[[#This Row],[Site]],'MSRP CODES'!$A$23:$C$39,3,FALSE)</f>
        <v>#N/A</v>
      </c>
      <c r="J315" s="9" t="e">
        <f>VLOOKUP(Table2[[#This Row],[Cost Center Code]],'MSRP CODES'!$A$42:$B$48,2,FALSE)</f>
        <v>#N/A</v>
      </c>
      <c r="K315" s="8" t="e">
        <f>VLOOKUP(Table2[[#This Row],[MSRP Objective]],'MSRP CODES'!$A$60:$B$105,2,FALSE)</f>
        <v>#VALUE!</v>
      </c>
      <c r="L315" s="53" t="e">
        <f t="shared" si="14"/>
        <v>#VALUE!</v>
      </c>
      <c r="M315" s="8" t="e">
        <f>VLOOKUP(Table2[[#This Row],[MSRP Output]],'MSRP CODES'!$A$108:$B$491,2,FALSE)</f>
        <v>#N/A</v>
      </c>
      <c r="O315" s="8" t="e">
        <f>VLOOKUP(Table2[[#This Row],[Account Code]],'MSRP CODES'!$A$495:$B$580,2,FALSE)</f>
        <v>#N/A</v>
      </c>
      <c r="U315" s="49"/>
      <c r="V315" s="12">
        <f t="shared" si="19"/>
        <v>0</v>
      </c>
      <c r="W315" s="13">
        <f>Table2[[#This Row],[Cost LC]]/3673.75</f>
        <v>0</v>
      </c>
    </row>
    <row r="316" spans="2:23" x14ac:dyDescent="0.3">
      <c r="B316" s="9" t="e">
        <f>VLOOKUP('BUDGET TEMPLATE'!C316,'MSRP CODES'!$A$4:$B$8,2,FALSE)</f>
        <v>#N/A</v>
      </c>
      <c r="D316" s="9" t="e">
        <f>VLOOKUP(Table2[[#This Row],[PPG Code]],'MSRP CODES'!$A$11:$B$15,2,FALSE)</f>
        <v>#N/A</v>
      </c>
      <c r="F316" s="9" t="e">
        <f>VLOOKUP(Table2[[#This Row],[Goal Code]],'MSRP CODES'!$A$18:$B$20,2,FALSE)</f>
        <v>#N/A</v>
      </c>
      <c r="H316" s="48"/>
      <c r="I316" s="53" t="e">
        <f>VLOOKUP(Table2[[#This Row],[Site]],'MSRP CODES'!$A$23:$C$39,3,FALSE)</f>
        <v>#N/A</v>
      </c>
      <c r="J316" s="9" t="e">
        <f>VLOOKUP(Table2[[#This Row],[Cost Center Code]],'MSRP CODES'!$A$42:$B$48,2,FALSE)</f>
        <v>#N/A</v>
      </c>
      <c r="K316" s="8" t="e">
        <f>VLOOKUP(Table2[[#This Row],[MSRP Objective]],'MSRP CODES'!$A$60:$B$105,2,FALSE)</f>
        <v>#VALUE!</v>
      </c>
      <c r="L316" s="53" t="e">
        <f t="shared" si="14"/>
        <v>#VALUE!</v>
      </c>
      <c r="M316" s="8" t="e">
        <f>VLOOKUP(Table2[[#This Row],[MSRP Output]],'MSRP CODES'!$A$108:$B$491,2,FALSE)</f>
        <v>#N/A</v>
      </c>
      <c r="O316" s="8" t="e">
        <f>VLOOKUP(Table2[[#This Row],[Account Code]],'MSRP CODES'!$A$495:$B$580,2,FALSE)</f>
        <v>#N/A</v>
      </c>
      <c r="U316" s="49"/>
      <c r="V316" s="12">
        <f t="shared" si="19"/>
        <v>0</v>
      </c>
      <c r="W316" s="13">
        <f>Table2[[#This Row],[Cost LC]]/3673.75</f>
        <v>0</v>
      </c>
    </row>
    <row r="317" spans="2:23" x14ac:dyDescent="0.3">
      <c r="B317" s="9" t="e">
        <f>VLOOKUP('BUDGET TEMPLATE'!C317,'MSRP CODES'!$A$4:$B$8,2,FALSE)</f>
        <v>#N/A</v>
      </c>
      <c r="D317" s="9" t="e">
        <f>VLOOKUP(Table2[[#This Row],[PPG Code]],'MSRP CODES'!$A$11:$B$15,2,FALSE)</f>
        <v>#N/A</v>
      </c>
      <c r="F317" s="9" t="e">
        <f>VLOOKUP(Table2[[#This Row],[Goal Code]],'MSRP CODES'!$A$18:$B$20,2,FALSE)</f>
        <v>#N/A</v>
      </c>
      <c r="H317" s="48"/>
      <c r="I317" s="53" t="e">
        <f>VLOOKUP(Table2[[#This Row],[Site]],'MSRP CODES'!$A$23:$C$39,3,FALSE)</f>
        <v>#N/A</v>
      </c>
      <c r="J317" s="9" t="e">
        <f>VLOOKUP(Table2[[#This Row],[Cost Center Code]],'MSRP CODES'!$A$42:$B$48,2,FALSE)</f>
        <v>#N/A</v>
      </c>
      <c r="K317" s="8" t="e">
        <f>VLOOKUP(Table2[[#This Row],[MSRP Objective]],'MSRP CODES'!$A$60:$B$105,2,FALSE)</f>
        <v>#VALUE!</v>
      </c>
      <c r="L317" s="53" t="e">
        <f t="shared" si="14"/>
        <v>#VALUE!</v>
      </c>
      <c r="M317" s="8" t="e">
        <f>VLOOKUP(Table2[[#This Row],[MSRP Output]],'MSRP CODES'!$A$108:$B$491,2,FALSE)</f>
        <v>#N/A</v>
      </c>
      <c r="O317" s="8" t="e">
        <f>VLOOKUP(Table2[[#This Row],[Account Code]],'MSRP CODES'!$A$495:$B$580,2,FALSE)</f>
        <v>#N/A</v>
      </c>
      <c r="U317" s="49"/>
      <c r="V317" s="12">
        <f t="shared" si="19"/>
        <v>0</v>
      </c>
      <c r="W317" s="13">
        <f>Table2[[#This Row],[Cost LC]]/3673.75</f>
        <v>0</v>
      </c>
    </row>
    <row r="318" spans="2:23" x14ac:dyDescent="0.3">
      <c r="B318" s="9" t="e">
        <f>VLOOKUP('BUDGET TEMPLATE'!C318,'MSRP CODES'!$A$4:$B$8,2,FALSE)</f>
        <v>#N/A</v>
      </c>
      <c r="D318" s="9" t="e">
        <f>VLOOKUP(Table2[[#This Row],[PPG Code]],'MSRP CODES'!$A$11:$B$15,2,FALSE)</f>
        <v>#N/A</v>
      </c>
      <c r="F318" s="9" t="e">
        <f>VLOOKUP(Table2[[#This Row],[Goal Code]],'MSRP CODES'!$A$18:$B$20,2,FALSE)</f>
        <v>#N/A</v>
      </c>
      <c r="H318" s="48"/>
      <c r="I318" s="53" t="e">
        <f>VLOOKUP(Table2[[#This Row],[Site]],'MSRP CODES'!$A$23:$C$39,3,FALSE)</f>
        <v>#N/A</v>
      </c>
      <c r="J318" s="9" t="e">
        <f>VLOOKUP(Table2[[#This Row],[Cost Center Code]],'MSRP CODES'!$A$42:$B$48,2,FALSE)</f>
        <v>#N/A</v>
      </c>
      <c r="K318" s="8" t="e">
        <f>VLOOKUP(Table2[[#This Row],[MSRP Objective]],'MSRP CODES'!$A$60:$B$105,2,FALSE)</f>
        <v>#VALUE!</v>
      </c>
      <c r="L318" s="53" t="e">
        <f t="shared" si="14"/>
        <v>#VALUE!</v>
      </c>
      <c r="M318" s="8" t="e">
        <f>VLOOKUP(Table2[[#This Row],[MSRP Output]],'MSRP CODES'!$A$108:$B$491,2,FALSE)</f>
        <v>#N/A</v>
      </c>
      <c r="O318" s="8" t="e">
        <f>VLOOKUP(Table2[[#This Row],[Account Code]],'MSRP CODES'!$A$495:$B$580,2,FALSE)</f>
        <v>#N/A</v>
      </c>
      <c r="U318" s="49"/>
      <c r="V318" s="12">
        <f t="shared" si="19"/>
        <v>0</v>
      </c>
      <c r="W318" s="13">
        <f>Table2[[#This Row],[Cost LC]]/3673.75</f>
        <v>0</v>
      </c>
    </row>
    <row r="319" spans="2:23" x14ac:dyDescent="0.3">
      <c r="B319" s="9" t="e">
        <f>VLOOKUP('BUDGET TEMPLATE'!C319,'MSRP CODES'!$A$4:$B$8,2,FALSE)</f>
        <v>#N/A</v>
      </c>
      <c r="D319" s="9" t="e">
        <f>VLOOKUP(Table2[[#This Row],[PPG Code]],'MSRP CODES'!$A$11:$B$15,2,FALSE)</f>
        <v>#N/A</v>
      </c>
      <c r="F319" s="9" t="e">
        <f>VLOOKUP(Table2[[#This Row],[Goal Code]],'MSRP CODES'!$A$18:$B$20,2,FALSE)</f>
        <v>#N/A</v>
      </c>
      <c r="H319" s="48"/>
      <c r="I319" s="53" t="e">
        <f>VLOOKUP(Table2[[#This Row],[Site]],'MSRP CODES'!$A$23:$C$39,3,FALSE)</f>
        <v>#N/A</v>
      </c>
      <c r="J319" s="9" t="e">
        <f>VLOOKUP(Table2[[#This Row],[Cost Center Code]],'MSRP CODES'!$A$42:$B$48,2,FALSE)</f>
        <v>#N/A</v>
      </c>
      <c r="K319" s="8" t="e">
        <f>VLOOKUP(Table2[[#This Row],[MSRP Objective]],'MSRP CODES'!$A$60:$B$105,2,FALSE)</f>
        <v>#VALUE!</v>
      </c>
      <c r="L319" s="53" t="e">
        <f t="shared" si="14"/>
        <v>#VALUE!</v>
      </c>
      <c r="M319" s="8" t="e">
        <f>VLOOKUP(Table2[[#This Row],[MSRP Output]],'MSRP CODES'!$A$108:$B$491,2,FALSE)</f>
        <v>#N/A</v>
      </c>
      <c r="O319" s="8" t="e">
        <f>VLOOKUP(Table2[[#This Row],[Account Code]],'MSRP CODES'!$A$495:$B$580,2,FALSE)</f>
        <v>#N/A</v>
      </c>
      <c r="U319" s="49"/>
      <c r="V319" s="12">
        <f t="shared" si="19"/>
        <v>0</v>
      </c>
      <c r="W319" s="13">
        <f>Table2[[#This Row],[Cost LC]]/3673.75</f>
        <v>0</v>
      </c>
    </row>
    <row r="320" spans="2:23" x14ac:dyDescent="0.3">
      <c r="B320" s="9" t="e">
        <f>VLOOKUP('BUDGET TEMPLATE'!C320,'MSRP CODES'!$A$4:$B$8,2,FALSE)</f>
        <v>#N/A</v>
      </c>
      <c r="D320" s="9" t="e">
        <f>VLOOKUP(Table2[[#This Row],[PPG Code]],'MSRP CODES'!$A$11:$B$15,2,FALSE)</f>
        <v>#N/A</v>
      </c>
      <c r="F320" s="9" t="e">
        <f>VLOOKUP(Table2[[#This Row],[Goal Code]],'MSRP CODES'!$A$18:$B$20,2,FALSE)</f>
        <v>#N/A</v>
      </c>
      <c r="H320" s="48"/>
      <c r="I320" s="53" t="e">
        <f>VLOOKUP(Table2[[#This Row],[Site]],'MSRP CODES'!$A$23:$C$39,3,FALSE)</f>
        <v>#N/A</v>
      </c>
      <c r="J320" s="9" t="e">
        <f>VLOOKUP(Table2[[#This Row],[Cost Center Code]],'MSRP CODES'!$A$42:$B$48,2,FALSE)</f>
        <v>#N/A</v>
      </c>
      <c r="K320" s="8" t="e">
        <f>VLOOKUP(Table2[[#This Row],[MSRP Objective]],'MSRP CODES'!$A$60:$B$105,2,FALSE)</f>
        <v>#VALUE!</v>
      </c>
      <c r="L320" s="53" t="e">
        <f t="shared" si="14"/>
        <v>#VALUE!</v>
      </c>
      <c r="M320" s="8" t="e">
        <f>VLOOKUP(Table2[[#This Row],[MSRP Output]],'MSRP CODES'!$A$108:$B$491,2,FALSE)</f>
        <v>#N/A</v>
      </c>
      <c r="O320" s="8" t="e">
        <f>VLOOKUP(Table2[[#This Row],[Account Code]],'MSRP CODES'!$A$495:$B$580,2,FALSE)</f>
        <v>#N/A</v>
      </c>
      <c r="U320" s="49"/>
      <c r="V320" s="12">
        <f t="shared" si="19"/>
        <v>0</v>
      </c>
      <c r="W320" s="13">
        <f>Table2[[#This Row],[Cost LC]]/3673.75</f>
        <v>0</v>
      </c>
    </row>
    <row r="321" spans="2:23" x14ac:dyDescent="0.3">
      <c r="B321" s="9" t="e">
        <f>VLOOKUP('BUDGET TEMPLATE'!C321,'MSRP CODES'!$A$4:$B$8,2,FALSE)</f>
        <v>#N/A</v>
      </c>
      <c r="D321" s="9" t="e">
        <f>VLOOKUP(Table2[[#This Row],[PPG Code]],'MSRP CODES'!$A$11:$B$15,2,FALSE)</f>
        <v>#N/A</v>
      </c>
      <c r="F321" s="9" t="e">
        <f>VLOOKUP(Table2[[#This Row],[Goal Code]],'MSRP CODES'!$A$18:$B$20,2,FALSE)</f>
        <v>#N/A</v>
      </c>
      <c r="H321" s="48"/>
      <c r="I321" s="53" t="e">
        <f>VLOOKUP(Table2[[#This Row],[Site]],'MSRP CODES'!$A$23:$C$39,3,FALSE)</f>
        <v>#N/A</v>
      </c>
      <c r="J321" s="9" t="e">
        <f>VLOOKUP(Table2[[#This Row],[Cost Center Code]],'MSRP CODES'!$A$42:$B$48,2,FALSE)</f>
        <v>#N/A</v>
      </c>
      <c r="K321" s="8" t="e">
        <f>VLOOKUP(Table2[[#This Row],[MSRP Objective]],'MSRP CODES'!$A$60:$B$105,2,FALSE)</f>
        <v>#VALUE!</v>
      </c>
      <c r="L321" s="53" t="e">
        <f t="shared" si="14"/>
        <v>#VALUE!</v>
      </c>
      <c r="M321" s="8" t="e">
        <f>VLOOKUP(Table2[[#This Row],[MSRP Output]],'MSRP CODES'!$A$108:$B$491,2,FALSE)</f>
        <v>#N/A</v>
      </c>
      <c r="O321" s="8" t="e">
        <f>VLOOKUP(Table2[[#This Row],[Account Code]],'MSRP CODES'!$A$495:$B$580,2,FALSE)</f>
        <v>#N/A</v>
      </c>
      <c r="U321" s="49"/>
      <c r="V321" s="12">
        <f t="shared" si="19"/>
        <v>0</v>
      </c>
      <c r="W321" s="13">
        <f>Table2[[#This Row],[Cost LC]]/3673.75</f>
        <v>0</v>
      </c>
    </row>
    <row r="322" spans="2:23" x14ac:dyDescent="0.3">
      <c r="B322" s="9" t="e">
        <f>VLOOKUP('BUDGET TEMPLATE'!C322,'MSRP CODES'!$A$4:$B$8,2,FALSE)</f>
        <v>#N/A</v>
      </c>
      <c r="D322" s="9" t="e">
        <f>VLOOKUP(Table2[[#This Row],[PPG Code]],'MSRP CODES'!$A$11:$B$15,2,FALSE)</f>
        <v>#N/A</v>
      </c>
      <c r="F322" s="9" t="e">
        <f>VLOOKUP(Table2[[#This Row],[Goal Code]],'MSRP CODES'!$A$18:$B$20,2,FALSE)</f>
        <v>#N/A</v>
      </c>
      <c r="H322" s="48"/>
      <c r="I322" s="53" t="e">
        <f>VLOOKUP(Table2[[#This Row],[Site]],'MSRP CODES'!$A$23:$C$39,3,FALSE)</f>
        <v>#N/A</v>
      </c>
      <c r="J322" s="9" t="e">
        <f>VLOOKUP(Table2[[#This Row],[Cost Center Code]],'MSRP CODES'!$A$42:$B$48,2,FALSE)</f>
        <v>#N/A</v>
      </c>
      <c r="K322" s="8" t="e">
        <f>VLOOKUP(Table2[[#This Row],[MSRP Objective]],'MSRP CODES'!$A$60:$B$105,2,FALSE)</f>
        <v>#VALUE!</v>
      </c>
      <c r="L322" s="53" t="e">
        <f t="shared" si="14"/>
        <v>#VALUE!</v>
      </c>
      <c r="M322" s="8" t="e">
        <f>VLOOKUP(Table2[[#This Row],[MSRP Output]],'MSRP CODES'!$A$108:$B$491,2,FALSE)</f>
        <v>#N/A</v>
      </c>
      <c r="O322" s="8" t="e">
        <f>VLOOKUP(Table2[[#This Row],[Account Code]],'MSRP CODES'!$A$495:$B$580,2,FALSE)</f>
        <v>#N/A</v>
      </c>
      <c r="U322" s="49"/>
      <c r="V322" s="12">
        <f t="shared" si="19"/>
        <v>0</v>
      </c>
      <c r="W322" s="13">
        <f>Table2[[#This Row],[Cost LC]]/3673.75</f>
        <v>0</v>
      </c>
    </row>
    <row r="323" spans="2:23" x14ac:dyDescent="0.3">
      <c r="B323" s="9" t="e">
        <f>VLOOKUP('BUDGET TEMPLATE'!C323,'MSRP CODES'!$A$4:$B$8,2,FALSE)</f>
        <v>#N/A</v>
      </c>
      <c r="D323" s="9" t="e">
        <f>VLOOKUP(Table2[[#This Row],[PPG Code]],'MSRP CODES'!$A$11:$B$15,2,FALSE)</f>
        <v>#N/A</v>
      </c>
      <c r="F323" s="9" t="e">
        <f>VLOOKUP(Table2[[#This Row],[Goal Code]],'MSRP CODES'!$A$18:$B$20,2,FALSE)</f>
        <v>#N/A</v>
      </c>
      <c r="H323" s="48"/>
      <c r="I323" s="53" t="e">
        <f>VLOOKUP(Table2[[#This Row],[Site]],'MSRP CODES'!$A$23:$C$39,3,FALSE)</f>
        <v>#N/A</v>
      </c>
      <c r="J323" s="9" t="e">
        <f>VLOOKUP(Table2[[#This Row],[Cost Center Code]],'MSRP CODES'!$A$42:$B$48,2,FALSE)</f>
        <v>#N/A</v>
      </c>
      <c r="K323" s="8" t="e">
        <f>VLOOKUP(Table2[[#This Row],[MSRP Objective]],'MSRP CODES'!$A$60:$B$105,2,FALSE)</f>
        <v>#VALUE!</v>
      </c>
      <c r="L323" s="53" t="e">
        <f t="shared" ref="L323:L380" si="20">VALUE(LEFT(N323,LEN(N323)-2))</f>
        <v>#VALUE!</v>
      </c>
      <c r="M323" s="8" t="e">
        <f>VLOOKUP(Table2[[#This Row],[MSRP Output]],'MSRP CODES'!$A$108:$B$491,2,FALSE)</f>
        <v>#N/A</v>
      </c>
      <c r="O323" s="8" t="e">
        <f>VLOOKUP(Table2[[#This Row],[Account Code]],'MSRP CODES'!$A$495:$B$580,2,FALSE)</f>
        <v>#N/A</v>
      </c>
      <c r="U323" s="49"/>
      <c r="V323" s="12">
        <f t="shared" si="19"/>
        <v>0</v>
      </c>
      <c r="W323" s="13">
        <f>Table2[[#This Row],[Cost LC]]/3673.75</f>
        <v>0</v>
      </c>
    </row>
    <row r="324" spans="2:23" x14ac:dyDescent="0.3">
      <c r="B324" s="9" t="e">
        <f>VLOOKUP('BUDGET TEMPLATE'!C324,'MSRP CODES'!$A$4:$B$8,2,FALSE)</f>
        <v>#N/A</v>
      </c>
      <c r="D324" s="9" t="e">
        <f>VLOOKUP(Table2[[#This Row],[PPG Code]],'MSRP CODES'!$A$11:$B$15,2,FALSE)</f>
        <v>#N/A</v>
      </c>
      <c r="F324" s="9" t="e">
        <f>VLOOKUP(Table2[[#This Row],[Goal Code]],'MSRP CODES'!$A$18:$B$20,2,FALSE)</f>
        <v>#N/A</v>
      </c>
      <c r="H324" s="48"/>
      <c r="I324" s="53" t="e">
        <f>VLOOKUP(Table2[[#This Row],[Site]],'MSRP CODES'!$A$23:$C$39,3,FALSE)</f>
        <v>#N/A</v>
      </c>
      <c r="J324" s="9" t="e">
        <f>VLOOKUP(Table2[[#This Row],[Cost Center Code]],'MSRP CODES'!$A$42:$B$48,2,FALSE)</f>
        <v>#N/A</v>
      </c>
      <c r="K324" s="8" t="e">
        <f>VLOOKUP(Table2[[#This Row],[MSRP Objective]],'MSRP CODES'!$A$60:$B$105,2,FALSE)</f>
        <v>#VALUE!</v>
      </c>
      <c r="L324" s="53" t="e">
        <f t="shared" si="20"/>
        <v>#VALUE!</v>
      </c>
      <c r="M324" s="8" t="e">
        <f>VLOOKUP(Table2[[#This Row],[MSRP Output]],'MSRP CODES'!$A$108:$B$491,2,FALSE)</f>
        <v>#N/A</v>
      </c>
      <c r="O324" s="8" t="e">
        <f>VLOOKUP(Table2[[#This Row],[Account Code]],'MSRP CODES'!$A$495:$B$580,2,FALSE)</f>
        <v>#N/A</v>
      </c>
      <c r="U324" s="49"/>
      <c r="V324" s="12">
        <f t="shared" si="19"/>
        <v>0</v>
      </c>
      <c r="W324" s="13">
        <f>Table2[[#This Row],[Cost LC]]/3673.75</f>
        <v>0</v>
      </c>
    </row>
    <row r="325" spans="2:23" x14ac:dyDescent="0.3">
      <c r="B325" s="9" t="e">
        <f>VLOOKUP('BUDGET TEMPLATE'!C325,'MSRP CODES'!$A$4:$B$8,2,FALSE)</f>
        <v>#N/A</v>
      </c>
      <c r="D325" s="9" t="e">
        <f>VLOOKUP(Table2[[#This Row],[PPG Code]],'MSRP CODES'!$A$11:$B$15,2,FALSE)</f>
        <v>#N/A</v>
      </c>
      <c r="F325" s="9" t="e">
        <f>VLOOKUP(Table2[[#This Row],[Goal Code]],'MSRP CODES'!$A$18:$B$20,2,FALSE)</f>
        <v>#N/A</v>
      </c>
      <c r="H325" s="48"/>
      <c r="I325" s="53" t="e">
        <f>VLOOKUP(Table2[[#This Row],[Site]],'MSRP CODES'!$A$23:$C$39,3,FALSE)</f>
        <v>#N/A</v>
      </c>
      <c r="J325" s="9" t="e">
        <f>VLOOKUP(Table2[[#This Row],[Cost Center Code]],'MSRP CODES'!$A$42:$B$48,2,FALSE)</f>
        <v>#N/A</v>
      </c>
      <c r="K325" s="8" t="e">
        <f>VLOOKUP(Table2[[#This Row],[MSRP Objective]],'MSRP CODES'!$A$60:$B$105,2,FALSE)</f>
        <v>#VALUE!</v>
      </c>
      <c r="L325" s="53" t="e">
        <f t="shared" si="20"/>
        <v>#VALUE!</v>
      </c>
      <c r="M325" s="8" t="e">
        <f>VLOOKUP(Table2[[#This Row],[MSRP Output]],'MSRP CODES'!$A$108:$B$491,2,FALSE)</f>
        <v>#N/A</v>
      </c>
      <c r="O325" s="8" t="e">
        <f>VLOOKUP(Table2[[#This Row],[Account Code]],'MSRP CODES'!$A$495:$B$580,2,FALSE)</f>
        <v>#N/A</v>
      </c>
      <c r="U325" s="49"/>
      <c r="V325" s="12">
        <f t="shared" si="19"/>
        <v>0</v>
      </c>
      <c r="W325" s="13">
        <f>Table2[[#This Row],[Cost LC]]/3673.75</f>
        <v>0</v>
      </c>
    </row>
    <row r="326" spans="2:23" x14ac:dyDescent="0.3">
      <c r="B326" s="9" t="e">
        <f>VLOOKUP('BUDGET TEMPLATE'!C326,'MSRP CODES'!$A$4:$B$8,2,FALSE)</f>
        <v>#N/A</v>
      </c>
      <c r="D326" s="9" t="e">
        <f>VLOOKUP(Table2[[#This Row],[PPG Code]],'MSRP CODES'!$A$11:$B$15,2,FALSE)</f>
        <v>#N/A</v>
      </c>
      <c r="F326" s="9" t="e">
        <f>VLOOKUP(Table2[[#This Row],[Goal Code]],'MSRP CODES'!$A$18:$B$20,2,FALSE)</f>
        <v>#N/A</v>
      </c>
      <c r="H326" s="48"/>
      <c r="I326" s="53" t="e">
        <f>VLOOKUP(Table2[[#This Row],[Site]],'MSRP CODES'!$A$23:$C$39,3,FALSE)</f>
        <v>#N/A</v>
      </c>
      <c r="J326" s="9" t="e">
        <f>VLOOKUP(Table2[[#This Row],[Cost Center Code]],'MSRP CODES'!$A$42:$B$48,2,FALSE)</f>
        <v>#N/A</v>
      </c>
      <c r="K326" s="8" t="e">
        <f>VLOOKUP(Table2[[#This Row],[MSRP Objective]],'MSRP CODES'!$A$60:$B$105,2,FALSE)</f>
        <v>#VALUE!</v>
      </c>
      <c r="L326" s="53" t="e">
        <f t="shared" si="20"/>
        <v>#VALUE!</v>
      </c>
      <c r="M326" s="8" t="e">
        <f>VLOOKUP(Table2[[#This Row],[MSRP Output]],'MSRP CODES'!$A$108:$B$491,2,FALSE)</f>
        <v>#N/A</v>
      </c>
      <c r="O326" s="8" t="e">
        <f>VLOOKUP(Table2[[#This Row],[Account Code]],'MSRP CODES'!$A$495:$B$580,2,FALSE)</f>
        <v>#N/A</v>
      </c>
      <c r="U326" s="49"/>
      <c r="V326" s="12">
        <f t="shared" si="19"/>
        <v>0</v>
      </c>
      <c r="W326" s="13">
        <f>Table2[[#This Row],[Cost LC]]/3673.75</f>
        <v>0</v>
      </c>
    </row>
    <row r="327" spans="2:23" x14ac:dyDescent="0.3">
      <c r="B327" s="9" t="e">
        <f>VLOOKUP('BUDGET TEMPLATE'!C327,'MSRP CODES'!$A$4:$B$8,2,FALSE)</f>
        <v>#N/A</v>
      </c>
      <c r="D327" s="9" t="e">
        <f>VLOOKUP(Table2[[#This Row],[PPG Code]],'MSRP CODES'!$A$11:$B$15,2,FALSE)</f>
        <v>#N/A</v>
      </c>
      <c r="F327" s="9" t="e">
        <f>VLOOKUP(Table2[[#This Row],[Goal Code]],'MSRP CODES'!$A$18:$B$20,2,FALSE)</f>
        <v>#N/A</v>
      </c>
      <c r="H327" s="48"/>
      <c r="I327" s="53" t="e">
        <f>VLOOKUP(Table2[[#This Row],[Site]],'MSRP CODES'!$A$23:$C$39,3,FALSE)</f>
        <v>#N/A</v>
      </c>
      <c r="J327" s="9" t="e">
        <f>VLOOKUP(Table2[[#This Row],[Cost Center Code]],'MSRP CODES'!$A$42:$B$48,2,FALSE)</f>
        <v>#N/A</v>
      </c>
      <c r="K327" s="8" t="e">
        <f>VLOOKUP(Table2[[#This Row],[MSRP Objective]],'MSRP CODES'!$A$60:$B$105,2,FALSE)</f>
        <v>#VALUE!</v>
      </c>
      <c r="L327" s="53" t="e">
        <f t="shared" si="20"/>
        <v>#VALUE!</v>
      </c>
      <c r="M327" s="8" t="e">
        <f>VLOOKUP(Table2[[#This Row],[MSRP Output]],'MSRP CODES'!$A$108:$B$491,2,FALSE)</f>
        <v>#N/A</v>
      </c>
      <c r="O327" s="8" t="e">
        <f>VLOOKUP(Table2[[#This Row],[Account Code]],'MSRP CODES'!$A$495:$B$580,2,FALSE)</f>
        <v>#N/A</v>
      </c>
      <c r="U327" s="49"/>
      <c r="V327" s="12">
        <f t="shared" si="19"/>
        <v>0</v>
      </c>
      <c r="W327" s="13">
        <f>Table2[[#This Row],[Cost LC]]/3673.75</f>
        <v>0</v>
      </c>
    </row>
    <row r="328" spans="2:23" x14ac:dyDescent="0.3">
      <c r="B328" s="9" t="e">
        <f>VLOOKUP('BUDGET TEMPLATE'!C328,'MSRP CODES'!$A$4:$B$8,2,FALSE)</f>
        <v>#N/A</v>
      </c>
      <c r="D328" s="9" t="e">
        <f>VLOOKUP(Table2[[#This Row],[PPG Code]],'MSRP CODES'!$A$11:$B$15,2,FALSE)</f>
        <v>#N/A</v>
      </c>
      <c r="F328" s="9" t="e">
        <f>VLOOKUP(Table2[[#This Row],[Goal Code]],'MSRP CODES'!$A$18:$B$20,2,FALSE)</f>
        <v>#N/A</v>
      </c>
      <c r="H328" s="48"/>
      <c r="I328" s="53" t="e">
        <f>VLOOKUP(Table2[[#This Row],[Site]],'MSRP CODES'!$A$23:$C$39,3,FALSE)</f>
        <v>#N/A</v>
      </c>
      <c r="J328" s="9" t="e">
        <f>VLOOKUP(Table2[[#This Row],[Cost Center Code]],'MSRP CODES'!$A$42:$B$48,2,FALSE)</f>
        <v>#N/A</v>
      </c>
      <c r="K328" s="8" t="e">
        <f>VLOOKUP(Table2[[#This Row],[MSRP Objective]],'MSRP CODES'!$A$60:$B$105,2,FALSE)</f>
        <v>#VALUE!</v>
      </c>
      <c r="L328" s="53" t="e">
        <f t="shared" si="20"/>
        <v>#VALUE!</v>
      </c>
      <c r="M328" s="8" t="e">
        <f>VLOOKUP(Table2[[#This Row],[MSRP Output]],'MSRP CODES'!$A$108:$B$491,2,FALSE)</f>
        <v>#N/A</v>
      </c>
      <c r="O328" s="8" t="e">
        <f>VLOOKUP(Table2[[#This Row],[Account Code]],'MSRP CODES'!$A$495:$B$580,2,FALSE)</f>
        <v>#N/A</v>
      </c>
      <c r="U328" s="49"/>
      <c r="V328" s="12">
        <f t="shared" ref="V328:V359" si="21">U328*R328</f>
        <v>0</v>
      </c>
      <c r="W328" s="13">
        <f>Table2[[#This Row],[Cost LC]]/3673.75</f>
        <v>0</v>
      </c>
    </row>
    <row r="329" spans="2:23" x14ac:dyDescent="0.3">
      <c r="B329" s="9" t="e">
        <f>VLOOKUP('BUDGET TEMPLATE'!C329,'MSRP CODES'!$A$4:$B$8,2,FALSE)</f>
        <v>#N/A</v>
      </c>
      <c r="D329" s="9" t="e">
        <f>VLOOKUP(Table2[[#This Row],[PPG Code]],'MSRP CODES'!$A$11:$B$15,2,FALSE)</f>
        <v>#N/A</v>
      </c>
      <c r="F329" s="9" t="e">
        <f>VLOOKUP(Table2[[#This Row],[Goal Code]],'MSRP CODES'!$A$18:$B$20,2,FALSE)</f>
        <v>#N/A</v>
      </c>
      <c r="H329" s="48"/>
      <c r="I329" s="53" t="e">
        <f>VLOOKUP(Table2[[#This Row],[Site]],'MSRP CODES'!$A$23:$C$39,3,FALSE)</f>
        <v>#N/A</v>
      </c>
      <c r="J329" s="9" t="e">
        <f>VLOOKUP(Table2[[#This Row],[Cost Center Code]],'MSRP CODES'!$A$42:$B$48,2,FALSE)</f>
        <v>#N/A</v>
      </c>
      <c r="K329" s="8" t="e">
        <f>VLOOKUP(Table2[[#This Row],[MSRP Objective]],'MSRP CODES'!$A$60:$B$105,2,FALSE)</f>
        <v>#VALUE!</v>
      </c>
      <c r="L329" s="53" t="e">
        <f t="shared" si="20"/>
        <v>#VALUE!</v>
      </c>
      <c r="M329" s="8" t="e">
        <f>VLOOKUP(Table2[[#This Row],[MSRP Output]],'MSRP CODES'!$A$108:$B$491,2,FALSE)</f>
        <v>#N/A</v>
      </c>
      <c r="O329" s="8" t="e">
        <f>VLOOKUP(Table2[[#This Row],[Account Code]],'MSRP CODES'!$A$495:$B$580,2,FALSE)</f>
        <v>#N/A</v>
      </c>
      <c r="U329" s="49"/>
      <c r="V329" s="12">
        <f t="shared" si="21"/>
        <v>0</v>
      </c>
      <c r="W329" s="13">
        <f>Table2[[#This Row],[Cost LC]]/3673.75</f>
        <v>0</v>
      </c>
    </row>
    <row r="330" spans="2:23" x14ac:dyDescent="0.3">
      <c r="B330" s="9" t="e">
        <f>VLOOKUP('BUDGET TEMPLATE'!C330,'MSRP CODES'!$A$4:$B$8,2,FALSE)</f>
        <v>#N/A</v>
      </c>
      <c r="D330" s="9" t="e">
        <f>VLOOKUP(Table2[[#This Row],[PPG Code]],'MSRP CODES'!$A$11:$B$15,2,FALSE)</f>
        <v>#N/A</v>
      </c>
      <c r="F330" s="9" t="e">
        <f>VLOOKUP(Table2[[#This Row],[Goal Code]],'MSRP CODES'!$A$18:$B$20,2,FALSE)</f>
        <v>#N/A</v>
      </c>
      <c r="H330" s="48"/>
      <c r="I330" s="53" t="e">
        <f>VLOOKUP(Table2[[#This Row],[Site]],'MSRP CODES'!$A$23:$C$39,3,FALSE)</f>
        <v>#N/A</v>
      </c>
      <c r="J330" s="9" t="e">
        <f>VLOOKUP(Table2[[#This Row],[Cost Center Code]],'MSRP CODES'!$A$42:$B$48,2,FALSE)</f>
        <v>#N/A</v>
      </c>
      <c r="K330" s="8" t="e">
        <f>VLOOKUP(Table2[[#This Row],[MSRP Objective]],'MSRP CODES'!$A$60:$B$105,2,FALSE)</f>
        <v>#VALUE!</v>
      </c>
      <c r="L330" s="53" t="e">
        <f t="shared" si="20"/>
        <v>#VALUE!</v>
      </c>
      <c r="M330" s="8" t="e">
        <f>VLOOKUP(Table2[[#This Row],[MSRP Output]],'MSRP CODES'!$A$108:$B$491,2,FALSE)</f>
        <v>#N/A</v>
      </c>
      <c r="O330" s="8" t="e">
        <f>VLOOKUP(Table2[[#This Row],[Account Code]],'MSRP CODES'!$A$495:$B$580,2,FALSE)</f>
        <v>#N/A</v>
      </c>
      <c r="U330" s="49"/>
      <c r="V330" s="12">
        <f t="shared" si="21"/>
        <v>0</v>
      </c>
      <c r="W330" s="13">
        <f>Table2[[#This Row],[Cost LC]]/3673.75</f>
        <v>0</v>
      </c>
    </row>
    <row r="331" spans="2:23" x14ac:dyDescent="0.3">
      <c r="B331" s="9" t="e">
        <f>VLOOKUP('BUDGET TEMPLATE'!C331,'MSRP CODES'!$A$4:$B$8,2,FALSE)</f>
        <v>#N/A</v>
      </c>
      <c r="D331" s="9" t="e">
        <f>VLOOKUP(Table2[[#This Row],[PPG Code]],'MSRP CODES'!$A$11:$B$15,2,FALSE)</f>
        <v>#N/A</v>
      </c>
      <c r="F331" s="9" t="e">
        <f>VLOOKUP(Table2[[#This Row],[Goal Code]],'MSRP CODES'!$A$18:$B$20,2,FALSE)</f>
        <v>#N/A</v>
      </c>
      <c r="H331" s="48"/>
      <c r="I331" s="53" t="e">
        <f>VLOOKUP(Table2[[#This Row],[Site]],'MSRP CODES'!$A$23:$C$39,3,FALSE)</f>
        <v>#N/A</v>
      </c>
      <c r="J331" s="9" t="e">
        <f>VLOOKUP(Table2[[#This Row],[Cost Center Code]],'MSRP CODES'!$A$42:$B$48,2,FALSE)</f>
        <v>#N/A</v>
      </c>
      <c r="K331" s="8" t="e">
        <f>VLOOKUP(Table2[[#This Row],[MSRP Objective]],'MSRP CODES'!$A$60:$B$105,2,FALSE)</f>
        <v>#VALUE!</v>
      </c>
      <c r="L331" s="53" t="e">
        <f t="shared" si="20"/>
        <v>#VALUE!</v>
      </c>
      <c r="M331" s="8" t="e">
        <f>VLOOKUP(Table2[[#This Row],[MSRP Output]],'MSRP CODES'!$A$108:$B$491,2,FALSE)</f>
        <v>#N/A</v>
      </c>
      <c r="O331" s="8" t="e">
        <f>VLOOKUP(Table2[[#This Row],[Account Code]],'MSRP CODES'!$A$495:$B$580,2,FALSE)</f>
        <v>#N/A</v>
      </c>
      <c r="U331" s="49"/>
      <c r="V331" s="12">
        <f t="shared" si="21"/>
        <v>0</v>
      </c>
      <c r="W331" s="13">
        <f>Table2[[#This Row],[Cost LC]]/3673.75</f>
        <v>0</v>
      </c>
    </row>
    <row r="332" spans="2:23" x14ac:dyDescent="0.3">
      <c r="B332" s="9" t="e">
        <f>VLOOKUP('BUDGET TEMPLATE'!C332,'MSRP CODES'!$A$4:$B$8,2,FALSE)</f>
        <v>#N/A</v>
      </c>
      <c r="D332" s="9" t="e">
        <f>VLOOKUP(Table2[[#This Row],[PPG Code]],'MSRP CODES'!$A$11:$B$15,2,FALSE)</f>
        <v>#N/A</v>
      </c>
      <c r="F332" s="9" t="e">
        <f>VLOOKUP(Table2[[#This Row],[Goal Code]],'MSRP CODES'!$A$18:$B$20,2,FALSE)</f>
        <v>#N/A</v>
      </c>
      <c r="H332" s="48"/>
      <c r="I332" s="53" t="e">
        <f>VLOOKUP(Table2[[#This Row],[Site]],'MSRP CODES'!$A$23:$C$39,3,FALSE)</f>
        <v>#N/A</v>
      </c>
      <c r="J332" s="9" t="e">
        <f>VLOOKUP(Table2[[#This Row],[Cost Center Code]],'MSRP CODES'!$A$42:$B$48,2,FALSE)</f>
        <v>#N/A</v>
      </c>
      <c r="K332" s="8" t="e">
        <f>VLOOKUP(Table2[[#This Row],[MSRP Objective]],'MSRP CODES'!$A$60:$B$105,2,FALSE)</f>
        <v>#VALUE!</v>
      </c>
      <c r="L332" s="53" t="e">
        <f t="shared" si="20"/>
        <v>#VALUE!</v>
      </c>
      <c r="M332" s="8" t="e">
        <f>VLOOKUP(Table2[[#This Row],[MSRP Output]],'MSRP CODES'!$A$108:$B$491,2,FALSE)</f>
        <v>#N/A</v>
      </c>
      <c r="O332" s="8" t="e">
        <f>VLOOKUP(Table2[[#This Row],[Account Code]],'MSRP CODES'!$A$495:$B$580,2,FALSE)</f>
        <v>#N/A</v>
      </c>
      <c r="U332" s="49"/>
      <c r="V332" s="12">
        <f t="shared" si="21"/>
        <v>0</v>
      </c>
      <c r="W332" s="13">
        <f>Table2[[#This Row],[Cost LC]]/3673.75</f>
        <v>0</v>
      </c>
    </row>
    <row r="333" spans="2:23" x14ac:dyDescent="0.3">
      <c r="B333" s="9" t="e">
        <f>VLOOKUP('BUDGET TEMPLATE'!C333,'MSRP CODES'!$A$4:$B$8,2,FALSE)</f>
        <v>#N/A</v>
      </c>
      <c r="D333" s="9" t="e">
        <f>VLOOKUP(Table2[[#This Row],[PPG Code]],'MSRP CODES'!$A$11:$B$15,2,FALSE)</f>
        <v>#N/A</v>
      </c>
      <c r="F333" s="9" t="e">
        <f>VLOOKUP(Table2[[#This Row],[Goal Code]],'MSRP CODES'!$A$18:$B$20,2,FALSE)</f>
        <v>#N/A</v>
      </c>
      <c r="H333" s="48"/>
      <c r="I333" s="53" t="e">
        <f>VLOOKUP(Table2[[#This Row],[Site]],'MSRP CODES'!$A$23:$C$39,3,FALSE)</f>
        <v>#N/A</v>
      </c>
      <c r="J333" s="9" t="e">
        <f>VLOOKUP(Table2[[#This Row],[Cost Center Code]],'MSRP CODES'!$A$42:$B$48,2,FALSE)</f>
        <v>#N/A</v>
      </c>
      <c r="K333" s="8" t="e">
        <f>VLOOKUP(Table2[[#This Row],[MSRP Objective]],'MSRP CODES'!$A$60:$B$105,2,FALSE)</f>
        <v>#VALUE!</v>
      </c>
      <c r="L333" s="53" t="e">
        <f t="shared" si="20"/>
        <v>#VALUE!</v>
      </c>
      <c r="M333" s="8" t="e">
        <f>VLOOKUP(Table2[[#This Row],[MSRP Output]],'MSRP CODES'!$A$108:$B$491,2,FALSE)</f>
        <v>#N/A</v>
      </c>
      <c r="O333" s="8" t="e">
        <f>VLOOKUP(Table2[[#This Row],[Account Code]],'MSRP CODES'!$A$495:$B$580,2,FALSE)</f>
        <v>#N/A</v>
      </c>
      <c r="U333" s="49"/>
      <c r="V333" s="12">
        <f t="shared" si="21"/>
        <v>0</v>
      </c>
      <c r="W333" s="13">
        <f>Table2[[#This Row],[Cost LC]]/3673.75</f>
        <v>0</v>
      </c>
    </row>
    <row r="334" spans="2:23" x14ac:dyDescent="0.3">
      <c r="B334" s="9" t="e">
        <f>VLOOKUP('BUDGET TEMPLATE'!C334,'MSRP CODES'!$A$4:$B$8,2,FALSE)</f>
        <v>#N/A</v>
      </c>
      <c r="D334" s="9" t="e">
        <f>VLOOKUP(Table2[[#This Row],[PPG Code]],'MSRP CODES'!$A$11:$B$15,2,FALSE)</f>
        <v>#N/A</v>
      </c>
      <c r="F334" s="9" t="e">
        <f>VLOOKUP(Table2[[#This Row],[Goal Code]],'MSRP CODES'!$A$18:$B$20,2,FALSE)</f>
        <v>#N/A</v>
      </c>
      <c r="H334" s="48"/>
      <c r="I334" s="53" t="e">
        <f>VLOOKUP(Table2[[#This Row],[Site]],'MSRP CODES'!$A$23:$C$39,3,FALSE)</f>
        <v>#N/A</v>
      </c>
      <c r="J334" s="9" t="e">
        <f>VLOOKUP(Table2[[#This Row],[Cost Center Code]],'MSRP CODES'!$A$42:$B$48,2,FALSE)</f>
        <v>#N/A</v>
      </c>
      <c r="K334" s="8" t="e">
        <f>VLOOKUP(Table2[[#This Row],[MSRP Objective]],'MSRP CODES'!$A$60:$B$105,2,FALSE)</f>
        <v>#VALUE!</v>
      </c>
      <c r="L334" s="53" t="e">
        <f t="shared" si="20"/>
        <v>#VALUE!</v>
      </c>
      <c r="M334" s="8" t="e">
        <f>VLOOKUP(Table2[[#This Row],[MSRP Output]],'MSRP CODES'!$A$108:$B$491,2,FALSE)</f>
        <v>#N/A</v>
      </c>
      <c r="O334" s="8" t="e">
        <f>VLOOKUP(Table2[[#This Row],[Account Code]],'MSRP CODES'!$A$495:$B$580,2,FALSE)</f>
        <v>#N/A</v>
      </c>
      <c r="U334" s="49"/>
      <c r="V334" s="12">
        <f t="shared" si="21"/>
        <v>0</v>
      </c>
      <c r="W334" s="13">
        <f>Table2[[#This Row],[Cost LC]]/3673.75</f>
        <v>0</v>
      </c>
    </row>
    <row r="335" spans="2:23" x14ac:dyDescent="0.3">
      <c r="B335" s="9" t="e">
        <f>VLOOKUP('BUDGET TEMPLATE'!C335,'MSRP CODES'!$A$4:$B$8,2,FALSE)</f>
        <v>#N/A</v>
      </c>
      <c r="D335" s="9" t="e">
        <f>VLOOKUP(Table2[[#This Row],[PPG Code]],'MSRP CODES'!$A$11:$B$15,2,FALSE)</f>
        <v>#N/A</v>
      </c>
      <c r="F335" s="9" t="e">
        <f>VLOOKUP(Table2[[#This Row],[Goal Code]],'MSRP CODES'!$A$18:$B$20,2,FALSE)</f>
        <v>#N/A</v>
      </c>
      <c r="H335" s="48"/>
      <c r="I335" s="53" t="e">
        <f>VLOOKUP(Table2[[#This Row],[Site]],'MSRP CODES'!$A$23:$C$39,3,FALSE)</f>
        <v>#N/A</v>
      </c>
      <c r="J335" s="9" t="e">
        <f>VLOOKUP(Table2[[#This Row],[Cost Center Code]],'MSRP CODES'!$A$42:$B$48,2,FALSE)</f>
        <v>#N/A</v>
      </c>
      <c r="K335" s="8" t="e">
        <f>VLOOKUP(Table2[[#This Row],[MSRP Objective]],'MSRP CODES'!$A$60:$B$105,2,FALSE)</f>
        <v>#VALUE!</v>
      </c>
      <c r="L335" s="53" t="e">
        <f t="shared" si="20"/>
        <v>#VALUE!</v>
      </c>
      <c r="M335" s="8" t="e">
        <f>VLOOKUP(Table2[[#This Row],[MSRP Output]],'MSRP CODES'!$A$108:$B$491,2,FALSE)</f>
        <v>#N/A</v>
      </c>
      <c r="O335" s="8" t="e">
        <f>VLOOKUP(Table2[[#This Row],[Account Code]],'MSRP CODES'!$A$495:$B$580,2,FALSE)</f>
        <v>#N/A</v>
      </c>
      <c r="U335" s="49"/>
      <c r="V335" s="12">
        <f t="shared" si="21"/>
        <v>0</v>
      </c>
      <c r="W335" s="13">
        <f>Table2[[#This Row],[Cost LC]]/3673.75</f>
        <v>0</v>
      </c>
    </row>
    <row r="336" spans="2:23" x14ac:dyDescent="0.3">
      <c r="B336" s="9" t="e">
        <f>VLOOKUP('BUDGET TEMPLATE'!C336,'MSRP CODES'!$A$4:$B$8,2,FALSE)</f>
        <v>#N/A</v>
      </c>
      <c r="D336" s="9" t="e">
        <f>VLOOKUP(Table2[[#This Row],[PPG Code]],'MSRP CODES'!$A$11:$B$15,2,FALSE)</f>
        <v>#N/A</v>
      </c>
      <c r="F336" s="9" t="e">
        <f>VLOOKUP(Table2[[#This Row],[Goal Code]],'MSRP CODES'!$A$18:$B$20,2,FALSE)</f>
        <v>#N/A</v>
      </c>
      <c r="H336" s="48"/>
      <c r="I336" s="53" t="e">
        <f>VLOOKUP(Table2[[#This Row],[Site]],'MSRP CODES'!$A$23:$C$39,3,FALSE)</f>
        <v>#N/A</v>
      </c>
      <c r="J336" s="9" t="e">
        <f>VLOOKUP(Table2[[#This Row],[Cost Center Code]],'MSRP CODES'!$A$42:$B$48,2,FALSE)</f>
        <v>#N/A</v>
      </c>
      <c r="K336" s="8" t="e">
        <f>VLOOKUP(Table2[[#This Row],[MSRP Objective]],'MSRP CODES'!$A$60:$B$105,2,FALSE)</f>
        <v>#VALUE!</v>
      </c>
      <c r="L336" s="53" t="e">
        <f t="shared" si="20"/>
        <v>#VALUE!</v>
      </c>
      <c r="M336" s="8" t="e">
        <f>VLOOKUP(Table2[[#This Row],[MSRP Output]],'MSRP CODES'!$A$108:$B$491,2,FALSE)</f>
        <v>#N/A</v>
      </c>
      <c r="O336" s="8" t="e">
        <f>VLOOKUP(Table2[[#This Row],[Account Code]],'MSRP CODES'!$A$495:$B$580,2,FALSE)</f>
        <v>#N/A</v>
      </c>
      <c r="U336" s="49"/>
      <c r="V336" s="12">
        <f t="shared" si="21"/>
        <v>0</v>
      </c>
      <c r="W336" s="13">
        <f>Table2[[#This Row],[Cost LC]]/3673.75</f>
        <v>0</v>
      </c>
    </row>
    <row r="337" spans="2:23" x14ac:dyDescent="0.3">
      <c r="B337" s="9" t="e">
        <f>VLOOKUP('BUDGET TEMPLATE'!C337,'MSRP CODES'!$A$4:$B$8,2,FALSE)</f>
        <v>#N/A</v>
      </c>
      <c r="D337" s="9" t="e">
        <f>VLOOKUP(Table2[[#This Row],[PPG Code]],'MSRP CODES'!$A$11:$B$15,2,FALSE)</f>
        <v>#N/A</v>
      </c>
      <c r="F337" s="9" t="e">
        <f>VLOOKUP(Table2[[#This Row],[Goal Code]],'MSRP CODES'!$A$18:$B$20,2,FALSE)</f>
        <v>#N/A</v>
      </c>
      <c r="H337" s="48"/>
      <c r="I337" s="53" t="e">
        <f>VLOOKUP(Table2[[#This Row],[Site]],'MSRP CODES'!$A$23:$C$39,3,FALSE)</f>
        <v>#N/A</v>
      </c>
      <c r="J337" s="9" t="e">
        <f>VLOOKUP(Table2[[#This Row],[Cost Center Code]],'MSRP CODES'!$A$42:$B$48,2,FALSE)</f>
        <v>#N/A</v>
      </c>
      <c r="K337" s="8" t="e">
        <f>VLOOKUP(Table2[[#This Row],[MSRP Objective]],'MSRP CODES'!$A$60:$B$105,2,FALSE)</f>
        <v>#VALUE!</v>
      </c>
      <c r="L337" s="53" t="e">
        <f t="shared" si="20"/>
        <v>#VALUE!</v>
      </c>
      <c r="M337" s="8" t="e">
        <f>VLOOKUP(Table2[[#This Row],[MSRP Output]],'MSRP CODES'!$A$108:$B$491,2,FALSE)</f>
        <v>#N/A</v>
      </c>
      <c r="O337" s="8" t="e">
        <f>VLOOKUP(Table2[[#This Row],[Account Code]],'MSRP CODES'!$A$495:$B$580,2,FALSE)</f>
        <v>#N/A</v>
      </c>
      <c r="U337" s="49"/>
      <c r="V337" s="12">
        <f t="shared" si="21"/>
        <v>0</v>
      </c>
      <c r="W337" s="13">
        <f>Table2[[#This Row],[Cost LC]]/3673.75</f>
        <v>0</v>
      </c>
    </row>
    <row r="338" spans="2:23" x14ac:dyDescent="0.3">
      <c r="B338" s="9" t="e">
        <f>VLOOKUP('BUDGET TEMPLATE'!C338,'MSRP CODES'!$A$4:$B$8,2,FALSE)</f>
        <v>#N/A</v>
      </c>
      <c r="D338" s="9" t="e">
        <f>VLOOKUP(Table2[[#This Row],[PPG Code]],'MSRP CODES'!$A$11:$B$15,2,FALSE)</f>
        <v>#N/A</v>
      </c>
      <c r="F338" s="9" t="e">
        <f>VLOOKUP(Table2[[#This Row],[Goal Code]],'MSRP CODES'!$A$18:$B$20,2,FALSE)</f>
        <v>#N/A</v>
      </c>
      <c r="H338" s="48"/>
      <c r="I338" s="53" t="e">
        <f>VLOOKUP(Table2[[#This Row],[Site]],'MSRP CODES'!$A$23:$C$39,3,FALSE)</f>
        <v>#N/A</v>
      </c>
      <c r="J338" s="9" t="e">
        <f>VLOOKUP(Table2[[#This Row],[Cost Center Code]],'MSRP CODES'!$A$42:$B$48,2,FALSE)</f>
        <v>#N/A</v>
      </c>
      <c r="K338" s="8" t="e">
        <f>VLOOKUP(Table2[[#This Row],[MSRP Objective]],'MSRP CODES'!$A$60:$B$105,2,FALSE)</f>
        <v>#VALUE!</v>
      </c>
      <c r="L338" s="53" t="e">
        <f t="shared" si="20"/>
        <v>#VALUE!</v>
      </c>
      <c r="M338" s="8" t="e">
        <f>VLOOKUP(Table2[[#This Row],[MSRP Output]],'MSRP CODES'!$A$108:$B$491,2,FALSE)</f>
        <v>#N/A</v>
      </c>
      <c r="O338" s="8" t="e">
        <f>VLOOKUP(Table2[[#This Row],[Account Code]],'MSRP CODES'!$A$495:$B$580,2,FALSE)</f>
        <v>#N/A</v>
      </c>
      <c r="U338" s="49"/>
      <c r="V338" s="12">
        <f t="shared" si="21"/>
        <v>0</v>
      </c>
      <c r="W338" s="13">
        <f>Table2[[#This Row],[Cost LC]]/3673.75</f>
        <v>0</v>
      </c>
    </row>
    <row r="339" spans="2:23" x14ac:dyDescent="0.3">
      <c r="B339" s="9" t="e">
        <f>VLOOKUP('BUDGET TEMPLATE'!C339,'MSRP CODES'!$A$4:$B$8,2,FALSE)</f>
        <v>#N/A</v>
      </c>
      <c r="D339" s="9" t="e">
        <f>VLOOKUP(Table2[[#This Row],[PPG Code]],'MSRP CODES'!$A$11:$B$15,2,FALSE)</f>
        <v>#N/A</v>
      </c>
      <c r="F339" s="9" t="e">
        <f>VLOOKUP(Table2[[#This Row],[Goal Code]],'MSRP CODES'!$A$18:$B$20,2,FALSE)</f>
        <v>#N/A</v>
      </c>
      <c r="H339" s="48"/>
      <c r="I339" s="53" t="e">
        <f>VLOOKUP(Table2[[#This Row],[Site]],'MSRP CODES'!$A$23:$C$39,3,FALSE)</f>
        <v>#N/A</v>
      </c>
      <c r="J339" s="9" t="e">
        <f>VLOOKUP(Table2[[#This Row],[Cost Center Code]],'MSRP CODES'!$A$42:$B$48,2,FALSE)</f>
        <v>#N/A</v>
      </c>
      <c r="K339" s="8" t="e">
        <f>VLOOKUP(Table2[[#This Row],[MSRP Objective]],'MSRP CODES'!$A$60:$B$105,2,FALSE)</f>
        <v>#VALUE!</v>
      </c>
      <c r="L339" s="53" t="e">
        <f t="shared" si="20"/>
        <v>#VALUE!</v>
      </c>
      <c r="M339" s="8" t="e">
        <f>VLOOKUP(Table2[[#This Row],[MSRP Output]],'MSRP CODES'!$A$108:$B$491,2,FALSE)</f>
        <v>#N/A</v>
      </c>
      <c r="O339" s="8" t="e">
        <f>VLOOKUP(Table2[[#This Row],[Account Code]],'MSRP CODES'!$A$495:$B$580,2,FALSE)</f>
        <v>#N/A</v>
      </c>
      <c r="U339" s="49"/>
      <c r="V339" s="12">
        <f t="shared" si="21"/>
        <v>0</v>
      </c>
      <c r="W339" s="13">
        <f>Table2[[#This Row],[Cost LC]]/3673.75</f>
        <v>0</v>
      </c>
    </row>
    <row r="340" spans="2:23" x14ac:dyDescent="0.3">
      <c r="B340" s="9" t="e">
        <f>VLOOKUP('BUDGET TEMPLATE'!C340,'MSRP CODES'!$A$4:$B$8,2,FALSE)</f>
        <v>#N/A</v>
      </c>
      <c r="D340" s="9" t="e">
        <f>VLOOKUP(Table2[[#This Row],[PPG Code]],'MSRP CODES'!$A$11:$B$15,2,FALSE)</f>
        <v>#N/A</v>
      </c>
      <c r="F340" s="9" t="e">
        <f>VLOOKUP(Table2[[#This Row],[Goal Code]],'MSRP CODES'!$A$18:$B$20,2,FALSE)</f>
        <v>#N/A</v>
      </c>
      <c r="H340" s="48"/>
      <c r="I340" s="53" t="e">
        <f>VLOOKUP(Table2[[#This Row],[Site]],'MSRP CODES'!$A$23:$C$39,3,FALSE)</f>
        <v>#N/A</v>
      </c>
      <c r="J340" s="9" t="e">
        <f>VLOOKUP(Table2[[#This Row],[Cost Center Code]],'MSRP CODES'!$A$42:$B$48,2,FALSE)</f>
        <v>#N/A</v>
      </c>
      <c r="K340" s="8" t="e">
        <f>VLOOKUP(Table2[[#This Row],[MSRP Objective]],'MSRP CODES'!$A$60:$B$105,2,FALSE)</f>
        <v>#VALUE!</v>
      </c>
      <c r="L340" s="53" t="e">
        <f t="shared" si="20"/>
        <v>#VALUE!</v>
      </c>
      <c r="M340" s="8" t="e">
        <f>VLOOKUP(Table2[[#This Row],[MSRP Output]],'MSRP CODES'!$A$108:$B$491,2,FALSE)</f>
        <v>#N/A</v>
      </c>
      <c r="O340" s="8" t="e">
        <f>VLOOKUP(Table2[[#This Row],[Account Code]],'MSRP CODES'!$A$495:$B$580,2,FALSE)</f>
        <v>#N/A</v>
      </c>
      <c r="U340" s="49"/>
      <c r="V340" s="12">
        <f t="shared" si="21"/>
        <v>0</v>
      </c>
      <c r="W340" s="13">
        <f>Table2[[#This Row],[Cost LC]]/3673.75</f>
        <v>0</v>
      </c>
    </row>
    <row r="341" spans="2:23" x14ac:dyDescent="0.3">
      <c r="B341" s="9" t="e">
        <f>VLOOKUP('BUDGET TEMPLATE'!C341,'MSRP CODES'!$A$4:$B$8,2,FALSE)</f>
        <v>#N/A</v>
      </c>
      <c r="D341" s="9" t="e">
        <f>VLOOKUP(Table2[[#This Row],[PPG Code]],'MSRP CODES'!$A$11:$B$15,2,FALSE)</f>
        <v>#N/A</v>
      </c>
      <c r="F341" s="9" t="e">
        <f>VLOOKUP(Table2[[#This Row],[Goal Code]],'MSRP CODES'!$A$18:$B$20,2,FALSE)</f>
        <v>#N/A</v>
      </c>
      <c r="H341" s="48"/>
      <c r="I341" s="53" t="e">
        <f>VLOOKUP(Table2[[#This Row],[Site]],'MSRP CODES'!$A$23:$C$39,3,FALSE)</f>
        <v>#N/A</v>
      </c>
      <c r="J341" s="9" t="e">
        <f>VLOOKUP(Table2[[#This Row],[Cost Center Code]],'MSRP CODES'!$A$42:$B$48,2,FALSE)</f>
        <v>#N/A</v>
      </c>
      <c r="K341" s="8" t="e">
        <f>VLOOKUP(Table2[[#This Row],[MSRP Objective]],'MSRP CODES'!$A$60:$B$105,2,FALSE)</f>
        <v>#VALUE!</v>
      </c>
      <c r="L341" s="53" t="e">
        <f t="shared" si="20"/>
        <v>#VALUE!</v>
      </c>
      <c r="M341" s="8" t="e">
        <f>VLOOKUP(Table2[[#This Row],[MSRP Output]],'MSRP CODES'!$A$108:$B$491,2,FALSE)</f>
        <v>#N/A</v>
      </c>
      <c r="O341" s="8" t="e">
        <f>VLOOKUP(Table2[[#This Row],[Account Code]],'MSRP CODES'!$A$495:$B$580,2,FALSE)</f>
        <v>#N/A</v>
      </c>
      <c r="U341" s="49"/>
      <c r="V341" s="12">
        <f t="shared" si="21"/>
        <v>0</v>
      </c>
      <c r="W341" s="13">
        <f>Table2[[#This Row],[Cost LC]]/3673.75</f>
        <v>0</v>
      </c>
    </row>
    <row r="342" spans="2:23" x14ac:dyDescent="0.3">
      <c r="B342" s="9" t="e">
        <f>VLOOKUP('BUDGET TEMPLATE'!C342,'MSRP CODES'!$A$4:$B$8,2,FALSE)</f>
        <v>#N/A</v>
      </c>
      <c r="D342" s="9" t="e">
        <f>VLOOKUP(Table2[[#This Row],[PPG Code]],'MSRP CODES'!$A$11:$B$15,2,FALSE)</f>
        <v>#N/A</v>
      </c>
      <c r="F342" s="9" t="e">
        <f>VLOOKUP(Table2[[#This Row],[Goal Code]],'MSRP CODES'!$A$18:$B$20,2,FALSE)</f>
        <v>#N/A</v>
      </c>
      <c r="H342" s="48"/>
      <c r="I342" s="53" t="e">
        <f>VLOOKUP(Table2[[#This Row],[Site]],'MSRP CODES'!$A$23:$C$39,3,FALSE)</f>
        <v>#N/A</v>
      </c>
      <c r="J342" s="9" t="e">
        <f>VLOOKUP(Table2[[#This Row],[Cost Center Code]],'MSRP CODES'!$A$42:$B$48,2,FALSE)</f>
        <v>#N/A</v>
      </c>
      <c r="K342" s="8" t="e">
        <f>VLOOKUP(Table2[[#This Row],[MSRP Objective]],'MSRP CODES'!$A$60:$B$105,2,FALSE)</f>
        <v>#VALUE!</v>
      </c>
      <c r="L342" s="53" t="e">
        <f t="shared" si="20"/>
        <v>#VALUE!</v>
      </c>
      <c r="M342" s="8" t="e">
        <f>VLOOKUP(Table2[[#This Row],[MSRP Output]],'MSRP CODES'!$A$108:$B$491,2,FALSE)</f>
        <v>#N/A</v>
      </c>
      <c r="O342" s="8" t="e">
        <f>VLOOKUP(Table2[[#This Row],[Account Code]],'MSRP CODES'!$A$495:$B$580,2,FALSE)</f>
        <v>#N/A</v>
      </c>
      <c r="U342" s="49"/>
      <c r="V342" s="12">
        <f t="shared" si="21"/>
        <v>0</v>
      </c>
      <c r="W342" s="13">
        <f>Table2[[#This Row],[Cost LC]]/3673.75</f>
        <v>0</v>
      </c>
    </row>
    <row r="343" spans="2:23" x14ac:dyDescent="0.3">
      <c r="B343" s="9" t="e">
        <f>VLOOKUP('BUDGET TEMPLATE'!C343,'MSRP CODES'!$A$4:$B$8,2,FALSE)</f>
        <v>#N/A</v>
      </c>
      <c r="D343" s="9" t="e">
        <f>VLOOKUP(Table2[[#This Row],[PPG Code]],'MSRP CODES'!$A$11:$B$15,2,FALSE)</f>
        <v>#N/A</v>
      </c>
      <c r="F343" s="9" t="e">
        <f>VLOOKUP(Table2[[#This Row],[Goal Code]],'MSRP CODES'!$A$18:$B$20,2,FALSE)</f>
        <v>#N/A</v>
      </c>
      <c r="H343" s="48"/>
      <c r="I343" s="53" t="e">
        <f>VLOOKUP(Table2[[#This Row],[Site]],'MSRP CODES'!$A$23:$C$39,3,FALSE)</f>
        <v>#N/A</v>
      </c>
      <c r="J343" s="9" t="e">
        <f>VLOOKUP(Table2[[#This Row],[Cost Center Code]],'MSRP CODES'!$A$42:$B$48,2,FALSE)</f>
        <v>#N/A</v>
      </c>
      <c r="K343" s="8" t="e">
        <f>VLOOKUP(Table2[[#This Row],[MSRP Objective]],'MSRP CODES'!$A$60:$B$105,2,FALSE)</f>
        <v>#VALUE!</v>
      </c>
      <c r="L343" s="53" t="e">
        <f t="shared" si="20"/>
        <v>#VALUE!</v>
      </c>
      <c r="M343" s="8" t="e">
        <f>VLOOKUP(Table2[[#This Row],[MSRP Output]],'MSRP CODES'!$A$108:$B$491,2,FALSE)</f>
        <v>#N/A</v>
      </c>
      <c r="O343" s="8" t="e">
        <f>VLOOKUP(Table2[[#This Row],[Account Code]],'MSRP CODES'!$A$495:$B$580,2,FALSE)</f>
        <v>#N/A</v>
      </c>
      <c r="U343" s="49"/>
      <c r="V343" s="12">
        <f t="shared" si="21"/>
        <v>0</v>
      </c>
      <c r="W343" s="13">
        <f>Table2[[#This Row],[Cost LC]]/3673.75</f>
        <v>0</v>
      </c>
    </row>
    <row r="344" spans="2:23" x14ac:dyDescent="0.3">
      <c r="B344" s="9" t="e">
        <f>VLOOKUP('BUDGET TEMPLATE'!C344,'MSRP CODES'!$A$4:$B$8,2,FALSE)</f>
        <v>#N/A</v>
      </c>
      <c r="D344" s="9" t="e">
        <f>VLOOKUP(Table2[[#This Row],[PPG Code]],'MSRP CODES'!$A$11:$B$15,2,FALSE)</f>
        <v>#N/A</v>
      </c>
      <c r="F344" s="9" t="e">
        <f>VLOOKUP(Table2[[#This Row],[Goal Code]],'MSRP CODES'!$A$18:$B$20,2,FALSE)</f>
        <v>#N/A</v>
      </c>
      <c r="H344" s="48"/>
      <c r="I344" s="53" t="e">
        <f>VLOOKUP(Table2[[#This Row],[Site]],'MSRP CODES'!$A$23:$C$39,3,FALSE)</f>
        <v>#N/A</v>
      </c>
      <c r="J344" s="9" t="e">
        <f>VLOOKUP(Table2[[#This Row],[Cost Center Code]],'MSRP CODES'!$A$42:$B$48,2,FALSE)</f>
        <v>#N/A</v>
      </c>
      <c r="K344" s="8" t="e">
        <f>VLOOKUP(Table2[[#This Row],[MSRP Objective]],'MSRP CODES'!$A$60:$B$105,2,FALSE)</f>
        <v>#VALUE!</v>
      </c>
      <c r="L344" s="53" t="e">
        <f t="shared" si="20"/>
        <v>#VALUE!</v>
      </c>
      <c r="M344" s="8" t="e">
        <f>VLOOKUP(Table2[[#This Row],[MSRP Output]],'MSRP CODES'!$A$108:$B$491,2,FALSE)</f>
        <v>#N/A</v>
      </c>
      <c r="O344" s="8" t="e">
        <f>VLOOKUP(Table2[[#This Row],[Account Code]],'MSRP CODES'!$A$495:$B$580,2,FALSE)</f>
        <v>#N/A</v>
      </c>
      <c r="U344" s="49"/>
      <c r="V344" s="12">
        <f t="shared" si="21"/>
        <v>0</v>
      </c>
      <c r="W344" s="13">
        <f>Table2[[#This Row],[Cost LC]]/3673.75</f>
        <v>0</v>
      </c>
    </row>
    <row r="345" spans="2:23" x14ac:dyDescent="0.3">
      <c r="B345" s="9" t="e">
        <f>VLOOKUP('BUDGET TEMPLATE'!C345,'MSRP CODES'!$A$4:$B$8,2,FALSE)</f>
        <v>#N/A</v>
      </c>
      <c r="D345" s="9" t="e">
        <f>VLOOKUP(Table2[[#This Row],[PPG Code]],'MSRP CODES'!$A$11:$B$15,2,FALSE)</f>
        <v>#N/A</v>
      </c>
      <c r="F345" s="9" t="e">
        <f>VLOOKUP(Table2[[#This Row],[Goal Code]],'MSRP CODES'!$A$18:$B$20,2,FALSE)</f>
        <v>#N/A</v>
      </c>
      <c r="H345" s="48"/>
      <c r="I345" s="53" t="e">
        <f>VLOOKUP(Table2[[#This Row],[Site]],'MSRP CODES'!$A$23:$C$39,3,FALSE)</f>
        <v>#N/A</v>
      </c>
      <c r="J345" s="9" t="e">
        <f>VLOOKUP(Table2[[#This Row],[Cost Center Code]],'MSRP CODES'!$A$42:$B$48,2,FALSE)</f>
        <v>#N/A</v>
      </c>
      <c r="K345" s="8" t="e">
        <f>VLOOKUP(Table2[[#This Row],[MSRP Objective]],'MSRP CODES'!$A$60:$B$105,2,FALSE)</f>
        <v>#VALUE!</v>
      </c>
      <c r="L345" s="53" t="e">
        <f t="shared" si="20"/>
        <v>#VALUE!</v>
      </c>
      <c r="M345" s="8" t="e">
        <f>VLOOKUP(Table2[[#This Row],[MSRP Output]],'MSRP CODES'!$A$108:$B$491,2,FALSE)</f>
        <v>#N/A</v>
      </c>
      <c r="O345" s="8" t="e">
        <f>VLOOKUP(Table2[[#This Row],[Account Code]],'MSRP CODES'!$A$495:$B$580,2,FALSE)</f>
        <v>#N/A</v>
      </c>
      <c r="U345" s="49"/>
      <c r="V345" s="12">
        <f t="shared" si="21"/>
        <v>0</v>
      </c>
      <c r="W345" s="13">
        <f>Table2[[#This Row],[Cost LC]]/3673.75</f>
        <v>0</v>
      </c>
    </row>
    <row r="346" spans="2:23" x14ac:dyDescent="0.3">
      <c r="B346" s="9" t="e">
        <f>VLOOKUP('BUDGET TEMPLATE'!C346,'MSRP CODES'!$A$4:$B$8,2,FALSE)</f>
        <v>#N/A</v>
      </c>
      <c r="D346" s="9" t="e">
        <f>VLOOKUP(Table2[[#This Row],[PPG Code]],'MSRP CODES'!$A$11:$B$15,2,FALSE)</f>
        <v>#N/A</v>
      </c>
      <c r="F346" s="9" t="e">
        <f>VLOOKUP(Table2[[#This Row],[Goal Code]],'MSRP CODES'!$A$18:$B$20,2,FALSE)</f>
        <v>#N/A</v>
      </c>
      <c r="H346" s="48"/>
      <c r="I346" s="53" t="e">
        <f>VLOOKUP(Table2[[#This Row],[Site]],'MSRP CODES'!$A$23:$C$39,3,FALSE)</f>
        <v>#N/A</v>
      </c>
      <c r="J346" s="9" t="e">
        <f>VLOOKUP(Table2[[#This Row],[Cost Center Code]],'MSRP CODES'!$A$42:$B$48,2,FALSE)</f>
        <v>#N/A</v>
      </c>
      <c r="K346" s="8" t="e">
        <f>VLOOKUP(Table2[[#This Row],[MSRP Objective]],'MSRP CODES'!$A$60:$B$105,2,FALSE)</f>
        <v>#VALUE!</v>
      </c>
      <c r="L346" s="53" t="e">
        <f t="shared" si="20"/>
        <v>#VALUE!</v>
      </c>
      <c r="M346" s="8" t="e">
        <f>VLOOKUP(Table2[[#This Row],[MSRP Output]],'MSRP CODES'!$A$108:$B$491,2,FALSE)</f>
        <v>#N/A</v>
      </c>
      <c r="O346" s="8" t="e">
        <f>VLOOKUP(Table2[[#This Row],[Account Code]],'MSRP CODES'!$A$495:$B$580,2,FALSE)</f>
        <v>#N/A</v>
      </c>
      <c r="U346" s="49"/>
      <c r="V346" s="12">
        <f t="shared" si="21"/>
        <v>0</v>
      </c>
      <c r="W346" s="13">
        <f>Table2[[#This Row],[Cost LC]]/3673.75</f>
        <v>0</v>
      </c>
    </row>
    <row r="347" spans="2:23" x14ac:dyDescent="0.3">
      <c r="B347" s="9" t="e">
        <f>VLOOKUP('BUDGET TEMPLATE'!C347,'MSRP CODES'!$A$4:$B$8,2,FALSE)</f>
        <v>#N/A</v>
      </c>
      <c r="D347" s="9" t="e">
        <f>VLOOKUP(Table2[[#This Row],[PPG Code]],'MSRP CODES'!$A$11:$B$15,2,FALSE)</f>
        <v>#N/A</v>
      </c>
      <c r="F347" s="9" t="e">
        <f>VLOOKUP(Table2[[#This Row],[Goal Code]],'MSRP CODES'!$A$18:$B$20,2,FALSE)</f>
        <v>#N/A</v>
      </c>
      <c r="H347" s="48"/>
      <c r="I347" s="53" t="e">
        <f>VLOOKUP(Table2[[#This Row],[Site]],'MSRP CODES'!$A$23:$C$39,3,FALSE)</f>
        <v>#N/A</v>
      </c>
      <c r="J347" s="9" t="e">
        <f>VLOOKUP(Table2[[#This Row],[Cost Center Code]],'MSRP CODES'!$A$42:$B$48,2,FALSE)</f>
        <v>#N/A</v>
      </c>
      <c r="K347" s="8" t="e">
        <f>VLOOKUP(Table2[[#This Row],[MSRP Objective]],'MSRP CODES'!$A$60:$B$105,2,FALSE)</f>
        <v>#VALUE!</v>
      </c>
      <c r="L347" s="53" t="e">
        <f t="shared" si="20"/>
        <v>#VALUE!</v>
      </c>
      <c r="M347" s="8" t="e">
        <f>VLOOKUP(Table2[[#This Row],[MSRP Output]],'MSRP CODES'!$A$108:$B$491,2,FALSE)</f>
        <v>#N/A</v>
      </c>
      <c r="O347" s="8" t="e">
        <f>VLOOKUP(Table2[[#This Row],[Account Code]],'MSRP CODES'!$A$495:$B$580,2,FALSE)</f>
        <v>#N/A</v>
      </c>
      <c r="U347" s="49"/>
      <c r="V347" s="12">
        <f t="shared" si="21"/>
        <v>0</v>
      </c>
      <c r="W347" s="13">
        <f>Table2[[#This Row],[Cost LC]]/3673.75</f>
        <v>0</v>
      </c>
    </row>
    <row r="348" spans="2:23" x14ac:dyDescent="0.3">
      <c r="B348" s="9" t="e">
        <f>VLOOKUP('BUDGET TEMPLATE'!C348,'MSRP CODES'!$A$4:$B$8,2,FALSE)</f>
        <v>#N/A</v>
      </c>
      <c r="D348" s="9" t="e">
        <f>VLOOKUP(Table2[[#This Row],[PPG Code]],'MSRP CODES'!$A$11:$B$15,2,FALSE)</f>
        <v>#N/A</v>
      </c>
      <c r="F348" s="9" t="e">
        <f>VLOOKUP(Table2[[#This Row],[Goal Code]],'MSRP CODES'!$A$18:$B$20,2,FALSE)</f>
        <v>#N/A</v>
      </c>
      <c r="H348" s="48"/>
      <c r="I348" s="53" t="e">
        <f>VLOOKUP(Table2[[#This Row],[Site]],'MSRP CODES'!$A$23:$C$39,3,FALSE)</f>
        <v>#N/A</v>
      </c>
      <c r="J348" s="9" t="e">
        <f>VLOOKUP(Table2[[#This Row],[Cost Center Code]],'MSRP CODES'!$A$42:$B$48,2,FALSE)</f>
        <v>#N/A</v>
      </c>
      <c r="K348" s="8" t="e">
        <f>VLOOKUP(Table2[[#This Row],[MSRP Objective]],'MSRP CODES'!$A$60:$B$105,2,FALSE)</f>
        <v>#VALUE!</v>
      </c>
      <c r="L348" s="53" t="e">
        <f t="shared" si="20"/>
        <v>#VALUE!</v>
      </c>
      <c r="M348" s="8" t="e">
        <f>VLOOKUP(Table2[[#This Row],[MSRP Output]],'MSRP CODES'!$A$108:$B$491,2,FALSE)</f>
        <v>#N/A</v>
      </c>
      <c r="O348" s="8" t="e">
        <f>VLOOKUP(Table2[[#This Row],[Account Code]],'MSRP CODES'!$A$495:$B$580,2,FALSE)</f>
        <v>#N/A</v>
      </c>
      <c r="U348" s="49"/>
      <c r="V348" s="12">
        <f t="shared" si="21"/>
        <v>0</v>
      </c>
      <c r="W348" s="13">
        <f>Table2[[#This Row],[Cost LC]]/3673.75</f>
        <v>0</v>
      </c>
    </row>
    <row r="349" spans="2:23" x14ac:dyDescent="0.3">
      <c r="B349" s="9" t="e">
        <f>VLOOKUP('BUDGET TEMPLATE'!C349,'MSRP CODES'!$A$4:$B$8,2,FALSE)</f>
        <v>#N/A</v>
      </c>
      <c r="D349" s="9" t="e">
        <f>VLOOKUP(Table2[[#This Row],[PPG Code]],'MSRP CODES'!$A$11:$B$15,2,FALSE)</f>
        <v>#N/A</v>
      </c>
      <c r="F349" s="9" t="e">
        <f>VLOOKUP(Table2[[#This Row],[Goal Code]],'MSRP CODES'!$A$18:$B$20,2,FALSE)</f>
        <v>#N/A</v>
      </c>
      <c r="H349" s="48"/>
      <c r="I349" s="53" t="e">
        <f>VLOOKUP(Table2[[#This Row],[Site]],'MSRP CODES'!$A$23:$C$39,3,FALSE)</f>
        <v>#N/A</v>
      </c>
      <c r="J349" s="9" t="e">
        <f>VLOOKUP(Table2[[#This Row],[Cost Center Code]],'MSRP CODES'!$A$42:$B$48,2,FALSE)</f>
        <v>#N/A</v>
      </c>
      <c r="K349" s="8" t="e">
        <f>VLOOKUP(Table2[[#This Row],[MSRP Objective]],'MSRP CODES'!$A$60:$B$105,2,FALSE)</f>
        <v>#VALUE!</v>
      </c>
      <c r="L349" s="53" t="e">
        <f t="shared" si="20"/>
        <v>#VALUE!</v>
      </c>
      <c r="M349" s="8" t="e">
        <f>VLOOKUP(Table2[[#This Row],[MSRP Output]],'MSRP CODES'!$A$108:$B$491,2,FALSE)</f>
        <v>#N/A</v>
      </c>
      <c r="O349" s="8" t="e">
        <f>VLOOKUP(Table2[[#This Row],[Account Code]],'MSRP CODES'!$A$495:$B$580,2,FALSE)</f>
        <v>#N/A</v>
      </c>
      <c r="U349" s="49"/>
      <c r="V349" s="12">
        <f t="shared" si="21"/>
        <v>0</v>
      </c>
      <c r="W349" s="13">
        <f>Table2[[#This Row],[Cost LC]]/3673.75</f>
        <v>0</v>
      </c>
    </row>
    <row r="350" spans="2:23" x14ac:dyDescent="0.3">
      <c r="B350" s="9" t="e">
        <f>VLOOKUP('BUDGET TEMPLATE'!C350,'MSRP CODES'!$A$4:$B$8,2,FALSE)</f>
        <v>#N/A</v>
      </c>
      <c r="D350" s="9" t="e">
        <f>VLOOKUP(Table2[[#This Row],[PPG Code]],'MSRP CODES'!$A$11:$B$15,2,FALSE)</f>
        <v>#N/A</v>
      </c>
      <c r="F350" s="9" t="e">
        <f>VLOOKUP(Table2[[#This Row],[Goal Code]],'MSRP CODES'!$A$18:$B$20,2,FALSE)</f>
        <v>#N/A</v>
      </c>
      <c r="H350" s="48"/>
      <c r="I350" s="53" t="e">
        <f>VLOOKUP(Table2[[#This Row],[Site]],'MSRP CODES'!$A$23:$C$39,3,FALSE)</f>
        <v>#N/A</v>
      </c>
      <c r="J350" s="9" t="e">
        <f>VLOOKUP(Table2[[#This Row],[Cost Center Code]],'MSRP CODES'!$A$42:$B$48,2,FALSE)</f>
        <v>#N/A</v>
      </c>
      <c r="K350" s="8" t="e">
        <f>VLOOKUP(Table2[[#This Row],[MSRP Objective]],'MSRP CODES'!$A$60:$B$105,2,FALSE)</f>
        <v>#VALUE!</v>
      </c>
      <c r="L350" s="53" t="e">
        <f t="shared" si="20"/>
        <v>#VALUE!</v>
      </c>
      <c r="M350" s="8" t="e">
        <f>VLOOKUP(Table2[[#This Row],[MSRP Output]],'MSRP CODES'!$A$108:$B$491,2,FALSE)</f>
        <v>#N/A</v>
      </c>
      <c r="O350" s="8" t="e">
        <f>VLOOKUP(Table2[[#This Row],[Account Code]],'MSRP CODES'!$A$495:$B$580,2,FALSE)</f>
        <v>#N/A</v>
      </c>
      <c r="U350" s="49"/>
      <c r="V350" s="12">
        <f t="shared" si="21"/>
        <v>0</v>
      </c>
      <c r="W350" s="13">
        <f>Table2[[#This Row],[Cost LC]]/3673.75</f>
        <v>0</v>
      </c>
    </row>
    <row r="351" spans="2:23" x14ac:dyDescent="0.3">
      <c r="B351" s="9" t="e">
        <f>VLOOKUP('BUDGET TEMPLATE'!C351,'MSRP CODES'!$A$4:$B$8,2,FALSE)</f>
        <v>#N/A</v>
      </c>
      <c r="D351" s="9" t="e">
        <f>VLOOKUP(Table2[[#This Row],[PPG Code]],'MSRP CODES'!$A$11:$B$15,2,FALSE)</f>
        <v>#N/A</v>
      </c>
      <c r="F351" s="9" t="e">
        <f>VLOOKUP(Table2[[#This Row],[Goal Code]],'MSRP CODES'!$A$18:$B$20,2,FALSE)</f>
        <v>#N/A</v>
      </c>
      <c r="H351" s="48"/>
      <c r="I351" s="53" t="e">
        <f>VLOOKUP(Table2[[#This Row],[Site]],'MSRP CODES'!$A$23:$C$39,3,FALSE)</f>
        <v>#N/A</v>
      </c>
      <c r="J351" s="9" t="e">
        <f>VLOOKUP(Table2[[#This Row],[Cost Center Code]],'MSRP CODES'!$A$42:$B$48,2,FALSE)</f>
        <v>#N/A</v>
      </c>
      <c r="K351" s="8" t="e">
        <f>VLOOKUP(Table2[[#This Row],[MSRP Objective]],'MSRP CODES'!$A$60:$B$105,2,FALSE)</f>
        <v>#VALUE!</v>
      </c>
      <c r="L351" s="53" t="e">
        <f t="shared" si="20"/>
        <v>#VALUE!</v>
      </c>
      <c r="M351" s="8" t="e">
        <f>VLOOKUP(Table2[[#This Row],[MSRP Output]],'MSRP CODES'!$A$108:$B$491,2,FALSE)</f>
        <v>#N/A</v>
      </c>
      <c r="O351" s="8" t="e">
        <f>VLOOKUP(Table2[[#This Row],[Account Code]],'MSRP CODES'!$A$495:$B$580,2,FALSE)</f>
        <v>#N/A</v>
      </c>
      <c r="U351" s="49"/>
      <c r="V351" s="12">
        <f t="shared" si="21"/>
        <v>0</v>
      </c>
      <c r="W351" s="13">
        <f>Table2[[#This Row],[Cost LC]]/3673.75</f>
        <v>0</v>
      </c>
    </row>
    <row r="352" spans="2:23" x14ac:dyDescent="0.3">
      <c r="B352" s="9" t="e">
        <f>VLOOKUP('BUDGET TEMPLATE'!C352,'MSRP CODES'!$A$4:$B$8,2,FALSE)</f>
        <v>#N/A</v>
      </c>
      <c r="D352" s="9" t="e">
        <f>VLOOKUP(Table2[[#This Row],[PPG Code]],'MSRP CODES'!$A$11:$B$15,2,FALSE)</f>
        <v>#N/A</v>
      </c>
      <c r="F352" s="9" t="e">
        <f>VLOOKUP(Table2[[#This Row],[Goal Code]],'MSRP CODES'!$A$18:$B$20,2,FALSE)</f>
        <v>#N/A</v>
      </c>
      <c r="H352" s="48"/>
      <c r="I352" s="53" t="e">
        <f>VLOOKUP(Table2[[#This Row],[Site]],'MSRP CODES'!$A$23:$C$39,3,FALSE)</f>
        <v>#N/A</v>
      </c>
      <c r="J352" s="9" t="e">
        <f>VLOOKUP(Table2[[#This Row],[Cost Center Code]],'MSRP CODES'!$A$42:$B$48,2,FALSE)</f>
        <v>#N/A</v>
      </c>
      <c r="K352" s="8" t="e">
        <f>VLOOKUP(Table2[[#This Row],[MSRP Objective]],'MSRP CODES'!$A$60:$B$105,2,FALSE)</f>
        <v>#VALUE!</v>
      </c>
      <c r="L352" s="53" t="e">
        <f t="shared" si="20"/>
        <v>#VALUE!</v>
      </c>
      <c r="M352" s="8" t="e">
        <f>VLOOKUP(Table2[[#This Row],[MSRP Output]],'MSRP CODES'!$A$108:$B$491,2,FALSE)</f>
        <v>#N/A</v>
      </c>
      <c r="O352" s="8" t="e">
        <f>VLOOKUP(Table2[[#This Row],[Account Code]],'MSRP CODES'!$A$495:$B$580,2,FALSE)</f>
        <v>#N/A</v>
      </c>
      <c r="U352" s="49"/>
      <c r="V352" s="12">
        <f t="shared" si="21"/>
        <v>0</v>
      </c>
      <c r="W352" s="13">
        <f>Table2[[#This Row],[Cost LC]]/3673.75</f>
        <v>0</v>
      </c>
    </row>
    <row r="353" spans="2:23" x14ac:dyDescent="0.3">
      <c r="B353" s="9" t="e">
        <f>VLOOKUP('BUDGET TEMPLATE'!C353,'MSRP CODES'!$A$4:$B$8,2,FALSE)</f>
        <v>#N/A</v>
      </c>
      <c r="D353" s="9" t="e">
        <f>VLOOKUP(Table2[[#This Row],[PPG Code]],'MSRP CODES'!$A$11:$B$15,2,FALSE)</f>
        <v>#N/A</v>
      </c>
      <c r="F353" s="9" t="e">
        <f>VLOOKUP(Table2[[#This Row],[Goal Code]],'MSRP CODES'!$A$18:$B$20,2,FALSE)</f>
        <v>#N/A</v>
      </c>
      <c r="H353" s="48"/>
      <c r="I353" s="53" t="e">
        <f>VLOOKUP(Table2[[#This Row],[Site]],'MSRP CODES'!$A$23:$C$39,3,FALSE)</f>
        <v>#N/A</v>
      </c>
      <c r="J353" s="9" t="e">
        <f>VLOOKUP(Table2[[#This Row],[Cost Center Code]],'MSRP CODES'!$A$42:$B$48,2,FALSE)</f>
        <v>#N/A</v>
      </c>
      <c r="K353" s="8" t="e">
        <f>VLOOKUP(Table2[[#This Row],[MSRP Objective]],'MSRP CODES'!$A$60:$B$105,2,FALSE)</f>
        <v>#VALUE!</v>
      </c>
      <c r="L353" s="53" t="e">
        <f t="shared" si="20"/>
        <v>#VALUE!</v>
      </c>
      <c r="M353" s="8" t="e">
        <f>VLOOKUP(Table2[[#This Row],[MSRP Output]],'MSRP CODES'!$A$108:$B$491,2,FALSE)</f>
        <v>#N/A</v>
      </c>
      <c r="O353" s="8" t="e">
        <f>VLOOKUP(Table2[[#This Row],[Account Code]],'MSRP CODES'!$A$495:$B$580,2,FALSE)</f>
        <v>#N/A</v>
      </c>
      <c r="U353" s="49"/>
      <c r="V353" s="12">
        <f t="shared" si="21"/>
        <v>0</v>
      </c>
      <c r="W353" s="13">
        <f>Table2[[#This Row],[Cost LC]]/3673.75</f>
        <v>0</v>
      </c>
    </row>
    <row r="354" spans="2:23" x14ac:dyDescent="0.3">
      <c r="B354" s="9" t="e">
        <f>VLOOKUP('BUDGET TEMPLATE'!C354,'MSRP CODES'!$A$4:$B$8,2,FALSE)</f>
        <v>#N/A</v>
      </c>
      <c r="D354" s="9" t="e">
        <f>VLOOKUP(Table2[[#This Row],[PPG Code]],'MSRP CODES'!$A$11:$B$15,2,FALSE)</f>
        <v>#N/A</v>
      </c>
      <c r="F354" s="9" t="e">
        <f>VLOOKUP(Table2[[#This Row],[Goal Code]],'MSRP CODES'!$A$18:$B$20,2,FALSE)</f>
        <v>#N/A</v>
      </c>
      <c r="H354" s="48"/>
      <c r="I354" s="53" t="e">
        <f>VLOOKUP(Table2[[#This Row],[Site]],'MSRP CODES'!$A$23:$C$39,3,FALSE)</f>
        <v>#N/A</v>
      </c>
      <c r="J354" s="9" t="e">
        <f>VLOOKUP(Table2[[#This Row],[Cost Center Code]],'MSRP CODES'!$A$42:$B$48,2,FALSE)</f>
        <v>#N/A</v>
      </c>
      <c r="K354" s="8" t="e">
        <f>VLOOKUP(Table2[[#This Row],[MSRP Objective]],'MSRP CODES'!$A$60:$B$105,2,FALSE)</f>
        <v>#VALUE!</v>
      </c>
      <c r="L354" s="53" t="e">
        <f t="shared" si="20"/>
        <v>#VALUE!</v>
      </c>
      <c r="M354" s="8" t="e">
        <f>VLOOKUP(Table2[[#This Row],[MSRP Output]],'MSRP CODES'!$A$108:$B$491,2,FALSE)</f>
        <v>#N/A</v>
      </c>
      <c r="O354" s="8" t="e">
        <f>VLOOKUP(Table2[[#This Row],[Account Code]],'MSRP CODES'!$A$495:$B$580,2,FALSE)</f>
        <v>#N/A</v>
      </c>
      <c r="U354" s="49"/>
      <c r="V354" s="12">
        <f t="shared" si="21"/>
        <v>0</v>
      </c>
      <c r="W354" s="13">
        <f>Table2[[#This Row],[Cost LC]]/3673.75</f>
        <v>0</v>
      </c>
    </row>
    <row r="355" spans="2:23" x14ac:dyDescent="0.3">
      <c r="B355" s="9" t="e">
        <f>VLOOKUP('BUDGET TEMPLATE'!C355,'MSRP CODES'!$A$4:$B$8,2,FALSE)</f>
        <v>#N/A</v>
      </c>
      <c r="D355" s="9" t="e">
        <f>VLOOKUP(Table2[[#This Row],[PPG Code]],'MSRP CODES'!$A$11:$B$15,2,FALSE)</f>
        <v>#N/A</v>
      </c>
      <c r="F355" s="9" t="e">
        <f>VLOOKUP(Table2[[#This Row],[Goal Code]],'MSRP CODES'!$A$18:$B$20,2,FALSE)</f>
        <v>#N/A</v>
      </c>
      <c r="H355" s="48"/>
      <c r="I355" s="53" t="e">
        <f>VLOOKUP(Table2[[#This Row],[Site]],'MSRP CODES'!$A$23:$C$39,3,FALSE)</f>
        <v>#N/A</v>
      </c>
      <c r="J355" s="9" t="e">
        <f>VLOOKUP(Table2[[#This Row],[Cost Center Code]],'MSRP CODES'!$A$42:$B$48,2,FALSE)</f>
        <v>#N/A</v>
      </c>
      <c r="K355" s="8" t="e">
        <f>VLOOKUP(Table2[[#This Row],[MSRP Objective]],'MSRP CODES'!$A$60:$B$105,2,FALSE)</f>
        <v>#VALUE!</v>
      </c>
      <c r="L355" s="53" t="e">
        <f t="shared" si="20"/>
        <v>#VALUE!</v>
      </c>
      <c r="M355" s="8" t="e">
        <f>VLOOKUP(Table2[[#This Row],[MSRP Output]],'MSRP CODES'!$A$108:$B$491,2,FALSE)</f>
        <v>#N/A</v>
      </c>
      <c r="O355" s="8" t="e">
        <f>VLOOKUP(Table2[[#This Row],[Account Code]],'MSRP CODES'!$A$495:$B$580,2,FALSE)</f>
        <v>#N/A</v>
      </c>
      <c r="U355" s="49"/>
      <c r="V355" s="12">
        <f t="shared" si="21"/>
        <v>0</v>
      </c>
      <c r="W355" s="13">
        <f>Table2[[#This Row],[Cost LC]]/3673.75</f>
        <v>0</v>
      </c>
    </row>
    <row r="356" spans="2:23" x14ac:dyDescent="0.3">
      <c r="B356" s="9" t="e">
        <f>VLOOKUP('BUDGET TEMPLATE'!C356,'MSRP CODES'!$A$4:$B$8,2,FALSE)</f>
        <v>#N/A</v>
      </c>
      <c r="D356" s="9" t="e">
        <f>VLOOKUP(Table2[[#This Row],[PPG Code]],'MSRP CODES'!$A$11:$B$15,2,FALSE)</f>
        <v>#N/A</v>
      </c>
      <c r="F356" s="9" t="e">
        <f>VLOOKUP(Table2[[#This Row],[Goal Code]],'MSRP CODES'!$A$18:$B$20,2,FALSE)</f>
        <v>#N/A</v>
      </c>
      <c r="H356" s="48"/>
      <c r="I356" s="53" t="e">
        <f>VLOOKUP(Table2[[#This Row],[Site]],'MSRP CODES'!$A$23:$C$39,3,FALSE)</f>
        <v>#N/A</v>
      </c>
      <c r="J356" s="9" t="e">
        <f>VLOOKUP(Table2[[#This Row],[Cost Center Code]],'MSRP CODES'!$A$42:$B$48,2,FALSE)</f>
        <v>#N/A</v>
      </c>
      <c r="K356" s="8" t="e">
        <f>VLOOKUP(Table2[[#This Row],[MSRP Objective]],'MSRP CODES'!$A$60:$B$105,2,FALSE)</f>
        <v>#VALUE!</v>
      </c>
      <c r="L356" s="53" t="e">
        <f t="shared" si="20"/>
        <v>#VALUE!</v>
      </c>
      <c r="M356" s="8" t="e">
        <f>VLOOKUP(Table2[[#This Row],[MSRP Output]],'MSRP CODES'!$A$108:$B$491,2,FALSE)</f>
        <v>#N/A</v>
      </c>
      <c r="O356" s="8" t="e">
        <f>VLOOKUP(Table2[[#This Row],[Account Code]],'MSRP CODES'!$A$495:$B$580,2,FALSE)</f>
        <v>#N/A</v>
      </c>
      <c r="U356" s="49"/>
      <c r="V356" s="12">
        <f t="shared" si="21"/>
        <v>0</v>
      </c>
      <c r="W356" s="13">
        <f>Table2[[#This Row],[Cost LC]]/3673.75</f>
        <v>0</v>
      </c>
    </row>
    <row r="357" spans="2:23" x14ac:dyDescent="0.3">
      <c r="B357" s="9" t="e">
        <f>VLOOKUP('BUDGET TEMPLATE'!C357,'MSRP CODES'!$A$4:$B$8,2,FALSE)</f>
        <v>#N/A</v>
      </c>
      <c r="D357" s="9" t="e">
        <f>VLOOKUP(Table2[[#This Row],[PPG Code]],'MSRP CODES'!$A$11:$B$15,2,FALSE)</f>
        <v>#N/A</v>
      </c>
      <c r="F357" s="9" t="e">
        <f>VLOOKUP(Table2[[#This Row],[Goal Code]],'MSRP CODES'!$A$18:$B$20,2,FALSE)</f>
        <v>#N/A</v>
      </c>
      <c r="H357" s="48"/>
      <c r="I357" s="53" t="e">
        <f>VLOOKUP(Table2[[#This Row],[Site]],'MSRP CODES'!$A$23:$C$39,3,FALSE)</f>
        <v>#N/A</v>
      </c>
      <c r="J357" s="9" t="e">
        <f>VLOOKUP(Table2[[#This Row],[Cost Center Code]],'MSRP CODES'!$A$42:$B$48,2,FALSE)</f>
        <v>#N/A</v>
      </c>
      <c r="K357" s="8" t="e">
        <f>VLOOKUP(Table2[[#This Row],[MSRP Objective]],'MSRP CODES'!$A$60:$B$105,2,FALSE)</f>
        <v>#VALUE!</v>
      </c>
      <c r="L357" s="53" t="e">
        <f t="shared" si="20"/>
        <v>#VALUE!</v>
      </c>
      <c r="M357" s="8" t="e">
        <f>VLOOKUP(Table2[[#This Row],[MSRP Output]],'MSRP CODES'!$A$108:$B$491,2,FALSE)</f>
        <v>#N/A</v>
      </c>
      <c r="O357" s="8" t="e">
        <f>VLOOKUP(Table2[[#This Row],[Account Code]],'MSRP CODES'!$A$495:$B$580,2,FALSE)</f>
        <v>#N/A</v>
      </c>
      <c r="U357" s="49"/>
      <c r="V357" s="12">
        <f t="shared" si="21"/>
        <v>0</v>
      </c>
      <c r="W357" s="13">
        <f>Table2[[#This Row],[Cost LC]]/3673.75</f>
        <v>0</v>
      </c>
    </row>
    <row r="358" spans="2:23" x14ac:dyDescent="0.3">
      <c r="B358" s="9" t="e">
        <f>VLOOKUP('BUDGET TEMPLATE'!C358,'MSRP CODES'!$A$4:$B$8,2,FALSE)</f>
        <v>#N/A</v>
      </c>
      <c r="D358" s="9" t="e">
        <f>VLOOKUP(Table2[[#This Row],[PPG Code]],'MSRP CODES'!$A$11:$B$15,2,FALSE)</f>
        <v>#N/A</v>
      </c>
      <c r="F358" s="9" t="e">
        <f>VLOOKUP(Table2[[#This Row],[Goal Code]],'MSRP CODES'!$A$18:$B$20,2,FALSE)</f>
        <v>#N/A</v>
      </c>
      <c r="H358" s="48"/>
      <c r="I358" s="53" t="e">
        <f>VLOOKUP(Table2[[#This Row],[Site]],'MSRP CODES'!$A$23:$C$39,3,FALSE)</f>
        <v>#N/A</v>
      </c>
      <c r="J358" s="9" t="e">
        <f>VLOOKUP(Table2[[#This Row],[Cost Center Code]],'MSRP CODES'!$A$42:$B$48,2,FALSE)</f>
        <v>#N/A</v>
      </c>
      <c r="K358" s="8" t="e">
        <f>VLOOKUP(Table2[[#This Row],[MSRP Objective]],'MSRP CODES'!$A$60:$B$105,2,FALSE)</f>
        <v>#VALUE!</v>
      </c>
      <c r="L358" s="53" t="e">
        <f t="shared" si="20"/>
        <v>#VALUE!</v>
      </c>
      <c r="M358" s="8" t="e">
        <f>VLOOKUP(Table2[[#This Row],[MSRP Output]],'MSRP CODES'!$A$108:$B$491,2,FALSE)</f>
        <v>#N/A</v>
      </c>
      <c r="O358" s="8" t="e">
        <f>VLOOKUP(Table2[[#This Row],[Account Code]],'MSRP CODES'!$A$495:$B$580,2,FALSE)</f>
        <v>#N/A</v>
      </c>
      <c r="U358" s="49"/>
      <c r="V358" s="12">
        <f t="shared" si="21"/>
        <v>0</v>
      </c>
      <c r="W358" s="13">
        <f>Table2[[#This Row],[Cost LC]]/3673.75</f>
        <v>0</v>
      </c>
    </row>
    <row r="359" spans="2:23" x14ac:dyDescent="0.3">
      <c r="B359" s="9" t="e">
        <f>VLOOKUP('BUDGET TEMPLATE'!C359,'MSRP CODES'!$A$4:$B$8,2,FALSE)</f>
        <v>#N/A</v>
      </c>
      <c r="D359" s="9" t="e">
        <f>VLOOKUP(Table2[[#This Row],[PPG Code]],'MSRP CODES'!$A$11:$B$15,2,FALSE)</f>
        <v>#N/A</v>
      </c>
      <c r="F359" s="9" t="e">
        <f>VLOOKUP(Table2[[#This Row],[Goal Code]],'MSRP CODES'!$A$18:$B$20,2,FALSE)</f>
        <v>#N/A</v>
      </c>
      <c r="H359" s="48"/>
      <c r="I359" s="53" t="e">
        <f>VLOOKUP(Table2[[#This Row],[Site]],'MSRP CODES'!$A$23:$C$39,3,FALSE)</f>
        <v>#N/A</v>
      </c>
      <c r="J359" s="9" t="e">
        <f>VLOOKUP(Table2[[#This Row],[Cost Center Code]],'MSRP CODES'!$A$42:$B$48,2,FALSE)</f>
        <v>#N/A</v>
      </c>
      <c r="K359" s="8" t="e">
        <f>VLOOKUP(Table2[[#This Row],[MSRP Objective]],'MSRP CODES'!$A$60:$B$105,2,FALSE)</f>
        <v>#VALUE!</v>
      </c>
      <c r="L359" s="53" t="e">
        <f t="shared" si="20"/>
        <v>#VALUE!</v>
      </c>
      <c r="M359" s="8" t="e">
        <f>VLOOKUP(Table2[[#This Row],[MSRP Output]],'MSRP CODES'!$A$108:$B$491,2,FALSE)</f>
        <v>#N/A</v>
      </c>
      <c r="O359" s="8" t="e">
        <f>VLOOKUP(Table2[[#This Row],[Account Code]],'MSRP CODES'!$A$495:$B$580,2,FALSE)</f>
        <v>#N/A</v>
      </c>
      <c r="U359" s="49"/>
      <c r="V359" s="12">
        <f t="shared" si="21"/>
        <v>0</v>
      </c>
      <c r="W359" s="13">
        <f>Table2[[#This Row],[Cost LC]]/3673.75</f>
        <v>0</v>
      </c>
    </row>
    <row r="360" spans="2:23" x14ac:dyDescent="0.3">
      <c r="B360" s="9" t="e">
        <f>VLOOKUP('BUDGET TEMPLATE'!C360,'MSRP CODES'!$A$4:$B$8,2,FALSE)</f>
        <v>#N/A</v>
      </c>
      <c r="D360" s="9" t="e">
        <f>VLOOKUP(Table2[[#This Row],[PPG Code]],'MSRP CODES'!$A$11:$B$15,2,FALSE)</f>
        <v>#N/A</v>
      </c>
      <c r="F360" s="9" t="e">
        <f>VLOOKUP(Table2[[#This Row],[Goal Code]],'MSRP CODES'!$A$18:$B$20,2,FALSE)</f>
        <v>#N/A</v>
      </c>
      <c r="H360" s="48"/>
      <c r="I360" s="53" t="e">
        <f>VLOOKUP(Table2[[#This Row],[Site]],'MSRP CODES'!$A$23:$C$39,3,FALSE)</f>
        <v>#N/A</v>
      </c>
      <c r="J360" s="9" t="e">
        <f>VLOOKUP(Table2[[#This Row],[Cost Center Code]],'MSRP CODES'!$A$42:$B$48,2,FALSE)</f>
        <v>#N/A</v>
      </c>
      <c r="K360" s="8" t="e">
        <f>VLOOKUP(Table2[[#This Row],[MSRP Objective]],'MSRP CODES'!$A$60:$B$105,2,FALSE)</f>
        <v>#VALUE!</v>
      </c>
      <c r="L360" s="53" t="e">
        <f t="shared" si="20"/>
        <v>#VALUE!</v>
      </c>
      <c r="M360" s="8" t="e">
        <f>VLOOKUP(Table2[[#This Row],[MSRP Output]],'MSRP CODES'!$A$108:$B$491,2,FALSE)</f>
        <v>#N/A</v>
      </c>
      <c r="O360" s="8" t="e">
        <f>VLOOKUP(Table2[[#This Row],[Account Code]],'MSRP CODES'!$A$495:$B$580,2,FALSE)</f>
        <v>#N/A</v>
      </c>
      <c r="U360" s="49"/>
      <c r="V360" s="12">
        <f t="shared" ref="V360:V364" si="22">U360*R360</f>
        <v>0</v>
      </c>
      <c r="W360" s="13">
        <f>Table2[[#This Row],[Cost LC]]/3673.75</f>
        <v>0</v>
      </c>
    </row>
    <row r="361" spans="2:23" x14ac:dyDescent="0.3">
      <c r="B361" s="9" t="e">
        <f>VLOOKUP('BUDGET TEMPLATE'!C361,'MSRP CODES'!$A$4:$B$8,2,FALSE)</f>
        <v>#N/A</v>
      </c>
      <c r="D361" s="9" t="e">
        <f>VLOOKUP(Table2[[#This Row],[PPG Code]],'MSRP CODES'!$A$11:$B$15,2,FALSE)</f>
        <v>#N/A</v>
      </c>
      <c r="F361" s="9" t="e">
        <f>VLOOKUP(Table2[[#This Row],[Goal Code]],'MSRP CODES'!$A$18:$B$20,2,FALSE)</f>
        <v>#N/A</v>
      </c>
      <c r="H361" s="48"/>
      <c r="I361" s="53" t="e">
        <f>VLOOKUP(Table2[[#This Row],[Site]],'MSRP CODES'!$A$23:$C$39,3,FALSE)</f>
        <v>#N/A</v>
      </c>
      <c r="J361" s="9" t="e">
        <f>VLOOKUP(Table2[[#This Row],[Cost Center Code]],'MSRP CODES'!$A$42:$B$48,2,FALSE)</f>
        <v>#N/A</v>
      </c>
      <c r="K361" s="8" t="e">
        <f>VLOOKUP(Table2[[#This Row],[MSRP Objective]],'MSRP CODES'!$A$60:$B$105,2,FALSE)</f>
        <v>#VALUE!</v>
      </c>
      <c r="L361" s="53" t="e">
        <f t="shared" si="20"/>
        <v>#VALUE!</v>
      </c>
      <c r="M361" s="8" t="e">
        <f>VLOOKUP(Table2[[#This Row],[MSRP Output]],'MSRP CODES'!$A$108:$B$491,2,FALSE)</f>
        <v>#N/A</v>
      </c>
      <c r="O361" s="8" t="e">
        <f>VLOOKUP(Table2[[#This Row],[Account Code]],'MSRP CODES'!$A$495:$B$580,2,FALSE)</f>
        <v>#N/A</v>
      </c>
      <c r="U361" s="49"/>
      <c r="V361" s="12">
        <f t="shared" si="22"/>
        <v>0</v>
      </c>
      <c r="W361" s="13">
        <f>Table2[[#This Row],[Cost LC]]/3673.75</f>
        <v>0</v>
      </c>
    </row>
    <row r="362" spans="2:23" x14ac:dyDescent="0.3">
      <c r="B362" s="9" t="e">
        <f>VLOOKUP('BUDGET TEMPLATE'!C362,'MSRP CODES'!$A$4:$B$8,2,FALSE)</f>
        <v>#N/A</v>
      </c>
      <c r="D362" s="9" t="e">
        <f>VLOOKUP(Table2[[#This Row],[PPG Code]],'MSRP CODES'!$A$11:$B$15,2,FALSE)</f>
        <v>#N/A</v>
      </c>
      <c r="F362" s="9" t="e">
        <f>VLOOKUP(Table2[[#This Row],[Goal Code]],'MSRP CODES'!$A$18:$B$20,2,FALSE)</f>
        <v>#N/A</v>
      </c>
      <c r="H362" s="48"/>
      <c r="I362" s="53" t="e">
        <f>VLOOKUP(Table2[[#This Row],[Site]],'MSRP CODES'!$A$23:$C$39,3,FALSE)</f>
        <v>#N/A</v>
      </c>
      <c r="J362" s="9" t="e">
        <f>VLOOKUP(Table2[[#This Row],[Cost Center Code]],'MSRP CODES'!$A$42:$B$48,2,FALSE)</f>
        <v>#N/A</v>
      </c>
      <c r="K362" s="8" t="e">
        <f>VLOOKUP(Table2[[#This Row],[MSRP Objective]],'MSRP CODES'!$A$60:$B$105,2,FALSE)</f>
        <v>#VALUE!</v>
      </c>
      <c r="L362" s="53" t="e">
        <f t="shared" si="20"/>
        <v>#VALUE!</v>
      </c>
      <c r="M362" s="8" t="e">
        <f>VLOOKUP(Table2[[#This Row],[MSRP Output]],'MSRP CODES'!$A$108:$B$491,2,FALSE)</f>
        <v>#N/A</v>
      </c>
      <c r="O362" s="8" t="e">
        <f>VLOOKUP(Table2[[#This Row],[Account Code]],'MSRP CODES'!$A$495:$B$580,2,FALSE)</f>
        <v>#N/A</v>
      </c>
      <c r="U362" s="49"/>
      <c r="V362" s="12">
        <f t="shared" si="22"/>
        <v>0</v>
      </c>
      <c r="W362" s="13">
        <f>Table2[[#This Row],[Cost LC]]/3673.75</f>
        <v>0</v>
      </c>
    </row>
    <row r="363" spans="2:23" x14ac:dyDescent="0.3">
      <c r="B363" s="9" t="e">
        <f>VLOOKUP('BUDGET TEMPLATE'!C363,'MSRP CODES'!$A$4:$B$8,2,FALSE)</f>
        <v>#N/A</v>
      </c>
      <c r="D363" s="9" t="e">
        <f>VLOOKUP(Table2[[#This Row],[PPG Code]],'MSRP CODES'!$A$11:$B$15,2,FALSE)</f>
        <v>#N/A</v>
      </c>
      <c r="F363" s="9" t="e">
        <f>VLOOKUP(Table2[[#This Row],[Goal Code]],'MSRP CODES'!$A$18:$B$20,2,FALSE)</f>
        <v>#N/A</v>
      </c>
      <c r="H363" s="48"/>
      <c r="I363" s="53" t="e">
        <f>VLOOKUP(Table2[[#This Row],[Site]],'MSRP CODES'!$A$23:$C$39,3,FALSE)</f>
        <v>#N/A</v>
      </c>
      <c r="J363" s="9" t="e">
        <f>VLOOKUP(Table2[[#This Row],[Cost Center Code]],'MSRP CODES'!$A$42:$B$48,2,FALSE)</f>
        <v>#N/A</v>
      </c>
      <c r="K363" s="8" t="e">
        <f>VLOOKUP(Table2[[#This Row],[MSRP Objective]],'MSRP CODES'!$A$60:$B$105,2,FALSE)</f>
        <v>#VALUE!</v>
      </c>
      <c r="L363" s="53" t="e">
        <f t="shared" si="20"/>
        <v>#VALUE!</v>
      </c>
      <c r="M363" s="8" t="e">
        <f>VLOOKUP(Table2[[#This Row],[MSRP Output]],'MSRP CODES'!$A$108:$B$491,2,FALSE)</f>
        <v>#N/A</v>
      </c>
      <c r="O363" s="8" t="e">
        <f>VLOOKUP(Table2[[#This Row],[Account Code]],'MSRP CODES'!$A$495:$B$580,2,FALSE)</f>
        <v>#N/A</v>
      </c>
      <c r="U363" s="49"/>
      <c r="V363" s="12">
        <f t="shared" si="22"/>
        <v>0</v>
      </c>
      <c r="W363" s="13">
        <f>Table2[[#This Row],[Cost LC]]/3673.75</f>
        <v>0</v>
      </c>
    </row>
    <row r="364" spans="2:23" x14ac:dyDescent="0.3">
      <c r="B364" s="9" t="e">
        <f>VLOOKUP('BUDGET TEMPLATE'!C364,'MSRP CODES'!$A$4:$B$8,2,FALSE)</f>
        <v>#N/A</v>
      </c>
      <c r="D364" s="9" t="e">
        <f>VLOOKUP(Table2[[#This Row],[PPG Code]],'MSRP CODES'!$A$11:$B$15,2,FALSE)</f>
        <v>#N/A</v>
      </c>
      <c r="F364" s="9" t="e">
        <f>VLOOKUP(Table2[[#This Row],[Goal Code]],'MSRP CODES'!$A$18:$B$20,2,FALSE)</f>
        <v>#N/A</v>
      </c>
      <c r="H364" s="48"/>
      <c r="I364" s="53" t="e">
        <f>VLOOKUP(Table2[[#This Row],[Site]],'MSRP CODES'!$A$23:$C$39,3,FALSE)</f>
        <v>#N/A</v>
      </c>
      <c r="J364" s="9" t="e">
        <f>VLOOKUP(Table2[[#This Row],[Cost Center Code]],'MSRP CODES'!$A$42:$B$48,2,FALSE)</f>
        <v>#N/A</v>
      </c>
      <c r="K364" s="8" t="e">
        <f>VLOOKUP(Table2[[#This Row],[MSRP Objective]],'MSRP CODES'!$A$60:$B$105,2,FALSE)</f>
        <v>#VALUE!</v>
      </c>
      <c r="L364" s="53" t="e">
        <f t="shared" si="20"/>
        <v>#VALUE!</v>
      </c>
      <c r="M364" s="8" t="e">
        <f>VLOOKUP(Table2[[#This Row],[MSRP Output]],'MSRP CODES'!$A$108:$B$491,2,FALSE)</f>
        <v>#N/A</v>
      </c>
      <c r="O364" s="8" t="e">
        <f>VLOOKUP(Table2[[#This Row],[Account Code]],'MSRP CODES'!$A$495:$B$580,2,FALSE)</f>
        <v>#N/A</v>
      </c>
      <c r="U364" s="49"/>
      <c r="V364" s="12">
        <f t="shared" si="22"/>
        <v>0</v>
      </c>
      <c r="W364" s="13">
        <f>Table2[[#This Row],[Cost LC]]/3673.75</f>
        <v>0</v>
      </c>
    </row>
    <row r="365" spans="2:23" x14ac:dyDescent="0.3">
      <c r="B365" s="9" t="e">
        <f>VLOOKUP('BUDGET TEMPLATE'!C365,'MSRP CODES'!$A$4:$B$8,2,FALSE)</f>
        <v>#N/A</v>
      </c>
      <c r="D365" s="9" t="e">
        <f>VLOOKUP(Table2[[#This Row],[PPG Code]],'MSRP CODES'!$A$11:$B$15,2,FALSE)</f>
        <v>#N/A</v>
      </c>
      <c r="F365" s="9" t="e">
        <f>VLOOKUP(Table2[[#This Row],[Goal Code]],'MSRP CODES'!$A$18:$B$20,2,FALSE)</f>
        <v>#N/A</v>
      </c>
      <c r="H365" s="48"/>
      <c r="I365" s="53" t="e">
        <f>VLOOKUP(Table2[[#This Row],[Site]],'MSRP CODES'!$A$23:$C$39,3,FALSE)</f>
        <v>#N/A</v>
      </c>
      <c r="J365" s="9" t="e">
        <f>VLOOKUP(Table2[[#This Row],[Cost Center Code]],'MSRP CODES'!$A$42:$B$48,2,FALSE)</f>
        <v>#N/A</v>
      </c>
      <c r="K365" s="8" t="e">
        <f>VLOOKUP(Table2[[#This Row],[MSRP Objective]],'MSRP CODES'!$A$60:$B$105,2,FALSE)</f>
        <v>#VALUE!</v>
      </c>
      <c r="L365" s="53" t="e">
        <f t="shared" si="20"/>
        <v>#VALUE!</v>
      </c>
      <c r="M365" s="8" t="e">
        <f>VLOOKUP(Table2[[#This Row],[MSRP Output]],'MSRP CODES'!$A$108:$B$491,2,FALSE)</f>
        <v>#N/A</v>
      </c>
      <c r="O365" s="8" t="e">
        <f>VLOOKUP(Table2[[#This Row],[Account Code]],'MSRP CODES'!$A$495:$B$580,2,FALSE)</f>
        <v>#N/A</v>
      </c>
      <c r="U365" s="49"/>
      <c r="V365" s="12">
        <f t="shared" ref="V365:V366" si="23">U365*R365</f>
        <v>0</v>
      </c>
      <c r="W365" s="13">
        <f>Table2[[#This Row],[Cost LC]]/3673.75</f>
        <v>0</v>
      </c>
    </row>
    <row r="366" spans="2:23" x14ac:dyDescent="0.3">
      <c r="B366" s="9" t="e">
        <f>VLOOKUP('BUDGET TEMPLATE'!C366,'MSRP CODES'!$A$4:$B$8,2,FALSE)</f>
        <v>#N/A</v>
      </c>
      <c r="D366" s="9" t="e">
        <f>VLOOKUP(Table2[[#This Row],[PPG Code]],'MSRP CODES'!$A$11:$B$15,2,FALSE)</f>
        <v>#N/A</v>
      </c>
      <c r="F366" s="9" t="e">
        <f>VLOOKUP(Table2[[#This Row],[Goal Code]],'MSRP CODES'!$A$18:$B$20,2,FALSE)</f>
        <v>#N/A</v>
      </c>
      <c r="H366" s="48"/>
      <c r="I366" s="53" t="e">
        <f>VLOOKUP(Table2[[#This Row],[Site]],'MSRP CODES'!$A$23:$C$39,3,FALSE)</f>
        <v>#N/A</v>
      </c>
      <c r="J366" s="9" t="e">
        <f>VLOOKUP(Table2[[#This Row],[Cost Center Code]],'MSRP CODES'!$A$42:$B$48,2,FALSE)</f>
        <v>#N/A</v>
      </c>
      <c r="K366" s="8" t="e">
        <f>VLOOKUP(Table2[[#This Row],[MSRP Objective]],'MSRP CODES'!$A$60:$B$105,2,FALSE)</f>
        <v>#VALUE!</v>
      </c>
      <c r="L366" s="53" t="e">
        <f t="shared" si="20"/>
        <v>#VALUE!</v>
      </c>
      <c r="M366" s="8" t="e">
        <f>VLOOKUP(Table2[[#This Row],[MSRP Output]],'MSRP CODES'!$A$108:$B$491,2,FALSE)</f>
        <v>#N/A</v>
      </c>
      <c r="O366" s="8" t="e">
        <f>VLOOKUP(Table2[[#This Row],[Account Code]],'MSRP CODES'!$A$495:$B$580,2,FALSE)</f>
        <v>#N/A</v>
      </c>
      <c r="U366" s="49"/>
      <c r="V366" s="12">
        <f t="shared" si="23"/>
        <v>0</v>
      </c>
      <c r="W366" s="13">
        <f>Table2[[#This Row],[Cost LC]]/3673.75</f>
        <v>0</v>
      </c>
    </row>
    <row r="367" spans="2:23" x14ac:dyDescent="0.3">
      <c r="B367" s="9" t="e">
        <f>VLOOKUP('BUDGET TEMPLATE'!C367,'MSRP CODES'!$A$4:$B$8,2,FALSE)</f>
        <v>#N/A</v>
      </c>
      <c r="D367" s="9" t="e">
        <f>VLOOKUP(Table2[[#This Row],[PPG Code]],'MSRP CODES'!$A$11:$B$15,2,FALSE)</f>
        <v>#N/A</v>
      </c>
      <c r="F367" s="9" t="e">
        <f>VLOOKUP(Table2[[#This Row],[Goal Code]],'MSRP CODES'!$A$18:$B$20,2,FALSE)</f>
        <v>#N/A</v>
      </c>
      <c r="H367" s="48"/>
      <c r="I367" s="53" t="e">
        <f>VLOOKUP(Table2[[#This Row],[Site]],'MSRP CODES'!$A$23:$C$39,3,FALSE)</f>
        <v>#N/A</v>
      </c>
      <c r="J367" s="9" t="e">
        <f>VLOOKUP(Table2[[#This Row],[Cost Center Code]],'MSRP CODES'!$A$42:$B$48,2,FALSE)</f>
        <v>#N/A</v>
      </c>
      <c r="K367" s="8" t="e">
        <f>VLOOKUP(Table2[[#This Row],[MSRP Objective]],'MSRP CODES'!$A$60:$B$105,2,FALSE)</f>
        <v>#VALUE!</v>
      </c>
      <c r="L367" s="53" t="e">
        <f t="shared" si="20"/>
        <v>#VALUE!</v>
      </c>
      <c r="M367" s="8" t="e">
        <f>VLOOKUP(Table2[[#This Row],[MSRP Output]],'MSRP CODES'!$A$108:$B$491,2,FALSE)</f>
        <v>#N/A</v>
      </c>
      <c r="O367" s="8" t="e">
        <f>VLOOKUP(Table2[[#This Row],[Account Code]],'MSRP CODES'!$A$495:$B$580,2,FALSE)</f>
        <v>#N/A</v>
      </c>
      <c r="U367" s="49"/>
      <c r="V367" s="12">
        <f t="shared" ref="V367:V380" si="24">U367*R367</f>
        <v>0</v>
      </c>
      <c r="W367" s="13">
        <f>Table2[[#This Row],[Cost LC]]/3673.75</f>
        <v>0</v>
      </c>
    </row>
    <row r="368" spans="2:23" x14ac:dyDescent="0.3">
      <c r="B368" s="9" t="e">
        <f>VLOOKUP('BUDGET TEMPLATE'!C368,'MSRP CODES'!$A$4:$B$8,2,FALSE)</f>
        <v>#N/A</v>
      </c>
      <c r="D368" s="9" t="e">
        <f>VLOOKUP(Table2[[#This Row],[PPG Code]],'MSRP CODES'!$A$11:$B$15,2,FALSE)</f>
        <v>#N/A</v>
      </c>
      <c r="F368" s="9" t="e">
        <f>VLOOKUP(Table2[[#This Row],[Goal Code]],'MSRP CODES'!$A$18:$B$20,2,FALSE)</f>
        <v>#N/A</v>
      </c>
      <c r="H368" s="48"/>
      <c r="I368" s="53" t="e">
        <f>VLOOKUP(Table2[[#This Row],[Site]],'MSRP CODES'!$A$23:$C$39,3,FALSE)</f>
        <v>#N/A</v>
      </c>
      <c r="J368" s="9" t="e">
        <f>VLOOKUP(Table2[[#This Row],[Cost Center Code]],'MSRP CODES'!$A$42:$B$48,2,FALSE)</f>
        <v>#N/A</v>
      </c>
      <c r="K368" s="8" t="e">
        <f>VLOOKUP(Table2[[#This Row],[MSRP Objective]],'MSRP CODES'!$A$60:$B$105,2,FALSE)</f>
        <v>#VALUE!</v>
      </c>
      <c r="L368" s="53" t="e">
        <f t="shared" si="20"/>
        <v>#VALUE!</v>
      </c>
      <c r="M368" s="8" t="e">
        <f>VLOOKUP(Table2[[#This Row],[MSRP Output]],'MSRP CODES'!$A$108:$B$491,2,FALSE)</f>
        <v>#N/A</v>
      </c>
      <c r="O368" s="8" t="e">
        <f>VLOOKUP(Table2[[#This Row],[Account Code]],'MSRP CODES'!$A$495:$B$580,2,FALSE)</f>
        <v>#N/A</v>
      </c>
      <c r="U368" s="49"/>
      <c r="V368" s="12">
        <f t="shared" si="24"/>
        <v>0</v>
      </c>
      <c r="W368" s="13">
        <f>Table2[[#This Row],[Cost LC]]/3673.75</f>
        <v>0</v>
      </c>
    </row>
    <row r="369" spans="2:23" x14ac:dyDescent="0.3">
      <c r="B369" s="9" t="e">
        <f>VLOOKUP('BUDGET TEMPLATE'!C369,'MSRP CODES'!$A$4:$B$8,2,FALSE)</f>
        <v>#N/A</v>
      </c>
      <c r="D369" s="9" t="e">
        <f>VLOOKUP(Table2[[#This Row],[PPG Code]],'MSRP CODES'!$A$11:$B$15,2,FALSE)</f>
        <v>#N/A</v>
      </c>
      <c r="F369" s="9" t="e">
        <f>VLOOKUP(Table2[[#This Row],[Goal Code]],'MSRP CODES'!$A$18:$B$20,2,FALSE)</f>
        <v>#N/A</v>
      </c>
      <c r="H369" s="48"/>
      <c r="I369" s="53" t="e">
        <f>VLOOKUP(Table2[[#This Row],[Site]],'MSRP CODES'!$A$23:$C$39,3,FALSE)</f>
        <v>#N/A</v>
      </c>
      <c r="J369" s="9" t="e">
        <f>VLOOKUP(Table2[[#This Row],[Cost Center Code]],'MSRP CODES'!$A$42:$B$48,2,FALSE)</f>
        <v>#N/A</v>
      </c>
      <c r="K369" s="8" t="e">
        <f>VLOOKUP(Table2[[#This Row],[MSRP Objective]],'MSRP CODES'!$A$60:$B$105,2,FALSE)</f>
        <v>#VALUE!</v>
      </c>
      <c r="L369" s="53" t="e">
        <f t="shared" si="20"/>
        <v>#VALUE!</v>
      </c>
      <c r="M369" s="8" t="e">
        <f>VLOOKUP(Table2[[#This Row],[MSRP Output]],'MSRP CODES'!$A$108:$B$491,2,FALSE)</f>
        <v>#N/A</v>
      </c>
      <c r="O369" s="8" t="e">
        <f>VLOOKUP(Table2[[#This Row],[Account Code]],'MSRP CODES'!$A$495:$B$580,2,FALSE)</f>
        <v>#N/A</v>
      </c>
      <c r="U369" s="49"/>
      <c r="V369" s="12">
        <f t="shared" si="24"/>
        <v>0</v>
      </c>
      <c r="W369" s="13">
        <f>Table2[[#This Row],[Cost LC]]/3673.75</f>
        <v>0</v>
      </c>
    </row>
    <row r="370" spans="2:23" x14ac:dyDescent="0.3">
      <c r="B370" s="9" t="e">
        <f>VLOOKUP('BUDGET TEMPLATE'!C370,'MSRP CODES'!$A$4:$B$8,2,FALSE)</f>
        <v>#N/A</v>
      </c>
      <c r="D370" s="9" t="e">
        <f>VLOOKUP(Table2[[#This Row],[PPG Code]],'MSRP CODES'!$A$11:$B$15,2,FALSE)</f>
        <v>#N/A</v>
      </c>
      <c r="F370" s="9" t="e">
        <f>VLOOKUP(Table2[[#This Row],[Goal Code]],'MSRP CODES'!$A$18:$B$20,2,FALSE)</f>
        <v>#N/A</v>
      </c>
      <c r="H370" s="48"/>
      <c r="I370" s="53" t="e">
        <f>VLOOKUP(Table2[[#This Row],[Site]],'MSRP CODES'!$A$23:$C$39,3,FALSE)</f>
        <v>#N/A</v>
      </c>
      <c r="J370" s="9" t="e">
        <f>VLOOKUP(Table2[[#This Row],[Cost Center Code]],'MSRP CODES'!$A$42:$B$48,2,FALSE)</f>
        <v>#N/A</v>
      </c>
      <c r="K370" s="8" t="e">
        <f>VLOOKUP(Table2[[#This Row],[MSRP Objective]],'MSRP CODES'!$A$60:$B$105,2,FALSE)</f>
        <v>#VALUE!</v>
      </c>
      <c r="L370" s="53" t="e">
        <f t="shared" si="20"/>
        <v>#VALUE!</v>
      </c>
      <c r="M370" s="8" t="e">
        <f>VLOOKUP(Table2[[#This Row],[MSRP Output]],'MSRP CODES'!$A$108:$B$491,2,FALSE)</f>
        <v>#N/A</v>
      </c>
      <c r="O370" s="8" t="e">
        <f>VLOOKUP(Table2[[#This Row],[Account Code]],'MSRP CODES'!$A$495:$B$580,2,FALSE)</f>
        <v>#N/A</v>
      </c>
      <c r="U370" s="49"/>
      <c r="V370" s="12">
        <f t="shared" si="24"/>
        <v>0</v>
      </c>
      <c r="W370" s="13">
        <f>Table2[[#This Row],[Cost LC]]/3673.75</f>
        <v>0</v>
      </c>
    </row>
    <row r="371" spans="2:23" x14ac:dyDescent="0.3">
      <c r="B371" s="9" t="e">
        <f>VLOOKUP('BUDGET TEMPLATE'!C371,'MSRP CODES'!$A$4:$B$8,2,FALSE)</f>
        <v>#N/A</v>
      </c>
      <c r="D371" s="9" t="e">
        <f>VLOOKUP(Table2[[#This Row],[PPG Code]],'MSRP CODES'!$A$11:$B$15,2,FALSE)</f>
        <v>#N/A</v>
      </c>
      <c r="F371" s="9" t="e">
        <f>VLOOKUP(Table2[[#This Row],[Goal Code]],'MSRP CODES'!$A$18:$B$20,2,FALSE)</f>
        <v>#N/A</v>
      </c>
      <c r="H371" s="48"/>
      <c r="I371" s="53" t="e">
        <f>VLOOKUP(Table2[[#This Row],[Site]],'MSRP CODES'!$A$23:$C$39,3,FALSE)</f>
        <v>#N/A</v>
      </c>
      <c r="J371" s="9" t="e">
        <f>VLOOKUP(Table2[[#This Row],[Cost Center Code]],'MSRP CODES'!$A$42:$B$48,2,FALSE)</f>
        <v>#N/A</v>
      </c>
      <c r="K371" s="8" t="e">
        <f>VLOOKUP(Table2[[#This Row],[MSRP Objective]],'MSRP CODES'!$A$60:$B$105,2,FALSE)</f>
        <v>#VALUE!</v>
      </c>
      <c r="L371" s="53" t="e">
        <f t="shared" si="20"/>
        <v>#VALUE!</v>
      </c>
      <c r="M371" s="8" t="e">
        <f>VLOOKUP(Table2[[#This Row],[MSRP Output]],'MSRP CODES'!$A$108:$B$491,2,FALSE)</f>
        <v>#N/A</v>
      </c>
      <c r="O371" s="8" t="e">
        <f>VLOOKUP(Table2[[#This Row],[Account Code]],'MSRP CODES'!$A$495:$B$580,2,FALSE)</f>
        <v>#N/A</v>
      </c>
      <c r="U371" s="49"/>
      <c r="V371" s="12">
        <f t="shared" si="24"/>
        <v>0</v>
      </c>
      <c r="W371" s="13">
        <f>Table2[[#This Row],[Cost LC]]/3673.75</f>
        <v>0</v>
      </c>
    </row>
    <row r="372" spans="2:23" x14ac:dyDescent="0.3">
      <c r="B372" s="9" t="e">
        <f>VLOOKUP('BUDGET TEMPLATE'!C372,'MSRP CODES'!$A$4:$B$8,2,FALSE)</f>
        <v>#N/A</v>
      </c>
      <c r="D372" s="9" t="e">
        <f>VLOOKUP(Table2[[#This Row],[PPG Code]],'MSRP CODES'!$A$11:$B$15,2,FALSE)</f>
        <v>#N/A</v>
      </c>
      <c r="F372" s="9" t="e">
        <f>VLOOKUP(Table2[[#This Row],[Goal Code]],'MSRP CODES'!$A$18:$B$20,2,FALSE)</f>
        <v>#N/A</v>
      </c>
      <c r="H372" s="48"/>
      <c r="I372" s="53" t="e">
        <f>VLOOKUP(Table2[[#This Row],[Site]],'MSRP CODES'!$A$23:$C$39,3,FALSE)</f>
        <v>#N/A</v>
      </c>
      <c r="J372" s="9" t="e">
        <f>VLOOKUP(Table2[[#This Row],[Cost Center Code]],'MSRP CODES'!$A$42:$B$48,2,FALSE)</f>
        <v>#N/A</v>
      </c>
      <c r="K372" s="8" t="e">
        <f>VLOOKUP(Table2[[#This Row],[MSRP Objective]],'MSRP CODES'!$A$60:$B$105,2,FALSE)</f>
        <v>#VALUE!</v>
      </c>
      <c r="L372" s="53" t="e">
        <f t="shared" si="20"/>
        <v>#VALUE!</v>
      </c>
      <c r="M372" s="8" t="e">
        <f>VLOOKUP(Table2[[#This Row],[MSRP Output]],'MSRP CODES'!$A$108:$B$491,2,FALSE)</f>
        <v>#N/A</v>
      </c>
      <c r="O372" s="8" t="e">
        <f>VLOOKUP(Table2[[#This Row],[Account Code]],'MSRP CODES'!$A$495:$B$580,2,FALSE)</f>
        <v>#N/A</v>
      </c>
      <c r="U372" s="49"/>
      <c r="V372" s="12">
        <f t="shared" si="24"/>
        <v>0</v>
      </c>
      <c r="W372" s="13">
        <f>Table2[[#This Row],[Cost LC]]/3673.75</f>
        <v>0</v>
      </c>
    </row>
    <row r="373" spans="2:23" x14ac:dyDescent="0.3">
      <c r="B373" s="9" t="e">
        <f>VLOOKUP('BUDGET TEMPLATE'!C373,'MSRP CODES'!$A$4:$B$8,2,FALSE)</f>
        <v>#N/A</v>
      </c>
      <c r="D373" s="9" t="e">
        <f>VLOOKUP(Table2[[#This Row],[PPG Code]],'MSRP CODES'!$A$11:$B$15,2,FALSE)</f>
        <v>#N/A</v>
      </c>
      <c r="F373" s="9" t="e">
        <f>VLOOKUP(Table2[[#This Row],[Goal Code]],'MSRP CODES'!$A$18:$B$20,2,FALSE)</f>
        <v>#N/A</v>
      </c>
      <c r="H373" s="48"/>
      <c r="I373" s="53" t="e">
        <f>VLOOKUP(Table2[[#This Row],[Site]],'MSRP CODES'!$A$23:$C$39,3,FALSE)</f>
        <v>#N/A</v>
      </c>
      <c r="J373" s="9" t="e">
        <f>VLOOKUP(Table2[[#This Row],[Cost Center Code]],'MSRP CODES'!$A$42:$B$48,2,FALSE)</f>
        <v>#N/A</v>
      </c>
      <c r="K373" s="8" t="e">
        <f>VLOOKUP(Table2[[#This Row],[MSRP Objective]],'MSRP CODES'!$A$60:$B$105,2,FALSE)</f>
        <v>#VALUE!</v>
      </c>
      <c r="L373" s="53" t="e">
        <f t="shared" si="20"/>
        <v>#VALUE!</v>
      </c>
      <c r="M373" s="8" t="e">
        <f>VLOOKUP(Table2[[#This Row],[MSRP Output]],'MSRP CODES'!$A$108:$B$491,2,FALSE)</f>
        <v>#N/A</v>
      </c>
      <c r="O373" s="8" t="e">
        <f>VLOOKUP(Table2[[#This Row],[Account Code]],'MSRP CODES'!$A$495:$B$580,2,FALSE)</f>
        <v>#N/A</v>
      </c>
      <c r="U373" s="49"/>
      <c r="V373" s="12">
        <f t="shared" si="24"/>
        <v>0</v>
      </c>
      <c r="W373" s="13">
        <f>Table2[[#This Row],[Cost LC]]/3673.75</f>
        <v>0</v>
      </c>
    </row>
    <row r="374" spans="2:23" x14ac:dyDescent="0.3">
      <c r="B374" s="9" t="e">
        <f>VLOOKUP('BUDGET TEMPLATE'!C374,'MSRP CODES'!$A$4:$B$8,2,FALSE)</f>
        <v>#N/A</v>
      </c>
      <c r="D374" s="9" t="e">
        <f>VLOOKUP(Table2[[#This Row],[PPG Code]],'MSRP CODES'!$A$11:$B$15,2,FALSE)</f>
        <v>#N/A</v>
      </c>
      <c r="F374" s="9" t="e">
        <f>VLOOKUP(Table2[[#This Row],[Goal Code]],'MSRP CODES'!$A$18:$B$20,2,FALSE)</f>
        <v>#N/A</v>
      </c>
      <c r="H374" s="48"/>
      <c r="I374" s="53" t="e">
        <f>VLOOKUP(Table2[[#This Row],[Site]],'MSRP CODES'!$A$23:$C$39,3,FALSE)</f>
        <v>#N/A</v>
      </c>
      <c r="J374" s="9" t="e">
        <f>VLOOKUP(Table2[[#This Row],[Cost Center Code]],'MSRP CODES'!$A$42:$B$48,2,FALSE)</f>
        <v>#N/A</v>
      </c>
      <c r="K374" s="8" t="e">
        <f>VLOOKUP(Table2[[#This Row],[MSRP Objective]],'MSRP CODES'!$A$60:$B$105,2,FALSE)</f>
        <v>#VALUE!</v>
      </c>
      <c r="L374" s="53" t="e">
        <f t="shared" si="20"/>
        <v>#VALUE!</v>
      </c>
      <c r="M374" s="8" t="e">
        <f>VLOOKUP(Table2[[#This Row],[MSRP Output]],'MSRP CODES'!$A$108:$B$491,2,FALSE)</f>
        <v>#N/A</v>
      </c>
      <c r="O374" s="8" t="e">
        <f>VLOOKUP(Table2[[#This Row],[Account Code]],'MSRP CODES'!$A$495:$B$580,2,FALSE)</f>
        <v>#N/A</v>
      </c>
      <c r="U374" s="49"/>
      <c r="V374" s="12">
        <f t="shared" si="24"/>
        <v>0</v>
      </c>
      <c r="W374" s="13">
        <f>Table2[[#This Row],[Cost LC]]/3673.75</f>
        <v>0</v>
      </c>
    </row>
    <row r="375" spans="2:23" x14ac:dyDescent="0.3">
      <c r="B375" s="9" t="e">
        <f>VLOOKUP('BUDGET TEMPLATE'!C375,'MSRP CODES'!$A$4:$B$8,2,FALSE)</f>
        <v>#N/A</v>
      </c>
      <c r="D375" s="9" t="e">
        <f>VLOOKUP(Table2[[#This Row],[PPG Code]],'MSRP CODES'!$A$11:$B$15,2,FALSE)</f>
        <v>#N/A</v>
      </c>
      <c r="F375" s="9" t="e">
        <f>VLOOKUP(Table2[[#This Row],[Goal Code]],'MSRP CODES'!$A$18:$B$20,2,FALSE)</f>
        <v>#N/A</v>
      </c>
      <c r="H375" s="48"/>
      <c r="I375" s="53" t="e">
        <f>VLOOKUP(Table2[[#This Row],[Site]],'MSRP CODES'!$A$23:$C$39,3,FALSE)</f>
        <v>#N/A</v>
      </c>
      <c r="J375" s="9" t="e">
        <f>VLOOKUP(Table2[[#This Row],[Cost Center Code]],'MSRP CODES'!$A$42:$B$48,2,FALSE)</f>
        <v>#N/A</v>
      </c>
      <c r="K375" s="8" t="e">
        <f>VLOOKUP(Table2[[#This Row],[MSRP Objective]],'MSRP CODES'!$A$60:$B$105,2,FALSE)</f>
        <v>#VALUE!</v>
      </c>
      <c r="L375" s="53" t="e">
        <f t="shared" si="20"/>
        <v>#VALUE!</v>
      </c>
      <c r="M375" s="8" t="e">
        <f>VLOOKUP(Table2[[#This Row],[MSRP Output]],'MSRP CODES'!$A$108:$B$491,2,FALSE)</f>
        <v>#N/A</v>
      </c>
      <c r="O375" s="8" t="e">
        <f>VLOOKUP(Table2[[#This Row],[Account Code]],'MSRP CODES'!$A$495:$B$580,2,FALSE)</f>
        <v>#N/A</v>
      </c>
      <c r="U375" s="49"/>
      <c r="V375" s="12">
        <f t="shared" si="24"/>
        <v>0</v>
      </c>
      <c r="W375" s="13">
        <f>Table2[[#This Row],[Cost LC]]/3673.75</f>
        <v>0</v>
      </c>
    </row>
    <row r="376" spans="2:23" x14ac:dyDescent="0.3">
      <c r="B376" s="9" t="e">
        <f>VLOOKUP('BUDGET TEMPLATE'!C376,'MSRP CODES'!$A$4:$B$8,2,FALSE)</f>
        <v>#N/A</v>
      </c>
      <c r="D376" s="9" t="e">
        <f>VLOOKUP(Table2[[#This Row],[PPG Code]],'MSRP CODES'!$A$11:$B$15,2,FALSE)</f>
        <v>#N/A</v>
      </c>
      <c r="F376" s="9" t="e">
        <f>VLOOKUP(Table2[[#This Row],[Goal Code]],'MSRP CODES'!$A$18:$B$20,2,FALSE)</f>
        <v>#N/A</v>
      </c>
      <c r="H376" s="48"/>
      <c r="I376" s="53" t="e">
        <f>VLOOKUP(Table2[[#This Row],[Site]],'MSRP CODES'!$A$23:$C$39,3,FALSE)</f>
        <v>#N/A</v>
      </c>
      <c r="J376" s="9" t="e">
        <f>VLOOKUP(Table2[[#This Row],[Cost Center Code]],'MSRP CODES'!$A$42:$B$48,2,FALSE)</f>
        <v>#N/A</v>
      </c>
      <c r="K376" s="8" t="e">
        <f>VLOOKUP(Table2[[#This Row],[MSRP Objective]],'MSRP CODES'!$A$60:$B$105,2,FALSE)</f>
        <v>#VALUE!</v>
      </c>
      <c r="L376" s="53" t="e">
        <f t="shared" si="20"/>
        <v>#VALUE!</v>
      </c>
      <c r="M376" s="8" t="e">
        <f>VLOOKUP(Table2[[#This Row],[MSRP Output]],'MSRP CODES'!$A$108:$B$491,2,FALSE)</f>
        <v>#N/A</v>
      </c>
      <c r="O376" s="8" t="e">
        <f>VLOOKUP(Table2[[#This Row],[Account Code]],'MSRP CODES'!$A$495:$B$580,2,FALSE)</f>
        <v>#N/A</v>
      </c>
      <c r="U376" s="49"/>
      <c r="V376" s="12">
        <f t="shared" si="24"/>
        <v>0</v>
      </c>
      <c r="W376" s="13">
        <f>Table2[[#This Row],[Cost LC]]/3673.75</f>
        <v>0</v>
      </c>
    </row>
    <row r="377" spans="2:23" x14ac:dyDescent="0.3">
      <c r="B377" s="9" t="e">
        <f>VLOOKUP('BUDGET TEMPLATE'!C377,'MSRP CODES'!$A$4:$B$8,2,FALSE)</f>
        <v>#N/A</v>
      </c>
      <c r="D377" s="9" t="e">
        <f>VLOOKUP(Table2[[#This Row],[PPG Code]],'MSRP CODES'!$A$11:$B$15,2,FALSE)</f>
        <v>#N/A</v>
      </c>
      <c r="F377" s="9" t="e">
        <f>VLOOKUP(Table2[[#This Row],[Goal Code]],'MSRP CODES'!$A$18:$B$20,2,FALSE)</f>
        <v>#N/A</v>
      </c>
      <c r="H377" s="48"/>
      <c r="I377" s="53" t="e">
        <f>VLOOKUP(Table2[[#This Row],[Site]],'MSRP CODES'!$A$23:$C$39,3,FALSE)</f>
        <v>#N/A</v>
      </c>
      <c r="J377" s="9" t="e">
        <f>VLOOKUP(Table2[[#This Row],[Cost Center Code]],'MSRP CODES'!$A$42:$B$48,2,FALSE)</f>
        <v>#N/A</v>
      </c>
      <c r="K377" s="8" t="e">
        <f>VLOOKUP(Table2[[#This Row],[MSRP Objective]],'MSRP CODES'!$A$60:$B$105,2,FALSE)</f>
        <v>#VALUE!</v>
      </c>
      <c r="L377" s="53" t="e">
        <f t="shared" si="20"/>
        <v>#VALUE!</v>
      </c>
      <c r="M377" s="8" t="e">
        <f>VLOOKUP(Table2[[#This Row],[MSRP Output]],'MSRP CODES'!$A$108:$B$491,2,FALSE)</f>
        <v>#N/A</v>
      </c>
      <c r="O377" s="8" t="e">
        <f>VLOOKUP(Table2[[#This Row],[Account Code]],'MSRP CODES'!$A$495:$B$580,2,FALSE)</f>
        <v>#N/A</v>
      </c>
      <c r="U377" s="49"/>
      <c r="V377" s="12">
        <f t="shared" si="24"/>
        <v>0</v>
      </c>
      <c r="W377" s="13">
        <f>Table2[[#This Row],[Cost LC]]/3673.75</f>
        <v>0</v>
      </c>
    </row>
    <row r="378" spans="2:23" x14ac:dyDescent="0.3">
      <c r="B378" s="9" t="e">
        <f>VLOOKUP('BUDGET TEMPLATE'!C378,'MSRP CODES'!$A$4:$B$8,2,FALSE)</f>
        <v>#N/A</v>
      </c>
      <c r="D378" s="9" t="e">
        <f>VLOOKUP(Table2[[#This Row],[PPG Code]],'MSRP CODES'!$A$11:$B$15,2,FALSE)</f>
        <v>#N/A</v>
      </c>
      <c r="F378" s="9" t="e">
        <f>VLOOKUP(Table2[[#This Row],[Goal Code]],'MSRP CODES'!$A$18:$B$20,2,FALSE)</f>
        <v>#N/A</v>
      </c>
      <c r="H378" s="48"/>
      <c r="I378" s="53" t="e">
        <f>VLOOKUP(Table2[[#This Row],[Site]],'MSRP CODES'!$A$23:$C$39,3,FALSE)</f>
        <v>#N/A</v>
      </c>
      <c r="J378" s="9" t="e">
        <f>VLOOKUP(Table2[[#This Row],[Cost Center Code]],'MSRP CODES'!$A$42:$B$48,2,FALSE)</f>
        <v>#N/A</v>
      </c>
      <c r="K378" s="8" t="e">
        <f>VLOOKUP(Table2[[#This Row],[MSRP Objective]],'MSRP CODES'!$A$60:$B$105,2,FALSE)</f>
        <v>#VALUE!</v>
      </c>
      <c r="L378" s="53" t="e">
        <f t="shared" si="20"/>
        <v>#VALUE!</v>
      </c>
      <c r="M378" s="8" t="e">
        <f>VLOOKUP(Table2[[#This Row],[MSRP Output]],'MSRP CODES'!$A$108:$B$491,2,FALSE)</f>
        <v>#N/A</v>
      </c>
      <c r="O378" s="8" t="e">
        <f>VLOOKUP(Table2[[#This Row],[Account Code]],'MSRP CODES'!$A$495:$B$580,2,FALSE)</f>
        <v>#N/A</v>
      </c>
      <c r="U378" s="49"/>
      <c r="V378" s="12">
        <f t="shared" si="24"/>
        <v>0</v>
      </c>
      <c r="W378" s="13">
        <f>Table2[[#This Row],[Cost LC]]/3673.75</f>
        <v>0</v>
      </c>
    </row>
    <row r="379" spans="2:23" x14ac:dyDescent="0.3">
      <c r="B379" s="9" t="e">
        <f>VLOOKUP('BUDGET TEMPLATE'!C379,'MSRP CODES'!$A$4:$B$8,2,FALSE)</f>
        <v>#N/A</v>
      </c>
      <c r="D379" s="9" t="e">
        <f>VLOOKUP(Table2[[#This Row],[PPG Code]],'MSRP CODES'!$A$11:$B$15,2,FALSE)</f>
        <v>#N/A</v>
      </c>
      <c r="F379" s="9" t="e">
        <f>VLOOKUP(Table2[[#This Row],[Goal Code]],'MSRP CODES'!$A$18:$B$20,2,FALSE)</f>
        <v>#N/A</v>
      </c>
      <c r="H379" s="48"/>
      <c r="I379" s="53" t="e">
        <f>VLOOKUP(Table2[[#This Row],[Site]],'MSRP CODES'!$A$23:$C$39,3,FALSE)</f>
        <v>#N/A</v>
      </c>
      <c r="J379" s="9" t="e">
        <f>VLOOKUP(Table2[[#This Row],[Cost Center Code]],'MSRP CODES'!$A$42:$B$48,2,FALSE)</f>
        <v>#N/A</v>
      </c>
      <c r="K379" s="8" t="e">
        <f>VLOOKUP(Table2[[#This Row],[MSRP Objective]],'MSRP CODES'!$A$60:$B$105,2,FALSE)</f>
        <v>#VALUE!</v>
      </c>
      <c r="L379" s="53" t="e">
        <f t="shared" si="20"/>
        <v>#VALUE!</v>
      </c>
      <c r="M379" s="8" t="e">
        <f>VLOOKUP(Table2[[#This Row],[MSRP Output]],'MSRP CODES'!$A$108:$B$491,2,FALSE)</f>
        <v>#N/A</v>
      </c>
      <c r="O379" s="8" t="e">
        <f>VLOOKUP(Table2[[#This Row],[Account Code]],'MSRP CODES'!$A$495:$B$580,2,FALSE)</f>
        <v>#N/A</v>
      </c>
      <c r="U379" s="49"/>
      <c r="V379" s="12">
        <f t="shared" si="24"/>
        <v>0</v>
      </c>
      <c r="W379" s="13">
        <f>Table2[[#This Row],[Cost LC]]/3673.75</f>
        <v>0</v>
      </c>
    </row>
    <row r="380" spans="2:23" x14ac:dyDescent="0.3">
      <c r="B380" s="9" t="e">
        <f>VLOOKUP('BUDGET TEMPLATE'!C380,'MSRP CODES'!$A$4:$B$8,2,FALSE)</f>
        <v>#N/A</v>
      </c>
      <c r="D380" s="9" t="e">
        <f>VLOOKUP(Table2[[#This Row],[PPG Code]],'MSRP CODES'!$A$11:$B$15,2,FALSE)</f>
        <v>#N/A</v>
      </c>
      <c r="F380" s="9" t="e">
        <f>VLOOKUP(Table2[[#This Row],[Goal Code]],'MSRP CODES'!$A$18:$B$20,2,FALSE)</f>
        <v>#N/A</v>
      </c>
      <c r="H380" s="48"/>
      <c r="I380" s="53" t="e">
        <f>VLOOKUP(Table2[[#This Row],[Site]],'MSRP CODES'!$A$23:$C$39,3,FALSE)</f>
        <v>#N/A</v>
      </c>
      <c r="J380" s="9" t="e">
        <f>VLOOKUP(Table2[[#This Row],[Cost Center Code]],'MSRP CODES'!$A$42:$B$48,2,FALSE)</f>
        <v>#N/A</v>
      </c>
      <c r="K380" s="8" t="e">
        <f>VLOOKUP(Table2[[#This Row],[MSRP Objective]],'MSRP CODES'!$A$60:$B$105,2,FALSE)</f>
        <v>#VALUE!</v>
      </c>
      <c r="L380" s="53" t="e">
        <f t="shared" si="20"/>
        <v>#VALUE!</v>
      </c>
      <c r="M380" s="8" t="e">
        <f>VLOOKUP(Table2[[#This Row],[MSRP Output]],'MSRP CODES'!$A$108:$B$491,2,FALSE)</f>
        <v>#N/A</v>
      </c>
      <c r="O380" s="8" t="e">
        <f>VLOOKUP(Table2[[#This Row],[Account Code]],'MSRP CODES'!$A$495:$B$580,2,FALSE)</f>
        <v>#N/A</v>
      </c>
      <c r="U380" s="49"/>
      <c r="V380" s="12">
        <f t="shared" si="24"/>
        <v>0</v>
      </c>
      <c r="W380" s="13">
        <f>Table2[[#This Row],[Cost LC]]/3673.75</f>
        <v>0</v>
      </c>
    </row>
    <row r="381" spans="2:23" x14ac:dyDescent="0.3">
      <c r="B381" s="59" t="e">
        <f>VLOOKUP('BUDGET TEMPLATE'!C381,'MSRP CODES'!$A$4:$B$8,2,FALSE)</f>
        <v>#N/A</v>
      </c>
      <c r="D381" s="59" t="e">
        <f>VLOOKUP(Table2[[#This Row],[PPG Code]],'MSRP CODES'!$A$11:$B$15,2,FALSE)</f>
        <v>#N/A</v>
      </c>
      <c r="F381" s="59" t="e">
        <f>VLOOKUP(Table2[[#This Row],[Goal Code]],'MSRP CODES'!$A$18:$B$20,2,FALSE)</f>
        <v>#N/A</v>
      </c>
      <c r="I381" s="60" t="e">
        <f>VLOOKUP(Table2[[#This Row],[Site]],'MSRP CODES'!$A$23:$C$39,3,FALSE)</f>
        <v>#N/A</v>
      </c>
      <c r="J381" s="59" t="e">
        <f>VLOOKUP(Table2[[#This Row],[Cost Center Code]],'MSRP CODES'!$A$42:$B$48,2,FALSE)</f>
        <v>#N/A</v>
      </c>
      <c r="K381" s="61" t="e">
        <f>VLOOKUP(Table2[[#This Row],[MSRP Objective]],'MSRP CODES'!$A$60:$B$105,2,FALSE)</f>
        <v>#VALUE!</v>
      </c>
      <c r="L381" s="53" t="e">
        <f t="shared" ref="L381:L444" si="25">VALUE(LEFT(N381,LEN(N381)-2))</f>
        <v>#VALUE!</v>
      </c>
      <c r="M381" s="61" t="e">
        <f>VLOOKUP(Table2[[#This Row],[MSRP Output]],'MSRP CODES'!$A$108:$B$491,2,FALSE)</f>
        <v>#N/A</v>
      </c>
      <c r="O381" s="61" t="e">
        <f>VLOOKUP(Table2[[#This Row],[Account Code]],'MSRP CODES'!$A$495:$B$580,2,FALSE)</f>
        <v>#N/A</v>
      </c>
      <c r="V381" s="12">
        <f t="shared" ref="V381:V444" si="26">U381*R381</f>
        <v>0</v>
      </c>
      <c r="W381" s="13">
        <f>Table2[[#This Row],[Cost LC]]/3673.75</f>
        <v>0</v>
      </c>
    </row>
    <row r="382" spans="2:23" x14ac:dyDescent="0.3">
      <c r="B382" s="59" t="e">
        <f>VLOOKUP('BUDGET TEMPLATE'!C382,'MSRP CODES'!$A$4:$B$8,2,FALSE)</f>
        <v>#N/A</v>
      </c>
      <c r="D382" s="59" t="e">
        <f>VLOOKUP(Table2[[#This Row],[PPG Code]],'MSRP CODES'!$A$11:$B$15,2,FALSE)</f>
        <v>#N/A</v>
      </c>
      <c r="F382" s="59" t="e">
        <f>VLOOKUP(Table2[[#This Row],[Goal Code]],'MSRP CODES'!$A$18:$B$20,2,FALSE)</f>
        <v>#N/A</v>
      </c>
      <c r="I382" s="60" t="e">
        <f>VLOOKUP(Table2[[#This Row],[Site]],'MSRP CODES'!$A$23:$C$39,3,FALSE)</f>
        <v>#N/A</v>
      </c>
      <c r="J382" s="59" t="e">
        <f>VLOOKUP(Table2[[#This Row],[Cost Center Code]],'MSRP CODES'!$A$42:$B$48,2,FALSE)</f>
        <v>#N/A</v>
      </c>
      <c r="K382" s="61" t="e">
        <f>VLOOKUP(Table2[[#This Row],[MSRP Objective]],'MSRP CODES'!$A$60:$B$105,2,FALSE)</f>
        <v>#VALUE!</v>
      </c>
      <c r="L382" s="53" t="e">
        <f t="shared" si="25"/>
        <v>#VALUE!</v>
      </c>
      <c r="M382" s="61" t="e">
        <f>VLOOKUP(Table2[[#This Row],[MSRP Output]],'MSRP CODES'!$A$108:$B$491,2,FALSE)</f>
        <v>#N/A</v>
      </c>
      <c r="O382" s="61" t="e">
        <f>VLOOKUP(Table2[[#This Row],[Account Code]],'MSRP CODES'!$A$495:$B$580,2,FALSE)</f>
        <v>#N/A</v>
      </c>
      <c r="V382" s="12">
        <f t="shared" si="26"/>
        <v>0</v>
      </c>
      <c r="W382" s="13">
        <f>Table2[[#This Row],[Cost LC]]/3673.75</f>
        <v>0</v>
      </c>
    </row>
    <row r="383" spans="2:23" x14ac:dyDescent="0.3">
      <c r="B383" s="59" t="e">
        <f>VLOOKUP('BUDGET TEMPLATE'!C383,'MSRP CODES'!$A$4:$B$8,2,FALSE)</f>
        <v>#N/A</v>
      </c>
      <c r="D383" s="59" t="e">
        <f>VLOOKUP(Table2[[#This Row],[PPG Code]],'MSRP CODES'!$A$11:$B$15,2,FALSE)</f>
        <v>#N/A</v>
      </c>
      <c r="F383" s="59" t="e">
        <f>VLOOKUP(Table2[[#This Row],[Goal Code]],'MSRP CODES'!$A$18:$B$20,2,FALSE)</f>
        <v>#N/A</v>
      </c>
      <c r="I383" s="60" t="e">
        <f>VLOOKUP(Table2[[#This Row],[Site]],'MSRP CODES'!$A$23:$C$39,3,FALSE)</f>
        <v>#N/A</v>
      </c>
      <c r="J383" s="59" t="e">
        <f>VLOOKUP(Table2[[#This Row],[Cost Center Code]],'MSRP CODES'!$A$42:$B$48,2,FALSE)</f>
        <v>#N/A</v>
      </c>
      <c r="K383" s="61" t="e">
        <f>VLOOKUP(Table2[[#This Row],[MSRP Objective]],'MSRP CODES'!$A$60:$B$105,2,FALSE)</f>
        <v>#VALUE!</v>
      </c>
      <c r="L383" s="53" t="e">
        <f t="shared" si="25"/>
        <v>#VALUE!</v>
      </c>
      <c r="M383" s="61" t="e">
        <f>VLOOKUP(Table2[[#This Row],[MSRP Output]],'MSRP CODES'!$A$108:$B$491,2,FALSE)</f>
        <v>#N/A</v>
      </c>
      <c r="O383" s="61" t="e">
        <f>VLOOKUP(Table2[[#This Row],[Account Code]],'MSRP CODES'!$A$495:$B$580,2,FALSE)</f>
        <v>#N/A</v>
      </c>
      <c r="V383" s="12">
        <f t="shared" si="26"/>
        <v>0</v>
      </c>
      <c r="W383" s="13">
        <f>Table2[[#This Row],[Cost LC]]/3673.75</f>
        <v>0</v>
      </c>
    </row>
    <row r="384" spans="2:23" x14ac:dyDescent="0.3">
      <c r="B384" s="59" t="e">
        <f>VLOOKUP('BUDGET TEMPLATE'!C384,'MSRP CODES'!$A$4:$B$8,2,FALSE)</f>
        <v>#N/A</v>
      </c>
      <c r="D384" s="59" t="e">
        <f>VLOOKUP(Table2[[#This Row],[PPG Code]],'MSRP CODES'!$A$11:$B$15,2,FALSE)</f>
        <v>#N/A</v>
      </c>
      <c r="F384" s="59" t="e">
        <f>VLOOKUP(Table2[[#This Row],[Goal Code]],'MSRP CODES'!$A$18:$B$20,2,FALSE)</f>
        <v>#N/A</v>
      </c>
      <c r="I384" s="60" t="e">
        <f>VLOOKUP(Table2[[#This Row],[Site]],'MSRP CODES'!$A$23:$C$39,3,FALSE)</f>
        <v>#N/A</v>
      </c>
      <c r="J384" s="59" t="e">
        <f>VLOOKUP(Table2[[#This Row],[Cost Center Code]],'MSRP CODES'!$A$42:$B$48,2,FALSE)</f>
        <v>#N/A</v>
      </c>
      <c r="K384" s="61" t="e">
        <f>VLOOKUP(Table2[[#This Row],[MSRP Objective]],'MSRP CODES'!$A$60:$B$105,2,FALSE)</f>
        <v>#VALUE!</v>
      </c>
      <c r="L384" s="53" t="e">
        <f t="shared" si="25"/>
        <v>#VALUE!</v>
      </c>
      <c r="M384" s="61" t="e">
        <f>VLOOKUP(Table2[[#This Row],[MSRP Output]],'MSRP CODES'!$A$108:$B$491,2,FALSE)</f>
        <v>#N/A</v>
      </c>
      <c r="O384" s="61" t="e">
        <f>VLOOKUP(Table2[[#This Row],[Account Code]],'MSRP CODES'!$A$495:$B$580,2,FALSE)</f>
        <v>#N/A</v>
      </c>
      <c r="V384" s="12">
        <f t="shared" si="26"/>
        <v>0</v>
      </c>
      <c r="W384" s="13">
        <f>Table2[[#This Row],[Cost LC]]/3673.75</f>
        <v>0</v>
      </c>
    </row>
    <row r="385" spans="2:23" x14ac:dyDescent="0.3">
      <c r="B385" s="59" t="e">
        <f>VLOOKUP('BUDGET TEMPLATE'!C385,'MSRP CODES'!$A$4:$B$8,2,FALSE)</f>
        <v>#N/A</v>
      </c>
      <c r="D385" s="59" t="e">
        <f>VLOOKUP(Table2[[#This Row],[PPG Code]],'MSRP CODES'!$A$11:$B$15,2,FALSE)</f>
        <v>#N/A</v>
      </c>
      <c r="F385" s="59" t="e">
        <f>VLOOKUP(Table2[[#This Row],[Goal Code]],'MSRP CODES'!$A$18:$B$20,2,FALSE)</f>
        <v>#N/A</v>
      </c>
      <c r="I385" s="60" t="e">
        <f>VLOOKUP(Table2[[#This Row],[Site]],'MSRP CODES'!$A$23:$C$39,3,FALSE)</f>
        <v>#N/A</v>
      </c>
      <c r="J385" s="59" t="e">
        <f>VLOOKUP(Table2[[#This Row],[Cost Center Code]],'MSRP CODES'!$A$42:$B$48,2,FALSE)</f>
        <v>#N/A</v>
      </c>
      <c r="K385" s="61" t="e">
        <f>VLOOKUP(Table2[[#This Row],[MSRP Objective]],'MSRP CODES'!$A$60:$B$105,2,FALSE)</f>
        <v>#VALUE!</v>
      </c>
      <c r="L385" s="53" t="e">
        <f t="shared" si="25"/>
        <v>#VALUE!</v>
      </c>
      <c r="M385" s="61" t="e">
        <f>VLOOKUP(Table2[[#This Row],[MSRP Output]],'MSRP CODES'!$A$108:$B$491,2,FALSE)</f>
        <v>#N/A</v>
      </c>
      <c r="O385" s="61" t="e">
        <f>VLOOKUP(Table2[[#This Row],[Account Code]],'MSRP CODES'!$A$495:$B$580,2,FALSE)</f>
        <v>#N/A</v>
      </c>
      <c r="V385" s="12">
        <f t="shared" si="26"/>
        <v>0</v>
      </c>
      <c r="W385" s="13">
        <f>Table2[[#This Row],[Cost LC]]/3673.75</f>
        <v>0</v>
      </c>
    </row>
    <row r="386" spans="2:23" x14ac:dyDescent="0.3">
      <c r="B386" s="59" t="e">
        <f>VLOOKUP('BUDGET TEMPLATE'!C386,'MSRP CODES'!$A$4:$B$8,2,FALSE)</f>
        <v>#N/A</v>
      </c>
      <c r="D386" s="59" t="e">
        <f>VLOOKUP(Table2[[#This Row],[PPG Code]],'MSRP CODES'!$A$11:$B$15,2,FALSE)</f>
        <v>#N/A</v>
      </c>
      <c r="F386" s="59" t="e">
        <f>VLOOKUP(Table2[[#This Row],[Goal Code]],'MSRP CODES'!$A$18:$B$20,2,FALSE)</f>
        <v>#N/A</v>
      </c>
      <c r="I386" s="60" t="e">
        <f>VLOOKUP(Table2[[#This Row],[Site]],'MSRP CODES'!$A$23:$C$39,3,FALSE)</f>
        <v>#N/A</v>
      </c>
      <c r="J386" s="59" t="e">
        <f>VLOOKUP(Table2[[#This Row],[Cost Center Code]],'MSRP CODES'!$A$42:$B$48,2,FALSE)</f>
        <v>#N/A</v>
      </c>
      <c r="K386" s="61" t="e">
        <f>VLOOKUP(Table2[[#This Row],[MSRP Objective]],'MSRP CODES'!$A$60:$B$105,2,FALSE)</f>
        <v>#VALUE!</v>
      </c>
      <c r="L386" s="53" t="e">
        <f t="shared" si="25"/>
        <v>#VALUE!</v>
      </c>
      <c r="M386" s="61" t="e">
        <f>VLOOKUP(Table2[[#This Row],[MSRP Output]],'MSRP CODES'!$A$108:$B$491,2,FALSE)</f>
        <v>#N/A</v>
      </c>
      <c r="O386" s="61" t="e">
        <f>VLOOKUP(Table2[[#This Row],[Account Code]],'MSRP CODES'!$A$495:$B$580,2,FALSE)</f>
        <v>#N/A</v>
      </c>
      <c r="V386" s="12">
        <f t="shared" si="26"/>
        <v>0</v>
      </c>
      <c r="W386" s="13">
        <f>Table2[[#This Row],[Cost LC]]/3673.75</f>
        <v>0</v>
      </c>
    </row>
    <row r="387" spans="2:23" x14ac:dyDescent="0.3">
      <c r="B387" s="59" t="e">
        <f>VLOOKUP('BUDGET TEMPLATE'!C387,'MSRP CODES'!$A$4:$B$8,2,FALSE)</f>
        <v>#N/A</v>
      </c>
      <c r="D387" s="59" t="e">
        <f>VLOOKUP(Table2[[#This Row],[PPG Code]],'MSRP CODES'!$A$11:$B$15,2,FALSE)</f>
        <v>#N/A</v>
      </c>
      <c r="F387" s="59" t="e">
        <f>VLOOKUP(Table2[[#This Row],[Goal Code]],'MSRP CODES'!$A$18:$B$20,2,FALSE)</f>
        <v>#N/A</v>
      </c>
      <c r="I387" s="60" t="e">
        <f>VLOOKUP(Table2[[#This Row],[Site]],'MSRP CODES'!$A$23:$C$39,3,FALSE)</f>
        <v>#N/A</v>
      </c>
      <c r="J387" s="59" t="e">
        <f>VLOOKUP(Table2[[#This Row],[Cost Center Code]],'MSRP CODES'!$A$42:$B$48,2,FALSE)</f>
        <v>#N/A</v>
      </c>
      <c r="K387" s="61" t="e">
        <f>VLOOKUP(Table2[[#This Row],[MSRP Objective]],'MSRP CODES'!$A$60:$B$105,2,FALSE)</f>
        <v>#VALUE!</v>
      </c>
      <c r="L387" s="53" t="e">
        <f t="shared" si="25"/>
        <v>#VALUE!</v>
      </c>
      <c r="M387" s="61" t="e">
        <f>VLOOKUP(Table2[[#This Row],[MSRP Output]],'MSRP CODES'!$A$108:$B$491,2,FALSE)</f>
        <v>#N/A</v>
      </c>
      <c r="O387" s="61" t="e">
        <f>VLOOKUP(Table2[[#This Row],[Account Code]],'MSRP CODES'!$A$495:$B$580,2,FALSE)</f>
        <v>#N/A</v>
      </c>
      <c r="V387" s="12">
        <f t="shared" si="26"/>
        <v>0</v>
      </c>
      <c r="W387" s="13">
        <f>Table2[[#This Row],[Cost LC]]/3673.75</f>
        <v>0</v>
      </c>
    </row>
    <row r="388" spans="2:23" x14ac:dyDescent="0.3">
      <c r="B388" s="59" t="e">
        <f>VLOOKUP('BUDGET TEMPLATE'!C388,'MSRP CODES'!$A$4:$B$8,2,FALSE)</f>
        <v>#N/A</v>
      </c>
      <c r="D388" s="59" t="e">
        <f>VLOOKUP(Table2[[#This Row],[PPG Code]],'MSRP CODES'!$A$11:$B$15,2,FALSE)</f>
        <v>#N/A</v>
      </c>
      <c r="F388" s="59" t="e">
        <f>VLOOKUP(Table2[[#This Row],[Goal Code]],'MSRP CODES'!$A$18:$B$20,2,FALSE)</f>
        <v>#N/A</v>
      </c>
      <c r="I388" s="60" t="e">
        <f>VLOOKUP(Table2[[#This Row],[Site]],'MSRP CODES'!$A$23:$C$39,3,FALSE)</f>
        <v>#N/A</v>
      </c>
      <c r="J388" s="59" t="e">
        <f>VLOOKUP(Table2[[#This Row],[Cost Center Code]],'MSRP CODES'!$A$42:$B$48,2,FALSE)</f>
        <v>#N/A</v>
      </c>
      <c r="K388" s="61" t="e">
        <f>VLOOKUP(Table2[[#This Row],[MSRP Objective]],'MSRP CODES'!$A$60:$B$105,2,FALSE)</f>
        <v>#VALUE!</v>
      </c>
      <c r="L388" s="53" t="e">
        <f t="shared" si="25"/>
        <v>#VALUE!</v>
      </c>
      <c r="M388" s="61" t="e">
        <f>VLOOKUP(Table2[[#This Row],[MSRP Output]],'MSRP CODES'!$A$108:$B$491,2,FALSE)</f>
        <v>#N/A</v>
      </c>
      <c r="O388" s="61" t="e">
        <f>VLOOKUP(Table2[[#This Row],[Account Code]],'MSRP CODES'!$A$495:$B$580,2,FALSE)</f>
        <v>#N/A</v>
      </c>
      <c r="V388" s="12">
        <f t="shared" si="26"/>
        <v>0</v>
      </c>
      <c r="W388" s="13">
        <f>Table2[[#This Row],[Cost LC]]/3673.75</f>
        <v>0</v>
      </c>
    </row>
    <row r="389" spans="2:23" x14ac:dyDescent="0.3">
      <c r="B389" s="59" t="e">
        <f>VLOOKUP('BUDGET TEMPLATE'!C389,'MSRP CODES'!$A$4:$B$8,2,FALSE)</f>
        <v>#N/A</v>
      </c>
      <c r="D389" s="59" t="e">
        <f>VLOOKUP(Table2[[#This Row],[PPG Code]],'MSRP CODES'!$A$11:$B$15,2,FALSE)</f>
        <v>#N/A</v>
      </c>
      <c r="F389" s="59" t="e">
        <f>VLOOKUP(Table2[[#This Row],[Goal Code]],'MSRP CODES'!$A$18:$B$20,2,FALSE)</f>
        <v>#N/A</v>
      </c>
      <c r="I389" s="60" t="e">
        <f>VLOOKUP(Table2[[#This Row],[Site]],'MSRP CODES'!$A$23:$C$39,3,FALSE)</f>
        <v>#N/A</v>
      </c>
      <c r="J389" s="59" t="e">
        <f>VLOOKUP(Table2[[#This Row],[Cost Center Code]],'MSRP CODES'!$A$42:$B$48,2,FALSE)</f>
        <v>#N/A</v>
      </c>
      <c r="K389" s="61" t="e">
        <f>VLOOKUP(Table2[[#This Row],[MSRP Objective]],'MSRP CODES'!$A$60:$B$105,2,FALSE)</f>
        <v>#VALUE!</v>
      </c>
      <c r="L389" s="53" t="e">
        <f t="shared" si="25"/>
        <v>#VALUE!</v>
      </c>
      <c r="M389" s="61" t="e">
        <f>VLOOKUP(Table2[[#This Row],[MSRP Output]],'MSRP CODES'!$A$108:$B$491,2,FALSE)</f>
        <v>#N/A</v>
      </c>
      <c r="O389" s="61" t="e">
        <f>VLOOKUP(Table2[[#This Row],[Account Code]],'MSRP CODES'!$A$495:$B$580,2,FALSE)</f>
        <v>#N/A</v>
      </c>
      <c r="V389" s="12">
        <f t="shared" si="26"/>
        <v>0</v>
      </c>
      <c r="W389" s="13">
        <f>Table2[[#This Row],[Cost LC]]/3673.75</f>
        <v>0</v>
      </c>
    </row>
    <row r="390" spans="2:23" x14ac:dyDescent="0.3">
      <c r="B390" s="59" t="e">
        <f>VLOOKUP('BUDGET TEMPLATE'!C390,'MSRP CODES'!$A$4:$B$8,2,FALSE)</f>
        <v>#N/A</v>
      </c>
      <c r="D390" s="59" t="e">
        <f>VLOOKUP(Table2[[#This Row],[PPG Code]],'MSRP CODES'!$A$11:$B$15,2,FALSE)</f>
        <v>#N/A</v>
      </c>
      <c r="F390" s="59" t="e">
        <f>VLOOKUP(Table2[[#This Row],[Goal Code]],'MSRP CODES'!$A$18:$B$20,2,FALSE)</f>
        <v>#N/A</v>
      </c>
      <c r="I390" s="60" t="e">
        <f>VLOOKUP(Table2[[#This Row],[Site]],'MSRP CODES'!$A$23:$C$39,3,FALSE)</f>
        <v>#N/A</v>
      </c>
      <c r="J390" s="59" t="e">
        <f>VLOOKUP(Table2[[#This Row],[Cost Center Code]],'MSRP CODES'!$A$42:$B$48,2,FALSE)</f>
        <v>#N/A</v>
      </c>
      <c r="K390" s="61" t="e">
        <f>VLOOKUP(Table2[[#This Row],[MSRP Objective]],'MSRP CODES'!$A$60:$B$105,2,FALSE)</f>
        <v>#VALUE!</v>
      </c>
      <c r="L390" s="53" t="e">
        <f t="shared" si="25"/>
        <v>#VALUE!</v>
      </c>
      <c r="M390" s="61" t="e">
        <f>VLOOKUP(Table2[[#This Row],[MSRP Output]],'MSRP CODES'!$A$108:$B$491,2,FALSE)</f>
        <v>#N/A</v>
      </c>
      <c r="O390" s="61" t="e">
        <f>VLOOKUP(Table2[[#This Row],[Account Code]],'MSRP CODES'!$A$495:$B$580,2,FALSE)</f>
        <v>#N/A</v>
      </c>
      <c r="V390" s="12">
        <f t="shared" si="26"/>
        <v>0</v>
      </c>
      <c r="W390" s="13">
        <f>Table2[[#This Row],[Cost LC]]/3673.75</f>
        <v>0</v>
      </c>
    </row>
    <row r="391" spans="2:23" x14ac:dyDescent="0.3">
      <c r="B391" s="59" t="e">
        <f>VLOOKUP('BUDGET TEMPLATE'!C391,'MSRP CODES'!$A$4:$B$8,2,FALSE)</f>
        <v>#N/A</v>
      </c>
      <c r="D391" s="59" t="e">
        <f>VLOOKUP(Table2[[#This Row],[PPG Code]],'MSRP CODES'!$A$11:$B$15,2,FALSE)</f>
        <v>#N/A</v>
      </c>
      <c r="F391" s="59" t="e">
        <f>VLOOKUP(Table2[[#This Row],[Goal Code]],'MSRP CODES'!$A$18:$B$20,2,FALSE)</f>
        <v>#N/A</v>
      </c>
      <c r="I391" s="60" t="e">
        <f>VLOOKUP(Table2[[#This Row],[Site]],'MSRP CODES'!$A$23:$C$39,3,FALSE)</f>
        <v>#N/A</v>
      </c>
      <c r="J391" s="59" t="e">
        <f>VLOOKUP(Table2[[#This Row],[Cost Center Code]],'MSRP CODES'!$A$42:$B$48,2,FALSE)</f>
        <v>#N/A</v>
      </c>
      <c r="K391" s="61" t="e">
        <f>VLOOKUP(Table2[[#This Row],[MSRP Objective]],'MSRP CODES'!$A$60:$B$105,2,FALSE)</f>
        <v>#VALUE!</v>
      </c>
      <c r="L391" s="53" t="e">
        <f t="shared" si="25"/>
        <v>#VALUE!</v>
      </c>
      <c r="M391" s="61" t="e">
        <f>VLOOKUP(Table2[[#This Row],[MSRP Output]],'MSRP CODES'!$A$108:$B$491,2,FALSE)</f>
        <v>#N/A</v>
      </c>
      <c r="O391" s="61" t="e">
        <f>VLOOKUP(Table2[[#This Row],[Account Code]],'MSRP CODES'!$A$495:$B$580,2,FALSE)</f>
        <v>#N/A</v>
      </c>
      <c r="V391" s="12">
        <f t="shared" si="26"/>
        <v>0</v>
      </c>
      <c r="W391" s="13">
        <f>Table2[[#This Row],[Cost LC]]/3673.75</f>
        <v>0</v>
      </c>
    </row>
    <row r="392" spans="2:23" x14ac:dyDescent="0.3">
      <c r="B392" s="59" t="e">
        <f>VLOOKUP('BUDGET TEMPLATE'!C392,'MSRP CODES'!$A$4:$B$8,2,FALSE)</f>
        <v>#N/A</v>
      </c>
      <c r="D392" s="59" t="e">
        <f>VLOOKUP(Table2[[#This Row],[PPG Code]],'MSRP CODES'!$A$11:$B$15,2,FALSE)</f>
        <v>#N/A</v>
      </c>
      <c r="F392" s="59" t="e">
        <f>VLOOKUP(Table2[[#This Row],[Goal Code]],'MSRP CODES'!$A$18:$B$20,2,FALSE)</f>
        <v>#N/A</v>
      </c>
      <c r="I392" s="60" t="e">
        <f>VLOOKUP(Table2[[#This Row],[Site]],'MSRP CODES'!$A$23:$C$39,3,FALSE)</f>
        <v>#N/A</v>
      </c>
      <c r="J392" s="59" t="e">
        <f>VLOOKUP(Table2[[#This Row],[Cost Center Code]],'MSRP CODES'!$A$42:$B$48,2,FALSE)</f>
        <v>#N/A</v>
      </c>
      <c r="K392" s="61" t="e">
        <f>VLOOKUP(Table2[[#This Row],[MSRP Objective]],'MSRP CODES'!$A$60:$B$105,2,FALSE)</f>
        <v>#VALUE!</v>
      </c>
      <c r="L392" s="53" t="e">
        <f t="shared" si="25"/>
        <v>#VALUE!</v>
      </c>
      <c r="M392" s="61" t="e">
        <f>VLOOKUP(Table2[[#This Row],[MSRP Output]],'MSRP CODES'!$A$108:$B$491,2,FALSE)</f>
        <v>#N/A</v>
      </c>
      <c r="O392" s="61" t="e">
        <f>VLOOKUP(Table2[[#This Row],[Account Code]],'MSRP CODES'!$A$495:$B$580,2,FALSE)</f>
        <v>#N/A</v>
      </c>
      <c r="V392" s="12">
        <f t="shared" si="26"/>
        <v>0</v>
      </c>
      <c r="W392" s="13">
        <f>Table2[[#This Row],[Cost LC]]/3673.75</f>
        <v>0</v>
      </c>
    </row>
    <row r="393" spans="2:23" x14ac:dyDescent="0.3">
      <c r="B393" s="59" t="e">
        <f>VLOOKUP('BUDGET TEMPLATE'!C393,'MSRP CODES'!$A$4:$B$8,2,FALSE)</f>
        <v>#N/A</v>
      </c>
      <c r="D393" s="59" t="e">
        <f>VLOOKUP(Table2[[#This Row],[PPG Code]],'MSRP CODES'!$A$11:$B$15,2,FALSE)</f>
        <v>#N/A</v>
      </c>
      <c r="F393" s="59" t="e">
        <f>VLOOKUP(Table2[[#This Row],[Goal Code]],'MSRP CODES'!$A$18:$B$20,2,FALSE)</f>
        <v>#N/A</v>
      </c>
      <c r="I393" s="60" t="e">
        <f>VLOOKUP(Table2[[#This Row],[Site]],'MSRP CODES'!$A$23:$C$39,3,FALSE)</f>
        <v>#N/A</v>
      </c>
      <c r="J393" s="59" t="e">
        <f>VLOOKUP(Table2[[#This Row],[Cost Center Code]],'MSRP CODES'!$A$42:$B$48,2,FALSE)</f>
        <v>#N/A</v>
      </c>
      <c r="K393" s="61" t="e">
        <f>VLOOKUP(Table2[[#This Row],[MSRP Objective]],'MSRP CODES'!$A$60:$B$105,2,FALSE)</f>
        <v>#VALUE!</v>
      </c>
      <c r="L393" s="53" t="e">
        <f t="shared" si="25"/>
        <v>#VALUE!</v>
      </c>
      <c r="M393" s="61" t="e">
        <f>VLOOKUP(Table2[[#This Row],[MSRP Output]],'MSRP CODES'!$A$108:$B$491,2,FALSE)</f>
        <v>#N/A</v>
      </c>
      <c r="O393" s="61" t="e">
        <f>VLOOKUP(Table2[[#This Row],[Account Code]],'MSRP CODES'!$A$495:$B$580,2,FALSE)</f>
        <v>#N/A</v>
      </c>
      <c r="V393" s="12">
        <f t="shared" si="26"/>
        <v>0</v>
      </c>
      <c r="W393" s="13">
        <f>Table2[[#This Row],[Cost LC]]/3673.75</f>
        <v>0</v>
      </c>
    </row>
    <row r="394" spans="2:23" x14ac:dyDescent="0.3">
      <c r="B394" s="59" t="e">
        <f>VLOOKUP('BUDGET TEMPLATE'!C394,'MSRP CODES'!$A$4:$B$8,2,FALSE)</f>
        <v>#N/A</v>
      </c>
      <c r="D394" s="59" t="e">
        <f>VLOOKUP(Table2[[#This Row],[PPG Code]],'MSRP CODES'!$A$11:$B$15,2,FALSE)</f>
        <v>#N/A</v>
      </c>
      <c r="F394" s="59" t="e">
        <f>VLOOKUP(Table2[[#This Row],[Goal Code]],'MSRP CODES'!$A$18:$B$20,2,FALSE)</f>
        <v>#N/A</v>
      </c>
      <c r="I394" s="60" t="e">
        <f>VLOOKUP(Table2[[#This Row],[Site]],'MSRP CODES'!$A$23:$C$39,3,FALSE)</f>
        <v>#N/A</v>
      </c>
      <c r="J394" s="59" t="e">
        <f>VLOOKUP(Table2[[#This Row],[Cost Center Code]],'MSRP CODES'!$A$42:$B$48,2,FALSE)</f>
        <v>#N/A</v>
      </c>
      <c r="K394" s="61" t="e">
        <f>VLOOKUP(Table2[[#This Row],[MSRP Objective]],'MSRP CODES'!$A$60:$B$105,2,FALSE)</f>
        <v>#VALUE!</v>
      </c>
      <c r="L394" s="53" t="e">
        <f t="shared" si="25"/>
        <v>#VALUE!</v>
      </c>
      <c r="M394" s="61" t="e">
        <f>VLOOKUP(Table2[[#This Row],[MSRP Output]],'MSRP CODES'!$A$108:$B$491,2,FALSE)</f>
        <v>#N/A</v>
      </c>
      <c r="O394" s="61" t="e">
        <f>VLOOKUP(Table2[[#This Row],[Account Code]],'MSRP CODES'!$A$495:$B$580,2,FALSE)</f>
        <v>#N/A</v>
      </c>
      <c r="V394" s="12">
        <f t="shared" si="26"/>
        <v>0</v>
      </c>
      <c r="W394" s="13">
        <f>Table2[[#This Row],[Cost LC]]/3673.75</f>
        <v>0</v>
      </c>
    </row>
    <row r="395" spans="2:23" x14ac:dyDescent="0.3">
      <c r="B395" s="59" t="e">
        <f>VLOOKUP('BUDGET TEMPLATE'!C395,'MSRP CODES'!$A$4:$B$8,2,FALSE)</f>
        <v>#N/A</v>
      </c>
      <c r="D395" s="59" t="e">
        <f>VLOOKUP(Table2[[#This Row],[PPG Code]],'MSRP CODES'!$A$11:$B$15,2,FALSE)</f>
        <v>#N/A</v>
      </c>
      <c r="F395" s="59" t="e">
        <f>VLOOKUP(Table2[[#This Row],[Goal Code]],'MSRP CODES'!$A$18:$B$20,2,FALSE)</f>
        <v>#N/A</v>
      </c>
      <c r="I395" s="60" t="e">
        <f>VLOOKUP(Table2[[#This Row],[Site]],'MSRP CODES'!$A$23:$C$39,3,FALSE)</f>
        <v>#N/A</v>
      </c>
      <c r="J395" s="59" t="e">
        <f>VLOOKUP(Table2[[#This Row],[Cost Center Code]],'MSRP CODES'!$A$42:$B$48,2,FALSE)</f>
        <v>#N/A</v>
      </c>
      <c r="K395" s="61" t="e">
        <f>VLOOKUP(Table2[[#This Row],[MSRP Objective]],'MSRP CODES'!$A$60:$B$105,2,FALSE)</f>
        <v>#VALUE!</v>
      </c>
      <c r="L395" s="53" t="e">
        <f t="shared" si="25"/>
        <v>#VALUE!</v>
      </c>
      <c r="M395" s="61" t="e">
        <f>VLOOKUP(Table2[[#This Row],[MSRP Output]],'MSRP CODES'!$A$108:$B$491,2,FALSE)</f>
        <v>#N/A</v>
      </c>
      <c r="O395" s="61" t="e">
        <f>VLOOKUP(Table2[[#This Row],[Account Code]],'MSRP CODES'!$A$495:$B$580,2,FALSE)</f>
        <v>#N/A</v>
      </c>
      <c r="V395" s="12">
        <f t="shared" si="26"/>
        <v>0</v>
      </c>
      <c r="W395" s="13">
        <f>Table2[[#This Row],[Cost LC]]/3673.75</f>
        <v>0</v>
      </c>
    </row>
    <row r="396" spans="2:23" x14ac:dyDescent="0.3">
      <c r="B396" s="59" t="e">
        <f>VLOOKUP('BUDGET TEMPLATE'!C396,'MSRP CODES'!$A$4:$B$8,2,FALSE)</f>
        <v>#N/A</v>
      </c>
      <c r="D396" s="59" t="e">
        <f>VLOOKUP(Table2[[#This Row],[PPG Code]],'MSRP CODES'!$A$11:$B$15,2,FALSE)</f>
        <v>#N/A</v>
      </c>
      <c r="F396" s="59" t="e">
        <f>VLOOKUP(Table2[[#This Row],[Goal Code]],'MSRP CODES'!$A$18:$B$20,2,FALSE)</f>
        <v>#N/A</v>
      </c>
      <c r="I396" s="60" t="e">
        <f>VLOOKUP(Table2[[#This Row],[Site]],'MSRP CODES'!$A$23:$C$39,3,FALSE)</f>
        <v>#N/A</v>
      </c>
      <c r="J396" s="59" t="e">
        <f>VLOOKUP(Table2[[#This Row],[Cost Center Code]],'MSRP CODES'!$A$42:$B$48,2,FALSE)</f>
        <v>#N/A</v>
      </c>
      <c r="K396" s="61" t="e">
        <f>VLOOKUP(Table2[[#This Row],[MSRP Objective]],'MSRP CODES'!$A$60:$B$105,2,FALSE)</f>
        <v>#VALUE!</v>
      </c>
      <c r="L396" s="53" t="e">
        <f t="shared" si="25"/>
        <v>#VALUE!</v>
      </c>
      <c r="M396" s="61" t="e">
        <f>VLOOKUP(Table2[[#This Row],[MSRP Output]],'MSRP CODES'!$A$108:$B$491,2,FALSE)</f>
        <v>#N/A</v>
      </c>
      <c r="O396" s="61" t="e">
        <f>VLOOKUP(Table2[[#This Row],[Account Code]],'MSRP CODES'!$A$495:$B$580,2,FALSE)</f>
        <v>#N/A</v>
      </c>
      <c r="V396" s="12">
        <f t="shared" si="26"/>
        <v>0</v>
      </c>
      <c r="W396" s="13">
        <f>Table2[[#This Row],[Cost LC]]/3673.75</f>
        <v>0</v>
      </c>
    </row>
    <row r="397" spans="2:23" x14ac:dyDescent="0.3">
      <c r="B397" s="59" t="e">
        <f>VLOOKUP('BUDGET TEMPLATE'!C397,'MSRP CODES'!$A$4:$B$8,2,FALSE)</f>
        <v>#N/A</v>
      </c>
      <c r="D397" s="59" t="e">
        <f>VLOOKUP(Table2[[#This Row],[PPG Code]],'MSRP CODES'!$A$11:$B$15,2,FALSE)</f>
        <v>#N/A</v>
      </c>
      <c r="F397" s="59" t="e">
        <f>VLOOKUP(Table2[[#This Row],[Goal Code]],'MSRP CODES'!$A$18:$B$20,2,FALSE)</f>
        <v>#N/A</v>
      </c>
      <c r="I397" s="60" t="e">
        <f>VLOOKUP(Table2[[#This Row],[Site]],'MSRP CODES'!$A$23:$C$39,3,FALSE)</f>
        <v>#N/A</v>
      </c>
      <c r="J397" s="59" t="e">
        <f>VLOOKUP(Table2[[#This Row],[Cost Center Code]],'MSRP CODES'!$A$42:$B$48,2,FALSE)</f>
        <v>#N/A</v>
      </c>
      <c r="K397" s="61" t="e">
        <f>VLOOKUP(Table2[[#This Row],[MSRP Objective]],'MSRP CODES'!$A$60:$B$105,2,FALSE)</f>
        <v>#VALUE!</v>
      </c>
      <c r="L397" s="53" t="e">
        <f t="shared" si="25"/>
        <v>#VALUE!</v>
      </c>
      <c r="M397" s="61" t="e">
        <f>VLOOKUP(Table2[[#This Row],[MSRP Output]],'MSRP CODES'!$A$108:$B$491,2,FALSE)</f>
        <v>#N/A</v>
      </c>
      <c r="O397" s="61" t="e">
        <f>VLOOKUP(Table2[[#This Row],[Account Code]],'MSRP CODES'!$A$495:$B$580,2,FALSE)</f>
        <v>#N/A</v>
      </c>
      <c r="V397" s="12">
        <f t="shared" si="26"/>
        <v>0</v>
      </c>
      <c r="W397" s="13">
        <f>Table2[[#This Row],[Cost LC]]/3673.75</f>
        <v>0</v>
      </c>
    </row>
    <row r="398" spans="2:23" x14ac:dyDescent="0.3">
      <c r="B398" s="59" t="e">
        <f>VLOOKUP('BUDGET TEMPLATE'!C398,'MSRP CODES'!$A$4:$B$8,2,FALSE)</f>
        <v>#N/A</v>
      </c>
      <c r="D398" s="59" t="e">
        <f>VLOOKUP(Table2[[#This Row],[PPG Code]],'MSRP CODES'!$A$11:$B$15,2,FALSE)</f>
        <v>#N/A</v>
      </c>
      <c r="F398" s="59" t="e">
        <f>VLOOKUP(Table2[[#This Row],[Goal Code]],'MSRP CODES'!$A$18:$B$20,2,FALSE)</f>
        <v>#N/A</v>
      </c>
      <c r="I398" s="60" t="e">
        <f>VLOOKUP(Table2[[#This Row],[Site]],'MSRP CODES'!$A$23:$C$39,3,FALSE)</f>
        <v>#N/A</v>
      </c>
      <c r="J398" s="59" t="e">
        <f>VLOOKUP(Table2[[#This Row],[Cost Center Code]],'MSRP CODES'!$A$42:$B$48,2,FALSE)</f>
        <v>#N/A</v>
      </c>
      <c r="K398" s="61" t="e">
        <f>VLOOKUP(Table2[[#This Row],[MSRP Objective]],'MSRP CODES'!$A$60:$B$105,2,FALSE)</f>
        <v>#VALUE!</v>
      </c>
      <c r="L398" s="53" t="e">
        <f t="shared" si="25"/>
        <v>#VALUE!</v>
      </c>
      <c r="M398" s="61" t="e">
        <f>VLOOKUP(Table2[[#This Row],[MSRP Output]],'MSRP CODES'!$A$108:$B$491,2,FALSE)</f>
        <v>#N/A</v>
      </c>
      <c r="O398" s="61" t="e">
        <f>VLOOKUP(Table2[[#This Row],[Account Code]],'MSRP CODES'!$A$495:$B$580,2,FALSE)</f>
        <v>#N/A</v>
      </c>
      <c r="V398" s="12">
        <f t="shared" si="26"/>
        <v>0</v>
      </c>
      <c r="W398" s="13">
        <f>Table2[[#This Row],[Cost LC]]/3673.75</f>
        <v>0</v>
      </c>
    </row>
    <row r="399" spans="2:23" x14ac:dyDescent="0.3">
      <c r="B399" s="59" t="e">
        <f>VLOOKUP('BUDGET TEMPLATE'!C399,'MSRP CODES'!$A$4:$B$8,2,FALSE)</f>
        <v>#N/A</v>
      </c>
      <c r="D399" s="59" t="e">
        <f>VLOOKUP(Table2[[#This Row],[PPG Code]],'MSRP CODES'!$A$11:$B$15,2,FALSE)</f>
        <v>#N/A</v>
      </c>
      <c r="F399" s="59" t="e">
        <f>VLOOKUP(Table2[[#This Row],[Goal Code]],'MSRP CODES'!$A$18:$B$20,2,FALSE)</f>
        <v>#N/A</v>
      </c>
      <c r="I399" s="60" t="e">
        <f>VLOOKUP(Table2[[#This Row],[Site]],'MSRP CODES'!$A$23:$C$39,3,FALSE)</f>
        <v>#N/A</v>
      </c>
      <c r="J399" s="59" t="e">
        <f>VLOOKUP(Table2[[#This Row],[Cost Center Code]],'MSRP CODES'!$A$42:$B$48,2,FALSE)</f>
        <v>#N/A</v>
      </c>
      <c r="K399" s="61" t="e">
        <f>VLOOKUP(Table2[[#This Row],[MSRP Objective]],'MSRP CODES'!$A$60:$B$105,2,FALSE)</f>
        <v>#VALUE!</v>
      </c>
      <c r="L399" s="53" t="e">
        <f t="shared" si="25"/>
        <v>#VALUE!</v>
      </c>
      <c r="M399" s="61" t="e">
        <f>VLOOKUP(Table2[[#This Row],[MSRP Output]],'MSRP CODES'!$A$108:$B$491,2,FALSE)</f>
        <v>#N/A</v>
      </c>
      <c r="O399" s="61" t="e">
        <f>VLOOKUP(Table2[[#This Row],[Account Code]],'MSRP CODES'!$A$495:$B$580,2,FALSE)</f>
        <v>#N/A</v>
      </c>
      <c r="V399" s="12">
        <f t="shared" si="26"/>
        <v>0</v>
      </c>
      <c r="W399" s="13">
        <f>Table2[[#This Row],[Cost LC]]/3673.75</f>
        <v>0</v>
      </c>
    </row>
    <row r="400" spans="2:23" x14ac:dyDescent="0.3">
      <c r="B400" s="59" t="e">
        <f>VLOOKUP('BUDGET TEMPLATE'!C400,'MSRP CODES'!$A$4:$B$8,2,FALSE)</f>
        <v>#N/A</v>
      </c>
      <c r="D400" s="59" t="e">
        <f>VLOOKUP(Table2[[#This Row],[PPG Code]],'MSRP CODES'!$A$11:$B$15,2,FALSE)</f>
        <v>#N/A</v>
      </c>
      <c r="F400" s="59" t="e">
        <f>VLOOKUP(Table2[[#This Row],[Goal Code]],'MSRP CODES'!$A$18:$B$20,2,FALSE)</f>
        <v>#N/A</v>
      </c>
      <c r="I400" s="60" t="e">
        <f>VLOOKUP(Table2[[#This Row],[Site]],'MSRP CODES'!$A$23:$C$39,3,FALSE)</f>
        <v>#N/A</v>
      </c>
      <c r="J400" s="59" t="e">
        <f>VLOOKUP(Table2[[#This Row],[Cost Center Code]],'MSRP CODES'!$A$42:$B$48,2,FALSE)</f>
        <v>#N/A</v>
      </c>
      <c r="K400" s="61" t="e">
        <f>VLOOKUP(Table2[[#This Row],[MSRP Objective]],'MSRP CODES'!$A$60:$B$105,2,FALSE)</f>
        <v>#VALUE!</v>
      </c>
      <c r="L400" s="53" t="e">
        <f t="shared" si="25"/>
        <v>#VALUE!</v>
      </c>
      <c r="M400" s="61" t="e">
        <f>VLOOKUP(Table2[[#This Row],[MSRP Output]],'MSRP CODES'!$A$108:$B$491,2,FALSE)</f>
        <v>#N/A</v>
      </c>
      <c r="O400" s="61" t="e">
        <f>VLOOKUP(Table2[[#This Row],[Account Code]],'MSRP CODES'!$A$495:$B$580,2,FALSE)</f>
        <v>#N/A</v>
      </c>
      <c r="V400" s="12">
        <f t="shared" si="26"/>
        <v>0</v>
      </c>
      <c r="W400" s="13">
        <f>Table2[[#This Row],[Cost LC]]/3673.75</f>
        <v>0</v>
      </c>
    </row>
    <row r="401" spans="2:23" x14ac:dyDescent="0.3">
      <c r="B401" s="59" t="e">
        <f>VLOOKUP('BUDGET TEMPLATE'!C401,'MSRP CODES'!$A$4:$B$8,2,FALSE)</f>
        <v>#N/A</v>
      </c>
      <c r="D401" s="59" t="e">
        <f>VLOOKUP(Table2[[#This Row],[PPG Code]],'MSRP CODES'!$A$11:$B$15,2,FALSE)</f>
        <v>#N/A</v>
      </c>
      <c r="F401" s="59" t="e">
        <f>VLOOKUP(Table2[[#This Row],[Goal Code]],'MSRP CODES'!$A$18:$B$20,2,FALSE)</f>
        <v>#N/A</v>
      </c>
      <c r="I401" s="60" t="e">
        <f>VLOOKUP(Table2[[#This Row],[Site]],'MSRP CODES'!$A$23:$C$39,3,FALSE)</f>
        <v>#N/A</v>
      </c>
      <c r="J401" s="59" t="e">
        <f>VLOOKUP(Table2[[#This Row],[Cost Center Code]],'MSRP CODES'!$A$42:$B$48,2,FALSE)</f>
        <v>#N/A</v>
      </c>
      <c r="K401" s="61" t="e">
        <f>VLOOKUP(Table2[[#This Row],[MSRP Objective]],'MSRP CODES'!$A$60:$B$105,2,FALSE)</f>
        <v>#VALUE!</v>
      </c>
      <c r="L401" s="53" t="e">
        <f t="shared" si="25"/>
        <v>#VALUE!</v>
      </c>
      <c r="M401" s="61" t="e">
        <f>VLOOKUP(Table2[[#This Row],[MSRP Output]],'MSRP CODES'!$A$108:$B$491,2,FALSE)</f>
        <v>#N/A</v>
      </c>
      <c r="O401" s="61" t="e">
        <f>VLOOKUP(Table2[[#This Row],[Account Code]],'MSRP CODES'!$A$495:$B$580,2,FALSE)</f>
        <v>#N/A</v>
      </c>
      <c r="V401" s="12">
        <f t="shared" si="26"/>
        <v>0</v>
      </c>
      <c r="W401" s="13">
        <f>Table2[[#This Row],[Cost LC]]/3673.75</f>
        <v>0</v>
      </c>
    </row>
    <row r="402" spans="2:23" x14ac:dyDescent="0.3">
      <c r="B402" s="59" t="e">
        <f>VLOOKUP('BUDGET TEMPLATE'!C402,'MSRP CODES'!$A$4:$B$8,2,FALSE)</f>
        <v>#N/A</v>
      </c>
      <c r="D402" s="59" t="e">
        <f>VLOOKUP(Table2[[#This Row],[PPG Code]],'MSRP CODES'!$A$11:$B$15,2,FALSE)</f>
        <v>#N/A</v>
      </c>
      <c r="F402" s="59" t="e">
        <f>VLOOKUP(Table2[[#This Row],[Goal Code]],'MSRP CODES'!$A$18:$B$20,2,FALSE)</f>
        <v>#N/A</v>
      </c>
      <c r="I402" s="60" t="e">
        <f>VLOOKUP(Table2[[#This Row],[Site]],'MSRP CODES'!$A$23:$C$39,3,FALSE)</f>
        <v>#N/A</v>
      </c>
      <c r="J402" s="59" t="e">
        <f>VLOOKUP(Table2[[#This Row],[Cost Center Code]],'MSRP CODES'!$A$42:$B$48,2,FALSE)</f>
        <v>#N/A</v>
      </c>
      <c r="K402" s="61" t="e">
        <f>VLOOKUP(Table2[[#This Row],[MSRP Objective]],'MSRP CODES'!$A$60:$B$105,2,FALSE)</f>
        <v>#VALUE!</v>
      </c>
      <c r="L402" s="53" t="e">
        <f t="shared" si="25"/>
        <v>#VALUE!</v>
      </c>
      <c r="M402" s="61" t="e">
        <f>VLOOKUP(Table2[[#This Row],[MSRP Output]],'MSRP CODES'!$A$108:$B$491,2,FALSE)</f>
        <v>#N/A</v>
      </c>
      <c r="O402" s="61" t="e">
        <f>VLOOKUP(Table2[[#This Row],[Account Code]],'MSRP CODES'!$A$495:$B$580,2,FALSE)</f>
        <v>#N/A</v>
      </c>
      <c r="V402" s="12">
        <f t="shared" si="26"/>
        <v>0</v>
      </c>
      <c r="W402" s="13">
        <f>Table2[[#This Row],[Cost LC]]/3673.75</f>
        <v>0</v>
      </c>
    </row>
    <row r="403" spans="2:23" x14ac:dyDescent="0.3">
      <c r="B403" s="59" t="e">
        <f>VLOOKUP('BUDGET TEMPLATE'!C403,'MSRP CODES'!$A$4:$B$8,2,FALSE)</f>
        <v>#N/A</v>
      </c>
      <c r="D403" s="59" t="e">
        <f>VLOOKUP(Table2[[#This Row],[PPG Code]],'MSRP CODES'!$A$11:$B$15,2,FALSE)</f>
        <v>#N/A</v>
      </c>
      <c r="F403" s="59" t="e">
        <f>VLOOKUP(Table2[[#This Row],[Goal Code]],'MSRP CODES'!$A$18:$B$20,2,FALSE)</f>
        <v>#N/A</v>
      </c>
      <c r="I403" s="60" t="e">
        <f>VLOOKUP(Table2[[#This Row],[Site]],'MSRP CODES'!$A$23:$C$39,3,FALSE)</f>
        <v>#N/A</v>
      </c>
      <c r="J403" s="59" t="e">
        <f>VLOOKUP(Table2[[#This Row],[Cost Center Code]],'MSRP CODES'!$A$42:$B$48,2,FALSE)</f>
        <v>#N/A</v>
      </c>
      <c r="K403" s="61" t="e">
        <f>VLOOKUP(Table2[[#This Row],[MSRP Objective]],'MSRP CODES'!$A$60:$B$105,2,FALSE)</f>
        <v>#VALUE!</v>
      </c>
      <c r="L403" s="53" t="e">
        <f t="shared" si="25"/>
        <v>#VALUE!</v>
      </c>
      <c r="M403" s="61" t="e">
        <f>VLOOKUP(Table2[[#This Row],[MSRP Output]],'MSRP CODES'!$A$108:$B$491,2,FALSE)</f>
        <v>#N/A</v>
      </c>
      <c r="O403" s="61" t="e">
        <f>VLOOKUP(Table2[[#This Row],[Account Code]],'MSRP CODES'!$A$495:$B$580,2,FALSE)</f>
        <v>#N/A</v>
      </c>
      <c r="V403" s="12">
        <f t="shared" si="26"/>
        <v>0</v>
      </c>
      <c r="W403" s="13">
        <f>Table2[[#This Row],[Cost LC]]/3673.75</f>
        <v>0</v>
      </c>
    </row>
    <row r="404" spans="2:23" x14ac:dyDescent="0.3">
      <c r="B404" s="59" t="e">
        <f>VLOOKUP('BUDGET TEMPLATE'!C404,'MSRP CODES'!$A$4:$B$8,2,FALSE)</f>
        <v>#N/A</v>
      </c>
      <c r="D404" s="59" t="e">
        <f>VLOOKUP(Table2[[#This Row],[PPG Code]],'MSRP CODES'!$A$11:$B$15,2,FALSE)</f>
        <v>#N/A</v>
      </c>
      <c r="F404" s="59" t="e">
        <f>VLOOKUP(Table2[[#This Row],[Goal Code]],'MSRP CODES'!$A$18:$B$20,2,FALSE)</f>
        <v>#N/A</v>
      </c>
      <c r="I404" s="60" t="e">
        <f>VLOOKUP(Table2[[#This Row],[Site]],'MSRP CODES'!$A$23:$C$39,3,FALSE)</f>
        <v>#N/A</v>
      </c>
      <c r="J404" s="59" t="e">
        <f>VLOOKUP(Table2[[#This Row],[Cost Center Code]],'MSRP CODES'!$A$42:$B$48,2,FALSE)</f>
        <v>#N/A</v>
      </c>
      <c r="K404" s="61" t="e">
        <f>VLOOKUP(Table2[[#This Row],[MSRP Objective]],'MSRP CODES'!$A$60:$B$105,2,FALSE)</f>
        <v>#VALUE!</v>
      </c>
      <c r="L404" s="53" t="e">
        <f t="shared" si="25"/>
        <v>#VALUE!</v>
      </c>
      <c r="M404" s="61" t="e">
        <f>VLOOKUP(Table2[[#This Row],[MSRP Output]],'MSRP CODES'!$A$108:$B$491,2,FALSE)</f>
        <v>#N/A</v>
      </c>
      <c r="O404" s="61" t="e">
        <f>VLOOKUP(Table2[[#This Row],[Account Code]],'MSRP CODES'!$A$495:$B$580,2,FALSE)</f>
        <v>#N/A</v>
      </c>
      <c r="V404" s="12">
        <f t="shared" si="26"/>
        <v>0</v>
      </c>
      <c r="W404" s="13">
        <f>Table2[[#This Row],[Cost LC]]/3673.75</f>
        <v>0</v>
      </c>
    </row>
    <row r="405" spans="2:23" x14ac:dyDescent="0.3">
      <c r="B405" s="59" t="e">
        <f>VLOOKUP('BUDGET TEMPLATE'!C405,'MSRP CODES'!$A$4:$B$8,2,FALSE)</f>
        <v>#N/A</v>
      </c>
      <c r="D405" s="59" t="e">
        <f>VLOOKUP(Table2[[#This Row],[PPG Code]],'MSRP CODES'!$A$11:$B$15,2,FALSE)</f>
        <v>#N/A</v>
      </c>
      <c r="F405" s="59" t="e">
        <f>VLOOKUP(Table2[[#This Row],[Goal Code]],'MSRP CODES'!$A$18:$B$20,2,FALSE)</f>
        <v>#N/A</v>
      </c>
      <c r="I405" s="60" t="e">
        <f>VLOOKUP(Table2[[#This Row],[Site]],'MSRP CODES'!$A$23:$C$39,3,FALSE)</f>
        <v>#N/A</v>
      </c>
      <c r="J405" s="59" t="e">
        <f>VLOOKUP(Table2[[#This Row],[Cost Center Code]],'MSRP CODES'!$A$42:$B$48,2,FALSE)</f>
        <v>#N/A</v>
      </c>
      <c r="K405" s="61" t="e">
        <f>VLOOKUP(Table2[[#This Row],[MSRP Objective]],'MSRP CODES'!$A$60:$B$105,2,FALSE)</f>
        <v>#VALUE!</v>
      </c>
      <c r="L405" s="53" t="e">
        <f t="shared" si="25"/>
        <v>#VALUE!</v>
      </c>
      <c r="M405" s="61" t="e">
        <f>VLOOKUP(Table2[[#This Row],[MSRP Output]],'MSRP CODES'!$A$108:$B$491,2,FALSE)</f>
        <v>#N/A</v>
      </c>
      <c r="O405" s="61" t="e">
        <f>VLOOKUP(Table2[[#This Row],[Account Code]],'MSRP CODES'!$A$495:$B$580,2,FALSE)</f>
        <v>#N/A</v>
      </c>
      <c r="V405" s="12">
        <f t="shared" si="26"/>
        <v>0</v>
      </c>
      <c r="W405" s="13">
        <f>Table2[[#This Row],[Cost LC]]/3673.75</f>
        <v>0</v>
      </c>
    </row>
    <row r="406" spans="2:23" x14ac:dyDescent="0.3">
      <c r="B406" s="59" t="e">
        <f>VLOOKUP('BUDGET TEMPLATE'!C406,'MSRP CODES'!$A$4:$B$8,2,FALSE)</f>
        <v>#N/A</v>
      </c>
      <c r="D406" s="59" t="e">
        <f>VLOOKUP(Table2[[#This Row],[PPG Code]],'MSRP CODES'!$A$11:$B$15,2,FALSE)</f>
        <v>#N/A</v>
      </c>
      <c r="F406" s="59" t="e">
        <f>VLOOKUP(Table2[[#This Row],[Goal Code]],'MSRP CODES'!$A$18:$B$20,2,FALSE)</f>
        <v>#N/A</v>
      </c>
      <c r="I406" s="60" t="e">
        <f>VLOOKUP(Table2[[#This Row],[Site]],'MSRP CODES'!$A$23:$C$39,3,FALSE)</f>
        <v>#N/A</v>
      </c>
      <c r="J406" s="59" t="e">
        <f>VLOOKUP(Table2[[#This Row],[Cost Center Code]],'MSRP CODES'!$A$42:$B$48,2,FALSE)</f>
        <v>#N/A</v>
      </c>
      <c r="K406" s="61" t="e">
        <f>VLOOKUP(Table2[[#This Row],[MSRP Objective]],'MSRP CODES'!$A$60:$B$105,2,FALSE)</f>
        <v>#VALUE!</v>
      </c>
      <c r="L406" s="53" t="e">
        <f t="shared" si="25"/>
        <v>#VALUE!</v>
      </c>
      <c r="M406" s="61" t="e">
        <f>VLOOKUP(Table2[[#This Row],[MSRP Output]],'MSRP CODES'!$A$108:$B$491,2,FALSE)</f>
        <v>#N/A</v>
      </c>
      <c r="O406" s="61" t="e">
        <f>VLOOKUP(Table2[[#This Row],[Account Code]],'MSRP CODES'!$A$495:$B$580,2,FALSE)</f>
        <v>#N/A</v>
      </c>
      <c r="V406" s="12">
        <f t="shared" si="26"/>
        <v>0</v>
      </c>
      <c r="W406" s="13">
        <f>Table2[[#This Row],[Cost LC]]/3673.75</f>
        <v>0</v>
      </c>
    </row>
    <row r="407" spans="2:23" x14ac:dyDescent="0.3">
      <c r="B407" s="59" t="e">
        <f>VLOOKUP('BUDGET TEMPLATE'!C407,'MSRP CODES'!$A$4:$B$8,2,FALSE)</f>
        <v>#N/A</v>
      </c>
      <c r="D407" s="59" t="e">
        <f>VLOOKUP(Table2[[#This Row],[PPG Code]],'MSRP CODES'!$A$11:$B$15,2,FALSE)</f>
        <v>#N/A</v>
      </c>
      <c r="F407" s="59" t="e">
        <f>VLOOKUP(Table2[[#This Row],[Goal Code]],'MSRP CODES'!$A$18:$B$20,2,FALSE)</f>
        <v>#N/A</v>
      </c>
      <c r="I407" s="60" t="e">
        <f>VLOOKUP(Table2[[#This Row],[Site]],'MSRP CODES'!$A$23:$C$39,3,FALSE)</f>
        <v>#N/A</v>
      </c>
      <c r="J407" s="59" t="e">
        <f>VLOOKUP(Table2[[#This Row],[Cost Center Code]],'MSRP CODES'!$A$42:$B$48,2,FALSE)</f>
        <v>#N/A</v>
      </c>
      <c r="K407" s="61" t="e">
        <f>VLOOKUP(Table2[[#This Row],[MSRP Objective]],'MSRP CODES'!$A$60:$B$105,2,FALSE)</f>
        <v>#VALUE!</v>
      </c>
      <c r="L407" s="53" t="e">
        <f t="shared" si="25"/>
        <v>#VALUE!</v>
      </c>
      <c r="M407" s="61" t="e">
        <f>VLOOKUP(Table2[[#This Row],[MSRP Output]],'MSRP CODES'!$A$108:$B$491,2,FALSE)</f>
        <v>#N/A</v>
      </c>
      <c r="O407" s="61" t="e">
        <f>VLOOKUP(Table2[[#This Row],[Account Code]],'MSRP CODES'!$A$495:$B$580,2,FALSE)</f>
        <v>#N/A</v>
      </c>
      <c r="V407" s="12">
        <f t="shared" si="26"/>
        <v>0</v>
      </c>
      <c r="W407" s="13">
        <f>Table2[[#This Row],[Cost LC]]/3673.75</f>
        <v>0</v>
      </c>
    </row>
    <row r="408" spans="2:23" x14ac:dyDescent="0.3">
      <c r="B408" s="59" t="e">
        <f>VLOOKUP('BUDGET TEMPLATE'!C408,'MSRP CODES'!$A$4:$B$8,2,FALSE)</f>
        <v>#N/A</v>
      </c>
      <c r="D408" s="59" t="e">
        <f>VLOOKUP(Table2[[#This Row],[PPG Code]],'MSRP CODES'!$A$11:$B$15,2,FALSE)</f>
        <v>#N/A</v>
      </c>
      <c r="F408" s="59" t="e">
        <f>VLOOKUP(Table2[[#This Row],[Goal Code]],'MSRP CODES'!$A$18:$B$20,2,FALSE)</f>
        <v>#N/A</v>
      </c>
      <c r="I408" s="60" t="e">
        <f>VLOOKUP(Table2[[#This Row],[Site]],'MSRP CODES'!$A$23:$C$39,3,FALSE)</f>
        <v>#N/A</v>
      </c>
      <c r="J408" s="59" t="e">
        <f>VLOOKUP(Table2[[#This Row],[Cost Center Code]],'MSRP CODES'!$A$42:$B$48,2,FALSE)</f>
        <v>#N/A</v>
      </c>
      <c r="K408" s="61" t="e">
        <f>VLOOKUP(Table2[[#This Row],[MSRP Objective]],'MSRP CODES'!$A$60:$B$105,2,FALSE)</f>
        <v>#VALUE!</v>
      </c>
      <c r="L408" s="53" t="e">
        <f t="shared" si="25"/>
        <v>#VALUE!</v>
      </c>
      <c r="M408" s="61" t="e">
        <f>VLOOKUP(Table2[[#This Row],[MSRP Output]],'MSRP CODES'!$A$108:$B$491,2,FALSE)</f>
        <v>#N/A</v>
      </c>
      <c r="O408" s="61" t="e">
        <f>VLOOKUP(Table2[[#This Row],[Account Code]],'MSRP CODES'!$A$495:$B$580,2,FALSE)</f>
        <v>#N/A</v>
      </c>
      <c r="V408" s="12">
        <f t="shared" si="26"/>
        <v>0</v>
      </c>
      <c r="W408" s="13">
        <f>Table2[[#This Row],[Cost LC]]/3673.75</f>
        <v>0</v>
      </c>
    </row>
    <row r="409" spans="2:23" x14ac:dyDescent="0.3">
      <c r="B409" s="59" t="e">
        <f>VLOOKUP('BUDGET TEMPLATE'!C409,'MSRP CODES'!$A$4:$B$8,2,FALSE)</f>
        <v>#N/A</v>
      </c>
      <c r="D409" s="59" t="e">
        <f>VLOOKUP(Table2[[#This Row],[PPG Code]],'MSRP CODES'!$A$11:$B$15,2,FALSE)</f>
        <v>#N/A</v>
      </c>
      <c r="F409" s="59" t="e">
        <f>VLOOKUP(Table2[[#This Row],[Goal Code]],'MSRP CODES'!$A$18:$B$20,2,FALSE)</f>
        <v>#N/A</v>
      </c>
      <c r="I409" s="60" t="e">
        <f>VLOOKUP(Table2[[#This Row],[Site]],'MSRP CODES'!$A$23:$C$39,3,FALSE)</f>
        <v>#N/A</v>
      </c>
      <c r="J409" s="59" t="e">
        <f>VLOOKUP(Table2[[#This Row],[Cost Center Code]],'MSRP CODES'!$A$42:$B$48,2,FALSE)</f>
        <v>#N/A</v>
      </c>
      <c r="K409" s="61" t="e">
        <f>VLOOKUP(Table2[[#This Row],[MSRP Objective]],'MSRP CODES'!$A$60:$B$105,2,FALSE)</f>
        <v>#VALUE!</v>
      </c>
      <c r="L409" s="53" t="e">
        <f t="shared" si="25"/>
        <v>#VALUE!</v>
      </c>
      <c r="M409" s="61" t="e">
        <f>VLOOKUP(Table2[[#This Row],[MSRP Output]],'MSRP CODES'!$A$108:$B$491,2,FALSE)</f>
        <v>#N/A</v>
      </c>
      <c r="O409" s="61" t="e">
        <f>VLOOKUP(Table2[[#This Row],[Account Code]],'MSRP CODES'!$A$495:$B$580,2,FALSE)</f>
        <v>#N/A</v>
      </c>
      <c r="V409" s="12">
        <f t="shared" si="26"/>
        <v>0</v>
      </c>
      <c r="W409" s="13">
        <f>Table2[[#This Row],[Cost LC]]/3673.75</f>
        <v>0</v>
      </c>
    </row>
    <row r="410" spans="2:23" x14ac:dyDescent="0.3">
      <c r="B410" s="59" t="e">
        <f>VLOOKUP('BUDGET TEMPLATE'!C410,'MSRP CODES'!$A$4:$B$8,2,FALSE)</f>
        <v>#N/A</v>
      </c>
      <c r="D410" s="59" t="e">
        <f>VLOOKUP(Table2[[#This Row],[PPG Code]],'MSRP CODES'!$A$11:$B$15,2,FALSE)</f>
        <v>#N/A</v>
      </c>
      <c r="F410" s="59" t="e">
        <f>VLOOKUP(Table2[[#This Row],[Goal Code]],'MSRP CODES'!$A$18:$B$20,2,FALSE)</f>
        <v>#N/A</v>
      </c>
      <c r="I410" s="60" t="e">
        <f>VLOOKUP(Table2[[#This Row],[Site]],'MSRP CODES'!$A$23:$C$39,3,FALSE)</f>
        <v>#N/A</v>
      </c>
      <c r="J410" s="59" t="e">
        <f>VLOOKUP(Table2[[#This Row],[Cost Center Code]],'MSRP CODES'!$A$42:$B$48,2,FALSE)</f>
        <v>#N/A</v>
      </c>
      <c r="K410" s="61" t="e">
        <f>VLOOKUP(Table2[[#This Row],[MSRP Objective]],'MSRP CODES'!$A$60:$B$105,2,FALSE)</f>
        <v>#VALUE!</v>
      </c>
      <c r="L410" s="53" t="e">
        <f t="shared" si="25"/>
        <v>#VALUE!</v>
      </c>
      <c r="M410" s="61" t="e">
        <f>VLOOKUP(Table2[[#This Row],[MSRP Output]],'MSRP CODES'!$A$108:$B$491,2,FALSE)</f>
        <v>#N/A</v>
      </c>
      <c r="O410" s="61" t="e">
        <f>VLOOKUP(Table2[[#This Row],[Account Code]],'MSRP CODES'!$A$495:$B$580,2,FALSE)</f>
        <v>#N/A</v>
      </c>
      <c r="V410" s="12">
        <f t="shared" si="26"/>
        <v>0</v>
      </c>
      <c r="W410" s="13">
        <f>Table2[[#This Row],[Cost LC]]/3673.75</f>
        <v>0</v>
      </c>
    </row>
    <row r="411" spans="2:23" x14ac:dyDescent="0.3">
      <c r="B411" s="59" t="e">
        <f>VLOOKUP('BUDGET TEMPLATE'!C411,'MSRP CODES'!$A$4:$B$8,2,FALSE)</f>
        <v>#N/A</v>
      </c>
      <c r="D411" s="59" t="e">
        <f>VLOOKUP(Table2[[#This Row],[PPG Code]],'MSRP CODES'!$A$11:$B$15,2,FALSE)</f>
        <v>#N/A</v>
      </c>
      <c r="F411" s="59" t="e">
        <f>VLOOKUP(Table2[[#This Row],[Goal Code]],'MSRP CODES'!$A$18:$B$20,2,FALSE)</f>
        <v>#N/A</v>
      </c>
      <c r="I411" s="60" t="e">
        <f>VLOOKUP(Table2[[#This Row],[Site]],'MSRP CODES'!$A$23:$C$39,3,FALSE)</f>
        <v>#N/A</v>
      </c>
      <c r="J411" s="59" t="e">
        <f>VLOOKUP(Table2[[#This Row],[Cost Center Code]],'MSRP CODES'!$A$42:$B$48,2,FALSE)</f>
        <v>#N/A</v>
      </c>
      <c r="K411" s="61" t="e">
        <f>VLOOKUP(Table2[[#This Row],[MSRP Objective]],'MSRP CODES'!$A$60:$B$105,2,FALSE)</f>
        <v>#VALUE!</v>
      </c>
      <c r="L411" s="53" t="e">
        <f t="shared" si="25"/>
        <v>#VALUE!</v>
      </c>
      <c r="M411" s="61" t="e">
        <f>VLOOKUP(Table2[[#This Row],[MSRP Output]],'MSRP CODES'!$A$108:$B$491,2,FALSE)</f>
        <v>#N/A</v>
      </c>
      <c r="O411" s="61" t="e">
        <f>VLOOKUP(Table2[[#This Row],[Account Code]],'MSRP CODES'!$A$495:$B$580,2,FALSE)</f>
        <v>#N/A</v>
      </c>
      <c r="V411" s="12">
        <f t="shared" si="26"/>
        <v>0</v>
      </c>
      <c r="W411" s="13">
        <f>Table2[[#This Row],[Cost LC]]/3673.75</f>
        <v>0</v>
      </c>
    </row>
    <row r="412" spans="2:23" x14ac:dyDescent="0.3">
      <c r="B412" s="59" t="e">
        <f>VLOOKUP('BUDGET TEMPLATE'!C412,'MSRP CODES'!$A$4:$B$8,2,FALSE)</f>
        <v>#N/A</v>
      </c>
      <c r="D412" s="59" t="e">
        <f>VLOOKUP(Table2[[#This Row],[PPG Code]],'MSRP CODES'!$A$11:$B$15,2,FALSE)</f>
        <v>#N/A</v>
      </c>
      <c r="F412" s="59" t="e">
        <f>VLOOKUP(Table2[[#This Row],[Goal Code]],'MSRP CODES'!$A$18:$B$20,2,FALSE)</f>
        <v>#N/A</v>
      </c>
      <c r="I412" s="60" t="e">
        <f>VLOOKUP(Table2[[#This Row],[Site]],'MSRP CODES'!$A$23:$C$39,3,FALSE)</f>
        <v>#N/A</v>
      </c>
      <c r="J412" s="59" t="e">
        <f>VLOOKUP(Table2[[#This Row],[Cost Center Code]],'MSRP CODES'!$A$42:$B$48,2,FALSE)</f>
        <v>#N/A</v>
      </c>
      <c r="K412" s="61" t="e">
        <f>VLOOKUP(Table2[[#This Row],[MSRP Objective]],'MSRP CODES'!$A$60:$B$105,2,FALSE)</f>
        <v>#VALUE!</v>
      </c>
      <c r="L412" s="53" t="e">
        <f t="shared" si="25"/>
        <v>#VALUE!</v>
      </c>
      <c r="M412" s="61" t="e">
        <f>VLOOKUP(Table2[[#This Row],[MSRP Output]],'MSRP CODES'!$A$108:$B$491,2,FALSE)</f>
        <v>#N/A</v>
      </c>
      <c r="O412" s="61" t="e">
        <f>VLOOKUP(Table2[[#This Row],[Account Code]],'MSRP CODES'!$A$495:$B$580,2,FALSE)</f>
        <v>#N/A</v>
      </c>
      <c r="V412" s="12">
        <f t="shared" si="26"/>
        <v>0</v>
      </c>
      <c r="W412" s="13">
        <f>Table2[[#This Row],[Cost LC]]/3673.75</f>
        <v>0</v>
      </c>
    </row>
    <row r="413" spans="2:23" x14ac:dyDescent="0.3">
      <c r="B413" s="59" t="e">
        <f>VLOOKUP('BUDGET TEMPLATE'!C413,'MSRP CODES'!$A$4:$B$8,2,FALSE)</f>
        <v>#N/A</v>
      </c>
      <c r="D413" s="59" t="e">
        <f>VLOOKUP(Table2[[#This Row],[PPG Code]],'MSRP CODES'!$A$11:$B$15,2,FALSE)</f>
        <v>#N/A</v>
      </c>
      <c r="F413" s="59" t="e">
        <f>VLOOKUP(Table2[[#This Row],[Goal Code]],'MSRP CODES'!$A$18:$B$20,2,FALSE)</f>
        <v>#N/A</v>
      </c>
      <c r="I413" s="60" t="e">
        <f>VLOOKUP(Table2[[#This Row],[Site]],'MSRP CODES'!$A$23:$C$39,3,FALSE)</f>
        <v>#N/A</v>
      </c>
      <c r="J413" s="59" t="e">
        <f>VLOOKUP(Table2[[#This Row],[Cost Center Code]],'MSRP CODES'!$A$42:$B$48,2,FALSE)</f>
        <v>#N/A</v>
      </c>
      <c r="K413" s="61" t="e">
        <f>VLOOKUP(Table2[[#This Row],[MSRP Objective]],'MSRP CODES'!$A$60:$B$105,2,FALSE)</f>
        <v>#VALUE!</v>
      </c>
      <c r="L413" s="53" t="e">
        <f t="shared" si="25"/>
        <v>#VALUE!</v>
      </c>
      <c r="M413" s="61" t="e">
        <f>VLOOKUP(Table2[[#This Row],[MSRP Output]],'MSRP CODES'!$A$108:$B$491,2,FALSE)</f>
        <v>#N/A</v>
      </c>
      <c r="O413" s="61" t="e">
        <f>VLOOKUP(Table2[[#This Row],[Account Code]],'MSRP CODES'!$A$495:$B$580,2,FALSE)</f>
        <v>#N/A</v>
      </c>
      <c r="V413" s="12">
        <f t="shared" si="26"/>
        <v>0</v>
      </c>
      <c r="W413" s="13">
        <f>Table2[[#This Row],[Cost LC]]/3673.75</f>
        <v>0</v>
      </c>
    </row>
    <row r="414" spans="2:23" x14ac:dyDescent="0.3">
      <c r="B414" s="59" t="e">
        <f>VLOOKUP('BUDGET TEMPLATE'!C414,'MSRP CODES'!$A$4:$B$8,2,FALSE)</f>
        <v>#N/A</v>
      </c>
      <c r="D414" s="59" t="e">
        <f>VLOOKUP(Table2[[#This Row],[PPG Code]],'MSRP CODES'!$A$11:$B$15,2,FALSE)</f>
        <v>#N/A</v>
      </c>
      <c r="F414" s="59" t="e">
        <f>VLOOKUP(Table2[[#This Row],[Goal Code]],'MSRP CODES'!$A$18:$B$20,2,FALSE)</f>
        <v>#N/A</v>
      </c>
      <c r="I414" s="60" t="e">
        <f>VLOOKUP(Table2[[#This Row],[Site]],'MSRP CODES'!$A$23:$C$39,3,FALSE)</f>
        <v>#N/A</v>
      </c>
      <c r="J414" s="59" t="e">
        <f>VLOOKUP(Table2[[#This Row],[Cost Center Code]],'MSRP CODES'!$A$42:$B$48,2,FALSE)</f>
        <v>#N/A</v>
      </c>
      <c r="K414" s="61" t="e">
        <f>VLOOKUP(Table2[[#This Row],[MSRP Objective]],'MSRP CODES'!$A$60:$B$105,2,FALSE)</f>
        <v>#VALUE!</v>
      </c>
      <c r="L414" s="53" t="e">
        <f t="shared" si="25"/>
        <v>#VALUE!</v>
      </c>
      <c r="M414" s="61" t="e">
        <f>VLOOKUP(Table2[[#This Row],[MSRP Output]],'MSRP CODES'!$A$108:$B$491,2,FALSE)</f>
        <v>#N/A</v>
      </c>
      <c r="O414" s="61" t="e">
        <f>VLOOKUP(Table2[[#This Row],[Account Code]],'MSRP CODES'!$A$495:$B$580,2,FALSE)</f>
        <v>#N/A</v>
      </c>
      <c r="V414" s="12">
        <f t="shared" si="26"/>
        <v>0</v>
      </c>
      <c r="W414" s="13">
        <f>Table2[[#This Row],[Cost LC]]/3673.75</f>
        <v>0</v>
      </c>
    </row>
    <row r="415" spans="2:23" x14ac:dyDescent="0.3">
      <c r="B415" s="59" t="e">
        <f>VLOOKUP('BUDGET TEMPLATE'!C415,'MSRP CODES'!$A$4:$B$8,2,FALSE)</f>
        <v>#N/A</v>
      </c>
      <c r="D415" s="59" t="e">
        <f>VLOOKUP(Table2[[#This Row],[PPG Code]],'MSRP CODES'!$A$11:$B$15,2,FALSE)</f>
        <v>#N/A</v>
      </c>
      <c r="F415" s="59" t="e">
        <f>VLOOKUP(Table2[[#This Row],[Goal Code]],'MSRP CODES'!$A$18:$B$20,2,FALSE)</f>
        <v>#N/A</v>
      </c>
      <c r="I415" s="60" t="e">
        <f>VLOOKUP(Table2[[#This Row],[Site]],'MSRP CODES'!$A$23:$C$39,3,FALSE)</f>
        <v>#N/A</v>
      </c>
      <c r="J415" s="59" t="e">
        <f>VLOOKUP(Table2[[#This Row],[Cost Center Code]],'MSRP CODES'!$A$42:$B$48,2,FALSE)</f>
        <v>#N/A</v>
      </c>
      <c r="K415" s="61" t="e">
        <f>VLOOKUP(Table2[[#This Row],[MSRP Objective]],'MSRP CODES'!$A$60:$B$105,2,FALSE)</f>
        <v>#VALUE!</v>
      </c>
      <c r="L415" s="53" t="e">
        <f t="shared" si="25"/>
        <v>#VALUE!</v>
      </c>
      <c r="M415" s="61" t="e">
        <f>VLOOKUP(Table2[[#This Row],[MSRP Output]],'MSRP CODES'!$A$108:$B$491,2,FALSE)</f>
        <v>#N/A</v>
      </c>
      <c r="O415" s="61" t="e">
        <f>VLOOKUP(Table2[[#This Row],[Account Code]],'MSRP CODES'!$A$495:$B$580,2,FALSE)</f>
        <v>#N/A</v>
      </c>
      <c r="V415" s="12">
        <f t="shared" si="26"/>
        <v>0</v>
      </c>
      <c r="W415" s="13">
        <f>Table2[[#This Row],[Cost LC]]/3673.75</f>
        <v>0</v>
      </c>
    </row>
    <row r="416" spans="2:23" x14ac:dyDescent="0.3">
      <c r="B416" s="59" t="e">
        <f>VLOOKUP('BUDGET TEMPLATE'!C416,'MSRP CODES'!$A$4:$B$8,2,FALSE)</f>
        <v>#N/A</v>
      </c>
      <c r="D416" s="59" t="e">
        <f>VLOOKUP(Table2[[#This Row],[PPG Code]],'MSRP CODES'!$A$11:$B$15,2,FALSE)</f>
        <v>#N/A</v>
      </c>
      <c r="F416" s="59" t="e">
        <f>VLOOKUP(Table2[[#This Row],[Goal Code]],'MSRP CODES'!$A$18:$B$20,2,FALSE)</f>
        <v>#N/A</v>
      </c>
      <c r="I416" s="60" t="e">
        <f>VLOOKUP(Table2[[#This Row],[Site]],'MSRP CODES'!$A$23:$C$39,3,FALSE)</f>
        <v>#N/A</v>
      </c>
      <c r="J416" s="59" t="e">
        <f>VLOOKUP(Table2[[#This Row],[Cost Center Code]],'MSRP CODES'!$A$42:$B$48,2,FALSE)</f>
        <v>#N/A</v>
      </c>
      <c r="K416" s="61" t="e">
        <f>VLOOKUP(Table2[[#This Row],[MSRP Objective]],'MSRP CODES'!$A$60:$B$105,2,FALSE)</f>
        <v>#VALUE!</v>
      </c>
      <c r="L416" s="53" t="e">
        <f t="shared" si="25"/>
        <v>#VALUE!</v>
      </c>
      <c r="M416" s="61" t="e">
        <f>VLOOKUP(Table2[[#This Row],[MSRP Output]],'MSRP CODES'!$A$108:$B$491,2,FALSE)</f>
        <v>#N/A</v>
      </c>
      <c r="O416" s="61" t="e">
        <f>VLOOKUP(Table2[[#This Row],[Account Code]],'MSRP CODES'!$A$495:$B$580,2,FALSE)</f>
        <v>#N/A</v>
      </c>
      <c r="V416" s="12">
        <f t="shared" si="26"/>
        <v>0</v>
      </c>
      <c r="W416" s="13">
        <f>Table2[[#This Row],[Cost LC]]/3673.75</f>
        <v>0</v>
      </c>
    </row>
    <row r="417" spans="2:23" x14ac:dyDescent="0.3">
      <c r="B417" s="59" t="e">
        <f>VLOOKUP('BUDGET TEMPLATE'!C417,'MSRP CODES'!$A$4:$B$8,2,FALSE)</f>
        <v>#N/A</v>
      </c>
      <c r="D417" s="59" t="e">
        <f>VLOOKUP(Table2[[#This Row],[PPG Code]],'MSRP CODES'!$A$11:$B$15,2,FALSE)</f>
        <v>#N/A</v>
      </c>
      <c r="F417" s="59" t="e">
        <f>VLOOKUP(Table2[[#This Row],[Goal Code]],'MSRP CODES'!$A$18:$B$20,2,FALSE)</f>
        <v>#N/A</v>
      </c>
      <c r="I417" s="60" t="e">
        <f>VLOOKUP(Table2[[#This Row],[Site]],'MSRP CODES'!$A$23:$C$39,3,FALSE)</f>
        <v>#N/A</v>
      </c>
      <c r="J417" s="59" t="e">
        <f>VLOOKUP(Table2[[#This Row],[Cost Center Code]],'MSRP CODES'!$A$42:$B$48,2,FALSE)</f>
        <v>#N/A</v>
      </c>
      <c r="K417" s="61" t="e">
        <f>VLOOKUP(Table2[[#This Row],[MSRP Objective]],'MSRP CODES'!$A$60:$B$105,2,FALSE)</f>
        <v>#VALUE!</v>
      </c>
      <c r="L417" s="53" t="e">
        <f t="shared" si="25"/>
        <v>#VALUE!</v>
      </c>
      <c r="M417" s="61" t="e">
        <f>VLOOKUP(Table2[[#This Row],[MSRP Output]],'MSRP CODES'!$A$108:$B$491,2,FALSE)</f>
        <v>#N/A</v>
      </c>
      <c r="O417" s="61" t="e">
        <f>VLOOKUP(Table2[[#This Row],[Account Code]],'MSRP CODES'!$A$495:$B$580,2,FALSE)</f>
        <v>#N/A</v>
      </c>
      <c r="V417" s="12">
        <f t="shared" si="26"/>
        <v>0</v>
      </c>
      <c r="W417" s="13">
        <f>Table2[[#This Row],[Cost LC]]/3673.75</f>
        <v>0</v>
      </c>
    </row>
    <row r="418" spans="2:23" x14ac:dyDescent="0.3">
      <c r="B418" s="59" t="e">
        <f>VLOOKUP('BUDGET TEMPLATE'!C418,'MSRP CODES'!$A$4:$B$8,2,FALSE)</f>
        <v>#N/A</v>
      </c>
      <c r="D418" s="59" t="e">
        <f>VLOOKUP(Table2[[#This Row],[PPG Code]],'MSRP CODES'!$A$11:$B$15,2,FALSE)</f>
        <v>#N/A</v>
      </c>
      <c r="F418" s="59" t="e">
        <f>VLOOKUP(Table2[[#This Row],[Goal Code]],'MSRP CODES'!$A$18:$B$20,2,FALSE)</f>
        <v>#N/A</v>
      </c>
      <c r="I418" s="60" t="e">
        <f>VLOOKUP(Table2[[#This Row],[Site]],'MSRP CODES'!$A$23:$C$39,3,FALSE)</f>
        <v>#N/A</v>
      </c>
      <c r="J418" s="59" t="e">
        <f>VLOOKUP(Table2[[#This Row],[Cost Center Code]],'MSRP CODES'!$A$42:$B$48,2,FALSE)</f>
        <v>#N/A</v>
      </c>
      <c r="K418" s="61" t="e">
        <f>VLOOKUP(Table2[[#This Row],[MSRP Objective]],'MSRP CODES'!$A$60:$B$105,2,FALSE)</f>
        <v>#VALUE!</v>
      </c>
      <c r="L418" s="53" t="e">
        <f t="shared" si="25"/>
        <v>#VALUE!</v>
      </c>
      <c r="M418" s="61" t="e">
        <f>VLOOKUP(Table2[[#This Row],[MSRP Output]],'MSRP CODES'!$A$108:$B$491,2,FALSE)</f>
        <v>#N/A</v>
      </c>
      <c r="O418" s="61" t="e">
        <f>VLOOKUP(Table2[[#This Row],[Account Code]],'MSRP CODES'!$A$495:$B$580,2,FALSE)</f>
        <v>#N/A</v>
      </c>
      <c r="V418" s="12">
        <f t="shared" si="26"/>
        <v>0</v>
      </c>
      <c r="W418" s="13">
        <f>Table2[[#This Row],[Cost LC]]/3673.75</f>
        <v>0</v>
      </c>
    </row>
    <row r="419" spans="2:23" x14ac:dyDescent="0.3">
      <c r="B419" s="59" t="e">
        <f>VLOOKUP('BUDGET TEMPLATE'!C419,'MSRP CODES'!$A$4:$B$8,2,FALSE)</f>
        <v>#N/A</v>
      </c>
      <c r="D419" s="59" t="e">
        <f>VLOOKUP(Table2[[#This Row],[PPG Code]],'MSRP CODES'!$A$11:$B$15,2,FALSE)</f>
        <v>#N/A</v>
      </c>
      <c r="F419" s="59" t="e">
        <f>VLOOKUP(Table2[[#This Row],[Goal Code]],'MSRP CODES'!$A$18:$B$20,2,FALSE)</f>
        <v>#N/A</v>
      </c>
      <c r="I419" s="60" t="e">
        <f>VLOOKUP(Table2[[#This Row],[Site]],'MSRP CODES'!$A$23:$C$39,3,FALSE)</f>
        <v>#N/A</v>
      </c>
      <c r="J419" s="59" t="e">
        <f>VLOOKUP(Table2[[#This Row],[Cost Center Code]],'MSRP CODES'!$A$42:$B$48,2,FALSE)</f>
        <v>#N/A</v>
      </c>
      <c r="K419" s="61" t="e">
        <f>VLOOKUP(Table2[[#This Row],[MSRP Objective]],'MSRP CODES'!$A$60:$B$105,2,FALSE)</f>
        <v>#VALUE!</v>
      </c>
      <c r="L419" s="53" t="e">
        <f t="shared" si="25"/>
        <v>#VALUE!</v>
      </c>
      <c r="M419" s="61" t="e">
        <f>VLOOKUP(Table2[[#This Row],[MSRP Output]],'MSRP CODES'!$A$108:$B$491,2,FALSE)</f>
        <v>#N/A</v>
      </c>
      <c r="O419" s="61" t="e">
        <f>VLOOKUP(Table2[[#This Row],[Account Code]],'MSRP CODES'!$A$495:$B$580,2,FALSE)</f>
        <v>#N/A</v>
      </c>
      <c r="V419" s="12">
        <f t="shared" si="26"/>
        <v>0</v>
      </c>
      <c r="W419" s="13">
        <f>Table2[[#This Row],[Cost LC]]/3673.75</f>
        <v>0</v>
      </c>
    </row>
    <row r="420" spans="2:23" x14ac:dyDescent="0.3">
      <c r="B420" s="59" t="e">
        <f>VLOOKUP('BUDGET TEMPLATE'!C420,'MSRP CODES'!$A$4:$B$8,2,FALSE)</f>
        <v>#N/A</v>
      </c>
      <c r="D420" s="59" t="e">
        <f>VLOOKUP(Table2[[#This Row],[PPG Code]],'MSRP CODES'!$A$11:$B$15,2,FALSE)</f>
        <v>#N/A</v>
      </c>
      <c r="F420" s="59" t="e">
        <f>VLOOKUP(Table2[[#This Row],[Goal Code]],'MSRP CODES'!$A$18:$B$20,2,FALSE)</f>
        <v>#N/A</v>
      </c>
      <c r="I420" s="60" t="e">
        <f>VLOOKUP(Table2[[#This Row],[Site]],'MSRP CODES'!$A$23:$C$39,3,FALSE)</f>
        <v>#N/A</v>
      </c>
      <c r="J420" s="59" t="e">
        <f>VLOOKUP(Table2[[#This Row],[Cost Center Code]],'MSRP CODES'!$A$42:$B$48,2,FALSE)</f>
        <v>#N/A</v>
      </c>
      <c r="K420" s="61" t="e">
        <f>VLOOKUP(Table2[[#This Row],[MSRP Objective]],'MSRP CODES'!$A$60:$B$105,2,FALSE)</f>
        <v>#VALUE!</v>
      </c>
      <c r="L420" s="53" t="e">
        <f t="shared" si="25"/>
        <v>#VALUE!</v>
      </c>
      <c r="M420" s="61" t="e">
        <f>VLOOKUP(Table2[[#This Row],[MSRP Output]],'MSRP CODES'!$A$108:$B$491,2,FALSE)</f>
        <v>#N/A</v>
      </c>
      <c r="O420" s="61" t="e">
        <f>VLOOKUP(Table2[[#This Row],[Account Code]],'MSRP CODES'!$A$495:$B$580,2,FALSE)</f>
        <v>#N/A</v>
      </c>
      <c r="V420" s="12">
        <f t="shared" si="26"/>
        <v>0</v>
      </c>
      <c r="W420" s="13">
        <f>Table2[[#This Row],[Cost LC]]/3673.75</f>
        <v>0</v>
      </c>
    </row>
    <row r="421" spans="2:23" x14ac:dyDescent="0.3">
      <c r="B421" s="59" t="e">
        <f>VLOOKUP('BUDGET TEMPLATE'!C421,'MSRP CODES'!$A$4:$B$8,2,FALSE)</f>
        <v>#N/A</v>
      </c>
      <c r="D421" s="59" t="e">
        <f>VLOOKUP(Table2[[#This Row],[PPG Code]],'MSRP CODES'!$A$11:$B$15,2,FALSE)</f>
        <v>#N/A</v>
      </c>
      <c r="F421" s="59" t="e">
        <f>VLOOKUP(Table2[[#This Row],[Goal Code]],'MSRP CODES'!$A$18:$B$20,2,FALSE)</f>
        <v>#N/A</v>
      </c>
      <c r="I421" s="60" t="e">
        <f>VLOOKUP(Table2[[#This Row],[Site]],'MSRP CODES'!$A$23:$C$39,3,FALSE)</f>
        <v>#N/A</v>
      </c>
      <c r="J421" s="59" t="e">
        <f>VLOOKUP(Table2[[#This Row],[Cost Center Code]],'MSRP CODES'!$A$42:$B$48,2,FALSE)</f>
        <v>#N/A</v>
      </c>
      <c r="K421" s="61" t="e">
        <f>VLOOKUP(Table2[[#This Row],[MSRP Objective]],'MSRP CODES'!$A$60:$B$105,2,FALSE)</f>
        <v>#VALUE!</v>
      </c>
      <c r="L421" s="53" t="e">
        <f t="shared" si="25"/>
        <v>#VALUE!</v>
      </c>
      <c r="M421" s="61" t="e">
        <f>VLOOKUP(Table2[[#This Row],[MSRP Output]],'MSRP CODES'!$A$108:$B$491,2,FALSE)</f>
        <v>#N/A</v>
      </c>
      <c r="O421" s="61" t="e">
        <f>VLOOKUP(Table2[[#This Row],[Account Code]],'MSRP CODES'!$A$495:$B$580,2,FALSE)</f>
        <v>#N/A</v>
      </c>
      <c r="V421" s="12">
        <f t="shared" si="26"/>
        <v>0</v>
      </c>
      <c r="W421" s="13">
        <f>Table2[[#This Row],[Cost LC]]/3673.75</f>
        <v>0</v>
      </c>
    </row>
    <row r="422" spans="2:23" x14ac:dyDescent="0.3">
      <c r="B422" s="59" t="e">
        <f>VLOOKUP('BUDGET TEMPLATE'!C422,'MSRP CODES'!$A$4:$B$8,2,FALSE)</f>
        <v>#N/A</v>
      </c>
      <c r="D422" s="59" t="e">
        <f>VLOOKUP(Table2[[#This Row],[PPG Code]],'MSRP CODES'!$A$11:$B$15,2,FALSE)</f>
        <v>#N/A</v>
      </c>
      <c r="F422" s="59" t="e">
        <f>VLOOKUP(Table2[[#This Row],[Goal Code]],'MSRP CODES'!$A$18:$B$20,2,FALSE)</f>
        <v>#N/A</v>
      </c>
      <c r="I422" s="60" t="e">
        <f>VLOOKUP(Table2[[#This Row],[Site]],'MSRP CODES'!$A$23:$C$39,3,FALSE)</f>
        <v>#N/A</v>
      </c>
      <c r="J422" s="59" t="e">
        <f>VLOOKUP(Table2[[#This Row],[Cost Center Code]],'MSRP CODES'!$A$42:$B$48,2,FALSE)</f>
        <v>#N/A</v>
      </c>
      <c r="K422" s="61" t="e">
        <f>VLOOKUP(Table2[[#This Row],[MSRP Objective]],'MSRP CODES'!$A$60:$B$105,2,FALSE)</f>
        <v>#VALUE!</v>
      </c>
      <c r="L422" s="53" t="e">
        <f t="shared" si="25"/>
        <v>#VALUE!</v>
      </c>
      <c r="M422" s="61" t="e">
        <f>VLOOKUP(Table2[[#This Row],[MSRP Output]],'MSRP CODES'!$A$108:$B$491,2,FALSE)</f>
        <v>#N/A</v>
      </c>
      <c r="O422" s="61" t="e">
        <f>VLOOKUP(Table2[[#This Row],[Account Code]],'MSRP CODES'!$A$495:$B$580,2,FALSE)</f>
        <v>#N/A</v>
      </c>
      <c r="V422" s="12">
        <f t="shared" si="26"/>
        <v>0</v>
      </c>
      <c r="W422" s="13">
        <f>Table2[[#This Row],[Cost LC]]/3673.75</f>
        <v>0</v>
      </c>
    </row>
    <row r="423" spans="2:23" x14ac:dyDescent="0.3">
      <c r="B423" s="59" t="e">
        <f>VLOOKUP('BUDGET TEMPLATE'!C423,'MSRP CODES'!$A$4:$B$8,2,FALSE)</f>
        <v>#N/A</v>
      </c>
      <c r="D423" s="59" t="e">
        <f>VLOOKUP(Table2[[#This Row],[PPG Code]],'MSRP CODES'!$A$11:$B$15,2,FALSE)</f>
        <v>#N/A</v>
      </c>
      <c r="F423" s="59" t="e">
        <f>VLOOKUP(Table2[[#This Row],[Goal Code]],'MSRP CODES'!$A$18:$B$20,2,FALSE)</f>
        <v>#N/A</v>
      </c>
      <c r="I423" s="60" t="e">
        <f>VLOOKUP(Table2[[#This Row],[Site]],'MSRP CODES'!$A$23:$C$39,3,FALSE)</f>
        <v>#N/A</v>
      </c>
      <c r="J423" s="59" t="e">
        <f>VLOOKUP(Table2[[#This Row],[Cost Center Code]],'MSRP CODES'!$A$42:$B$48,2,FALSE)</f>
        <v>#N/A</v>
      </c>
      <c r="K423" s="61" t="e">
        <f>VLOOKUP(Table2[[#This Row],[MSRP Objective]],'MSRP CODES'!$A$60:$B$105,2,FALSE)</f>
        <v>#VALUE!</v>
      </c>
      <c r="L423" s="53" t="e">
        <f t="shared" si="25"/>
        <v>#VALUE!</v>
      </c>
      <c r="M423" s="61" t="e">
        <f>VLOOKUP(Table2[[#This Row],[MSRP Output]],'MSRP CODES'!$A$108:$B$491,2,FALSE)</f>
        <v>#N/A</v>
      </c>
      <c r="O423" s="61" t="e">
        <f>VLOOKUP(Table2[[#This Row],[Account Code]],'MSRP CODES'!$A$495:$B$580,2,FALSE)</f>
        <v>#N/A</v>
      </c>
      <c r="V423" s="12">
        <f t="shared" si="26"/>
        <v>0</v>
      </c>
      <c r="W423" s="13">
        <f>Table2[[#This Row],[Cost LC]]/3673.75</f>
        <v>0</v>
      </c>
    </row>
    <row r="424" spans="2:23" x14ac:dyDescent="0.3">
      <c r="B424" s="59" t="e">
        <f>VLOOKUP('BUDGET TEMPLATE'!C424,'MSRP CODES'!$A$4:$B$8,2,FALSE)</f>
        <v>#N/A</v>
      </c>
      <c r="D424" s="59" t="e">
        <f>VLOOKUP(Table2[[#This Row],[PPG Code]],'MSRP CODES'!$A$11:$B$15,2,FALSE)</f>
        <v>#N/A</v>
      </c>
      <c r="F424" s="59" t="e">
        <f>VLOOKUP(Table2[[#This Row],[Goal Code]],'MSRP CODES'!$A$18:$B$20,2,FALSE)</f>
        <v>#N/A</v>
      </c>
      <c r="I424" s="60" t="e">
        <f>VLOOKUP(Table2[[#This Row],[Site]],'MSRP CODES'!$A$23:$C$39,3,FALSE)</f>
        <v>#N/A</v>
      </c>
      <c r="J424" s="59" t="e">
        <f>VLOOKUP(Table2[[#This Row],[Cost Center Code]],'MSRP CODES'!$A$42:$B$48,2,FALSE)</f>
        <v>#N/A</v>
      </c>
      <c r="K424" s="61" t="e">
        <f>VLOOKUP(Table2[[#This Row],[MSRP Objective]],'MSRP CODES'!$A$60:$B$105,2,FALSE)</f>
        <v>#VALUE!</v>
      </c>
      <c r="L424" s="53" t="e">
        <f t="shared" si="25"/>
        <v>#VALUE!</v>
      </c>
      <c r="M424" s="61" t="e">
        <f>VLOOKUP(Table2[[#This Row],[MSRP Output]],'MSRP CODES'!$A$108:$B$491,2,FALSE)</f>
        <v>#N/A</v>
      </c>
      <c r="O424" s="61" t="e">
        <f>VLOOKUP(Table2[[#This Row],[Account Code]],'MSRP CODES'!$A$495:$B$580,2,FALSE)</f>
        <v>#N/A</v>
      </c>
      <c r="V424" s="12">
        <f t="shared" si="26"/>
        <v>0</v>
      </c>
      <c r="W424" s="13">
        <f>Table2[[#This Row],[Cost LC]]/3673.75</f>
        <v>0</v>
      </c>
    </row>
    <row r="425" spans="2:23" x14ac:dyDescent="0.3">
      <c r="B425" s="59" t="e">
        <f>VLOOKUP('BUDGET TEMPLATE'!C425,'MSRP CODES'!$A$4:$B$8,2,FALSE)</f>
        <v>#N/A</v>
      </c>
      <c r="D425" s="59" t="e">
        <f>VLOOKUP(Table2[[#This Row],[PPG Code]],'MSRP CODES'!$A$11:$B$15,2,FALSE)</f>
        <v>#N/A</v>
      </c>
      <c r="F425" s="59" t="e">
        <f>VLOOKUP(Table2[[#This Row],[Goal Code]],'MSRP CODES'!$A$18:$B$20,2,FALSE)</f>
        <v>#N/A</v>
      </c>
      <c r="I425" s="60" t="e">
        <f>VLOOKUP(Table2[[#This Row],[Site]],'MSRP CODES'!$A$23:$C$39,3,FALSE)</f>
        <v>#N/A</v>
      </c>
      <c r="J425" s="59" t="e">
        <f>VLOOKUP(Table2[[#This Row],[Cost Center Code]],'MSRP CODES'!$A$42:$B$48,2,FALSE)</f>
        <v>#N/A</v>
      </c>
      <c r="K425" s="61" t="e">
        <f>VLOOKUP(Table2[[#This Row],[MSRP Objective]],'MSRP CODES'!$A$60:$B$105,2,FALSE)</f>
        <v>#VALUE!</v>
      </c>
      <c r="L425" s="53" t="e">
        <f t="shared" si="25"/>
        <v>#VALUE!</v>
      </c>
      <c r="M425" s="61" t="e">
        <f>VLOOKUP(Table2[[#This Row],[MSRP Output]],'MSRP CODES'!$A$108:$B$491,2,FALSE)</f>
        <v>#N/A</v>
      </c>
      <c r="O425" s="61" t="e">
        <f>VLOOKUP(Table2[[#This Row],[Account Code]],'MSRP CODES'!$A$495:$B$580,2,FALSE)</f>
        <v>#N/A</v>
      </c>
      <c r="V425" s="12">
        <f t="shared" si="26"/>
        <v>0</v>
      </c>
      <c r="W425" s="13">
        <f>Table2[[#This Row],[Cost LC]]/3673.75</f>
        <v>0</v>
      </c>
    </row>
    <row r="426" spans="2:23" x14ac:dyDescent="0.3">
      <c r="B426" s="59" t="e">
        <f>VLOOKUP('BUDGET TEMPLATE'!C426,'MSRP CODES'!$A$4:$B$8,2,FALSE)</f>
        <v>#N/A</v>
      </c>
      <c r="D426" s="59" t="e">
        <f>VLOOKUP(Table2[[#This Row],[PPG Code]],'MSRP CODES'!$A$11:$B$15,2,FALSE)</f>
        <v>#N/A</v>
      </c>
      <c r="F426" s="59" t="e">
        <f>VLOOKUP(Table2[[#This Row],[Goal Code]],'MSRP CODES'!$A$18:$B$20,2,FALSE)</f>
        <v>#N/A</v>
      </c>
      <c r="I426" s="60" t="e">
        <f>VLOOKUP(Table2[[#This Row],[Site]],'MSRP CODES'!$A$23:$C$39,3,FALSE)</f>
        <v>#N/A</v>
      </c>
      <c r="J426" s="59" t="e">
        <f>VLOOKUP(Table2[[#This Row],[Cost Center Code]],'MSRP CODES'!$A$42:$B$48,2,FALSE)</f>
        <v>#N/A</v>
      </c>
      <c r="K426" s="61" t="e">
        <f>VLOOKUP(Table2[[#This Row],[MSRP Objective]],'MSRP CODES'!$A$60:$B$105,2,FALSE)</f>
        <v>#VALUE!</v>
      </c>
      <c r="L426" s="53" t="e">
        <f t="shared" si="25"/>
        <v>#VALUE!</v>
      </c>
      <c r="M426" s="61" t="e">
        <f>VLOOKUP(Table2[[#This Row],[MSRP Output]],'MSRP CODES'!$A$108:$B$491,2,FALSE)</f>
        <v>#N/A</v>
      </c>
      <c r="O426" s="61" t="e">
        <f>VLOOKUP(Table2[[#This Row],[Account Code]],'MSRP CODES'!$A$495:$B$580,2,FALSE)</f>
        <v>#N/A</v>
      </c>
      <c r="V426" s="12">
        <f t="shared" si="26"/>
        <v>0</v>
      </c>
      <c r="W426" s="13">
        <f>Table2[[#This Row],[Cost LC]]/3673.75</f>
        <v>0</v>
      </c>
    </row>
    <row r="427" spans="2:23" x14ac:dyDescent="0.3">
      <c r="B427" s="59" t="e">
        <f>VLOOKUP('BUDGET TEMPLATE'!C427,'MSRP CODES'!$A$4:$B$8,2,FALSE)</f>
        <v>#N/A</v>
      </c>
      <c r="D427" s="59" t="e">
        <f>VLOOKUP(Table2[[#This Row],[PPG Code]],'MSRP CODES'!$A$11:$B$15,2,FALSE)</f>
        <v>#N/A</v>
      </c>
      <c r="F427" s="59" t="e">
        <f>VLOOKUP(Table2[[#This Row],[Goal Code]],'MSRP CODES'!$A$18:$B$20,2,FALSE)</f>
        <v>#N/A</v>
      </c>
      <c r="I427" s="60" t="e">
        <f>VLOOKUP(Table2[[#This Row],[Site]],'MSRP CODES'!$A$23:$C$39,3,FALSE)</f>
        <v>#N/A</v>
      </c>
      <c r="J427" s="59" t="e">
        <f>VLOOKUP(Table2[[#This Row],[Cost Center Code]],'MSRP CODES'!$A$42:$B$48,2,FALSE)</f>
        <v>#N/A</v>
      </c>
      <c r="K427" s="61" t="e">
        <f>VLOOKUP(Table2[[#This Row],[MSRP Objective]],'MSRP CODES'!$A$60:$B$105,2,FALSE)</f>
        <v>#VALUE!</v>
      </c>
      <c r="L427" s="53" t="e">
        <f t="shared" si="25"/>
        <v>#VALUE!</v>
      </c>
      <c r="M427" s="61" t="e">
        <f>VLOOKUP(Table2[[#This Row],[MSRP Output]],'MSRP CODES'!$A$108:$B$491,2,FALSE)</f>
        <v>#N/A</v>
      </c>
      <c r="O427" s="61" t="e">
        <f>VLOOKUP(Table2[[#This Row],[Account Code]],'MSRP CODES'!$A$495:$B$580,2,FALSE)</f>
        <v>#N/A</v>
      </c>
      <c r="V427" s="12">
        <f t="shared" si="26"/>
        <v>0</v>
      </c>
      <c r="W427" s="13">
        <f>Table2[[#This Row],[Cost LC]]/3673.75</f>
        <v>0</v>
      </c>
    </row>
    <row r="428" spans="2:23" x14ac:dyDescent="0.3">
      <c r="B428" s="59" t="e">
        <f>VLOOKUP('BUDGET TEMPLATE'!C428,'MSRP CODES'!$A$4:$B$8,2,FALSE)</f>
        <v>#N/A</v>
      </c>
      <c r="D428" s="59" t="e">
        <f>VLOOKUP(Table2[[#This Row],[PPG Code]],'MSRP CODES'!$A$11:$B$15,2,FALSE)</f>
        <v>#N/A</v>
      </c>
      <c r="F428" s="59" t="e">
        <f>VLOOKUP(Table2[[#This Row],[Goal Code]],'MSRP CODES'!$A$18:$B$20,2,FALSE)</f>
        <v>#N/A</v>
      </c>
      <c r="I428" s="60" t="e">
        <f>VLOOKUP(Table2[[#This Row],[Site]],'MSRP CODES'!$A$23:$C$39,3,FALSE)</f>
        <v>#N/A</v>
      </c>
      <c r="J428" s="59" t="e">
        <f>VLOOKUP(Table2[[#This Row],[Cost Center Code]],'MSRP CODES'!$A$42:$B$48,2,FALSE)</f>
        <v>#N/A</v>
      </c>
      <c r="K428" s="61" t="e">
        <f>VLOOKUP(Table2[[#This Row],[MSRP Objective]],'MSRP CODES'!$A$60:$B$105,2,FALSE)</f>
        <v>#VALUE!</v>
      </c>
      <c r="L428" s="53" t="e">
        <f t="shared" si="25"/>
        <v>#VALUE!</v>
      </c>
      <c r="M428" s="61" t="e">
        <f>VLOOKUP(Table2[[#This Row],[MSRP Output]],'MSRP CODES'!$A$108:$B$491,2,FALSE)</f>
        <v>#N/A</v>
      </c>
      <c r="O428" s="61" t="e">
        <f>VLOOKUP(Table2[[#This Row],[Account Code]],'MSRP CODES'!$A$495:$B$580,2,FALSE)</f>
        <v>#N/A</v>
      </c>
      <c r="V428" s="12">
        <f t="shared" si="26"/>
        <v>0</v>
      </c>
      <c r="W428" s="13">
        <f>Table2[[#This Row],[Cost LC]]/3673.75</f>
        <v>0</v>
      </c>
    </row>
    <row r="429" spans="2:23" x14ac:dyDescent="0.3">
      <c r="B429" s="59" t="e">
        <f>VLOOKUP('BUDGET TEMPLATE'!C429,'MSRP CODES'!$A$4:$B$8,2,FALSE)</f>
        <v>#N/A</v>
      </c>
      <c r="D429" s="59" t="e">
        <f>VLOOKUP(Table2[[#This Row],[PPG Code]],'MSRP CODES'!$A$11:$B$15,2,FALSE)</f>
        <v>#N/A</v>
      </c>
      <c r="F429" s="59" t="e">
        <f>VLOOKUP(Table2[[#This Row],[Goal Code]],'MSRP CODES'!$A$18:$B$20,2,FALSE)</f>
        <v>#N/A</v>
      </c>
      <c r="I429" s="60" t="e">
        <f>VLOOKUP(Table2[[#This Row],[Site]],'MSRP CODES'!$A$23:$C$39,3,FALSE)</f>
        <v>#N/A</v>
      </c>
      <c r="J429" s="59" t="e">
        <f>VLOOKUP(Table2[[#This Row],[Cost Center Code]],'MSRP CODES'!$A$42:$B$48,2,FALSE)</f>
        <v>#N/A</v>
      </c>
      <c r="K429" s="61" t="e">
        <f>VLOOKUP(Table2[[#This Row],[MSRP Objective]],'MSRP CODES'!$A$60:$B$105,2,FALSE)</f>
        <v>#VALUE!</v>
      </c>
      <c r="L429" s="53" t="e">
        <f t="shared" si="25"/>
        <v>#VALUE!</v>
      </c>
      <c r="M429" s="61" t="e">
        <f>VLOOKUP(Table2[[#This Row],[MSRP Output]],'MSRP CODES'!$A$108:$B$491,2,FALSE)</f>
        <v>#N/A</v>
      </c>
      <c r="O429" s="61" t="e">
        <f>VLOOKUP(Table2[[#This Row],[Account Code]],'MSRP CODES'!$A$495:$B$580,2,FALSE)</f>
        <v>#N/A</v>
      </c>
      <c r="V429" s="12">
        <f t="shared" si="26"/>
        <v>0</v>
      </c>
      <c r="W429" s="13">
        <f>Table2[[#This Row],[Cost LC]]/3673.75</f>
        <v>0</v>
      </c>
    </row>
    <row r="430" spans="2:23" x14ac:dyDescent="0.3">
      <c r="B430" s="59" t="e">
        <f>VLOOKUP('BUDGET TEMPLATE'!C430,'MSRP CODES'!$A$4:$B$8,2,FALSE)</f>
        <v>#N/A</v>
      </c>
      <c r="D430" s="59" t="e">
        <f>VLOOKUP(Table2[[#This Row],[PPG Code]],'MSRP CODES'!$A$11:$B$15,2,FALSE)</f>
        <v>#N/A</v>
      </c>
      <c r="F430" s="59" t="e">
        <f>VLOOKUP(Table2[[#This Row],[Goal Code]],'MSRP CODES'!$A$18:$B$20,2,FALSE)</f>
        <v>#N/A</v>
      </c>
      <c r="I430" s="60" t="e">
        <f>VLOOKUP(Table2[[#This Row],[Site]],'MSRP CODES'!$A$23:$C$39,3,FALSE)</f>
        <v>#N/A</v>
      </c>
      <c r="J430" s="59" t="e">
        <f>VLOOKUP(Table2[[#This Row],[Cost Center Code]],'MSRP CODES'!$A$42:$B$48,2,FALSE)</f>
        <v>#N/A</v>
      </c>
      <c r="K430" s="61" t="e">
        <f>VLOOKUP(Table2[[#This Row],[MSRP Objective]],'MSRP CODES'!$A$60:$B$105,2,FALSE)</f>
        <v>#VALUE!</v>
      </c>
      <c r="L430" s="53" t="e">
        <f t="shared" si="25"/>
        <v>#VALUE!</v>
      </c>
      <c r="M430" s="61" t="e">
        <f>VLOOKUP(Table2[[#This Row],[MSRP Output]],'MSRP CODES'!$A$108:$B$491,2,FALSE)</f>
        <v>#N/A</v>
      </c>
      <c r="O430" s="61" t="e">
        <f>VLOOKUP(Table2[[#This Row],[Account Code]],'MSRP CODES'!$A$495:$B$580,2,FALSE)</f>
        <v>#N/A</v>
      </c>
      <c r="V430" s="12">
        <f t="shared" si="26"/>
        <v>0</v>
      </c>
      <c r="W430" s="13">
        <f>Table2[[#This Row],[Cost LC]]/3673.75</f>
        <v>0</v>
      </c>
    </row>
    <row r="431" spans="2:23" x14ac:dyDescent="0.3">
      <c r="B431" s="59" t="e">
        <f>VLOOKUP('BUDGET TEMPLATE'!C431,'MSRP CODES'!$A$4:$B$8,2,FALSE)</f>
        <v>#N/A</v>
      </c>
      <c r="D431" s="59" t="e">
        <f>VLOOKUP(Table2[[#This Row],[PPG Code]],'MSRP CODES'!$A$11:$B$15,2,FALSE)</f>
        <v>#N/A</v>
      </c>
      <c r="F431" s="59" t="e">
        <f>VLOOKUP(Table2[[#This Row],[Goal Code]],'MSRP CODES'!$A$18:$B$20,2,FALSE)</f>
        <v>#N/A</v>
      </c>
      <c r="I431" s="60" t="e">
        <f>VLOOKUP(Table2[[#This Row],[Site]],'MSRP CODES'!$A$23:$C$39,3,FALSE)</f>
        <v>#N/A</v>
      </c>
      <c r="J431" s="59" t="e">
        <f>VLOOKUP(Table2[[#This Row],[Cost Center Code]],'MSRP CODES'!$A$42:$B$48,2,FALSE)</f>
        <v>#N/A</v>
      </c>
      <c r="K431" s="61" t="e">
        <f>VLOOKUP(Table2[[#This Row],[MSRP Objective]],'MSRP CODES'!$A$60:$B$105,2,FALSE)</f>
        <v>#VALUE!</v>
      </c>
      <c r="L431" s="53" t="e">
        <f t="shared" si="25"/>
        <v>#VALUE!</v>
      </c>
      <c r="M431" s="61" t="e">
        <f>VLOOKUP(Table2[[#This Row],[MSRP Output]],'MSRP CODES'!$A$108:$B$491,2,FALSE)</f>
        <v>#N/A</v>
      </c>
      <c r="O431" s="61" t="e">
        <f>VLOOKUP(Table2[[#This Row],[Account Code]],'MSRP CODES'!$A$495:$B$580,2,FALSE)</f>
        <v>#N/A</v>
      </c>
      <c r="V431" s="12">
        <f t="shared" si="26"/>
        <v>0</v>
      </c>
      <c r="W431" s="13">
        <f>Table2[[#This Row],[Cost LC]]/3673.75</f>
        <v>0</v>
      </c>
    </row>
    <row r="432" spans="2:23" x14ac:dyDescent="0.3">
      <c r="B432" s="59" t="e">
        <f>VLOOKUP('BUDGET TEMPLATE'!C432,'MSRP CODES'!$A$4:$B$8,2,FALSE)</f>
        <v>#N/A</v>
      </c>
      <c r="D432" s="59" t="e">
        <f>VLOOKUP(Table2[[#This Row],[PPG Code]],'MSRP CODES'!$A$11:$B$15,2,FALSE)</f>
        <v>#N/A</v>
      </c>
      <c r="F432" s="59" t="e">
        <f>VLOOKUP(Table2[[#This Row],[Goal Code]],'MSRP CODES'!$A$18:$B$20,2,FALSE)</f>
        <v>#N/A</v>
      </c>
      <c r="I432" s="60" t="e">
        <f>VLOOKUP(Table2[[#This Row],[Site]],'MSRP CODES'!$A$23:$C$39,3,FALSE)</f>
        <v>#N/A</v>
      </c>
      <c r="J432" s="59" t="e">
        <f>VLOOKUP(Table2[[#This Row],[Cost Center Code]],'MSRP CODES'!$A$42:$B$48,2,FALSE)</f>
        <v>#N/A</v>
      </c>
      <c r="K432" s="61" t="e">
        <f>VLOOKUP(Table2[[#This Row],[MSRP Objective]],'MSRP CODES'!$A$60:$B$105,2,FALSE)</f>
        <v>#VALUE!</v>
      </c>
      <c r="L432" s="53" t="e">
        <f t="shared" si="25"/>
        <v>#VALUE!</v>
      </c>
      <c r="M432" s="61" t="e">
        <f>VLOOKUP(Table2[[#This Row],[MSRP Output]],'MSRP CODES'!$A$108:$B$491,2,FALSE)</f>
        <v>#N/A</v>
      </c>
      <c r="O432" s="61" t="e">
        <f>VLOOKUP(Table2[[#This Row],[Account Code]],'MSRP CODES'!$A$495:$B$580,2,FALSE)</f>
        <v>#N/A</v>
      </c>
      <c r="V432" s="12">
        <f t="shared" si="26"/>
        <v>0</v>
      </c>
      <c r="W432" s="13">
        <f>Table2[[#This Row],[Cost LC]]/3673.75</f>
        <v>0</v>
      </c>
    </row>
    <row r="433" spans="2:23" x14ac:dyDescent="0.3">
      <c r="B433" s="59" t="e">
        <f>VLOOKUP('BUDGET TEMPLATE'!C433,'MSRP CODES'!$A$4:$B$8,2,FALSE)</f>
        <v>#N/A</v>
      </c>
      <c r="D433" s="59" t="e">
        <f>VLOOKUP(Table2[[#This Row],[PPG Code]],'MSRP CODES'!$A$11:$B$15,2,FALSE)</f>
        <v>#N/A</v>
      </c>
      <c r="F433" s="59" t="e">
        <f>VLOOKUP(Table2[[#This Row],[Goal Code]],'MSRP CODES'!$A$18:$B$20,2,FALSE)</f>
        <v>#N/A</v>
      </c>
      <c r="I433" s="60" t="e">
        <f>VLOOKUP(Table2[[#This Row],[Site]],'MSRP CODES'!$A$23:$C$39,3,FALSE)</f>
        <v>#N/A</v>
      </c>
      <c r="J433" s="59" t="e">
        <f>VLOOKUP(Table2[[#This Row],[Cost Center Code]],'MSRP CODES'!$A$42:$B$48,2,FALSE)</f>
        <v>#N/A</v>
      </c>
      <c r="K433" s="61" t="e">
        <f>VLOOKUP(Table2[[#This Row],[MSRP Objective]],'MSRP CODES'!$A$60:$B$105,2,FALSE)</f>
        <v>#VALUE!</v>
      </c>
      <c r="L433" s="53" t="e">
        <f t="shared" si="25"/>
        <v>#VALUE!</v>
      </c>
      <c r="M433" s="61" t="e">
        <f>VLOOKUP(Table2[[#This Row],[MSRP Output]],'MSRP CODES'!$A$108:$B$491,2,FALSE)</f>
        <v>#N/A</v>
      </c>
      <c r="O433" s="61" t="e">
        <f>VLOOKUP(Table2[[#This Row],[Account Code]],'MSRP CODES'!$A$495:$B$580,2,FALSE)</f>
        <v>#N/A</v>
      </c>
      <c r="V433" s="12">
        <f t="shared" si="26"/>
        <v>0</v>
      </c>
      <c r="W433" s="13">
        <f>Table2[[#This Row],[Cost LC]]/3673.75</f>
        <v>0</v>
      </c>
    </row>
    <row r="434" spans="2:23" x14ac:dyDescent="0.3">
      <c r="B434" s="59" t="e">
        <f>VLOOKUP('BUDGET TEMPLATE'!C434,'MSRP CODES'!$A$4:$B$8,2,FALSE)</f>
        <v>#N/A</v>
      </c>
      <c r="D434" s="59" t="e">
        <f>VLOOKUP(Table2[[#This Row],[PPG Code]],'MSRP CODES'!$A$11:$B$15,2,FALSE)</f>
        <v>#N/A</v>
      </c>
      <c r="F434" s="59" t="e">
        <f>VLOOKUP(Table2[[#This Row],[Goal Code]],'MSRP CODES'!$A$18:$B$20,2,FALSE)</f>
        <v>#N/A</v>
      </c>
      <c r="I434" s="60" t="e">
        <f>VLOOKUP(Table2[[#This Row],[Site]],'MSRP CODES'!$A$23:$C$39,3,FALSE)</f>
        <v>#N/A</v>
      </c>
      <c r="J434" s="59" t="e">
        <f>VLOOKUP(Table2[[#This Row],[Cost Center Code]],'MSRP CODES'!$A$42:$B$48,2,FALSE)</f>
        <v>#N/A</v>
      </c>
      <c r="K434" s="61" t="e">
        <f>VLOOKUP(Table2[[#This Row],[MSRP Objective]],'MSRP CODES'!$A$60:$B$105,2,FALSE)</f>
        <v>#VALUE!</v>
      </c>
      <c r="L434" s="53" t="e">
        <f t="shared" si="25"/>
        <v>#VALUE!</v>
      </c>
      <c r="M434" s="61" t="e">
        <f>VLOOKUP(Table2[[#This Row],[MSRP Output]],'MSRP CODES'!$A$108:$B$491,2,FALSE)</f>
        <v>#N/A</v>
      </c>
      <c r="O434" s="61" t="e">
        <f>VLOOKUP(Table2[[#This Row],[Account Code]],'MSRP CODES'!$A$495:$B$580,2,FALSE)</f>
        <v>#N/A</v>
      </c>
      <c r="V434" s="12">
        <f t="shared" si="26"/>
        <v>0</v>
      </c>
      <c r="W434" s="13">
        <f>Table2[[#This Row],[Cost LC]]/3673.75</f>
        <v>0</v>
      </c>
    </row>
    <row r="435" spans="2:23" x14ac:dyDescent="0.3">
      <c r="B435" s="59" t="e">
        <f>VLOOKUP('BUDGET TEMPLATE'!C435,'MSRP CODES'!$A$4:$B$8,2,FALSE)</f>
        <v>#N/A</v>
      </c>
      <c r="D435" s="59" t="e">
        <f>VLOOKUP(Table2[[#This Row],[PPG Code]],'MSRP CODES'!$A$11:$B$15,2,FALSE)</f>
        <v>#N/A</v>
      </c>
      <c r="F435" s="59" t="e">
        <f>VLOOKUP(Table2[[#This Row],[Goal Code]],'MSRP CODES'!$A$18:$B$20,2,FALSE)</f>
        <v>#N/A</v>
      </c>
      <c r="I435" s="60" t="e">
        <f>VLOOKUP(Table2[[#This Row],[Site]],'MSRP CODES'!$A$23:$C$39,3,FALSE)</f>
        <v>#N/A</v>
      </c>
      <c r="J435" s="59" t="e">
        <f>VLOOKUP(Table2[[#This Row],[Cost Center Code]],'MSRP CODES'!$A$42:$B$48,2,FALSE)</f>
        <v>#N/A</v>
      </c>
      <c r="K435" s="61" t="e">
        <f>VLOOKUP(Table2[[#This Row],[MSRP Objective]],'MSRP CODES'!$A$60:$B$105,2,FALSE)</f>
        <v>#VALUE!</v>
      </c>
      <c r="L435" s="53" t="e">
        <f t="shared" si="25"/>
        <v>#VALUE!</v>
      </c>
      <c r="M435" s="61" t="e">
        <f>VLOOKUP(Table2[[#This Row],[MSRP Output]],'MSRP CODES'!$A$108:$B$491,2,FALSE)</f>
        <v>#N/A</v>
      </c>
      <c r="O435" s="61" t="e">
        <f>VLOOKUP(Table2[[#This Row],[Account Code]],'MSRP CODES'!$A$495:$B$580,2,FALSE)</f>
        <v>#N/A</v>
      </c>
      <c r="V435" s="12">
        <f t="shared" si="26"/>
        <v>0</v>
      </c>
      <c r="W435" s="13">
        <f>Table2[[#This Row],[Cost LC]]/3673.75</f>
        <v>0</v>
      </c>
    </row>
    <row r="436" spans="2:23" x14ac:dyDescent="0.3">
      <c r="B436" s="59" t="e">
        <f>VLOOKUP('BUDGET TEMPLATE'!C436,'MSRP CODES'!$A$4:$B$8,2,FALSE)</f>
        <v>#N/A</v>
      </c>
      <c r="D436" s="59" t="e">
        <f>VLOOKUP(Table2[[#This Row],[PPG Code]],'MSRP CODES'!$A$11:$B$15,2,FALSE)</f>
        <v>#N/A</v>
      </c>
      <c r="F436" s="59" t="e">
        <f>VLOOKUP(Table2[[#This Row],[Goal Code]],'MSRP CODES'!$A$18:$B$20,2,FALSE)</f>
        <v>#N/A</v>
      </c>
      <c r="I436" s="60" t="e">
        <f>VLOOKUP(Table2[[#This Row],[Site]],'MSRP CODES'!$A$23:$C$39,3,FALSE)</f>
        <v>#N/A</v>
      </c>
      <c r="J436" s="59" t="e">
        <f>VLOOKUP(Table2[[#This Row],[Cost Center Code]],'MSRP CODES'!$A$42:$B$48,2,FALSE)</f>
        <v>#N/A</v>
      </c>
      <c r="K436" s="61" t="e">
        <f>VLOOKUP(Table2[[#This Row],[MSRP Objective]],'MSRP CODES'!$A$60:$B$105,2,FALSE)</f>
        <v>#VALUE!</v>
      </c>
      <c r="L436" s="53" t="e">
        <f t="shared" si="25"/>
        <v>#VALUE!</v>
      </c>
      <c r="M436" s="61" t="e">
        <f>VLOOKUP(Table2[[#This Row],[MSRP Output]],'MSRP CODES'!$A$108:$B$491,2,FALSE)</f>
        <v>#N/A</v>
      </c>
      <c r="O436" s="61" t="e">
        <f>VLOOKUP(Table2[[#This Row],[Account Code]],'MSRP CODES'!$A$495:$B$580,2,FALSE)</f>
        <v>#N/A</v>
      </c>
      <c r="V436" s="12">
        <f t="shared" si="26"/>
        <v>0</v>
      </c>
      <c r="W436" s="13">
        <f>Table2[[#This Row],[Cost LC]]/3673.75</f>
        <v>0</v>
      </c>
    </row>
    <row r="437" spans="2:23" x14ac:dyDescent="0.3">
      <c r="B437" s="59" t="e">
        <f>VLOOKUP('BUDGET TEMPLATE'!C437,'MSRP CODES'!$A$4:$B$8,2,FALSE)</f>
        <v>#N/A</v>
      </c>
      <c r="D437" s="59" t="e">
        <f>VLOOKUP(Table2[[#This Row],[PPG Code]],'MSRP CODES'!$A$11:$B$15,2,FALSE)</f>
        <v>#N/A</v>
      </c>
      <c r="F437" s="59" t="e">
        <f>VLOOKUP(Table2[[#This Row],[Goal Code]],'MSRP CODES'!$A$18:$B$20,2,FALSE)</f>
        <v>#N/A</v>
      </c>
      <c r="I437" s="60" t="e">
        <f>VLOOKUP(Table2[[#This Row],[Site]],'MSRP CODES'!$A$23:$C$39,3,FALSE)</f>
        <v>#N/A</v>
      </c>
      <c r="J437" s="59" t="e">
        <f>VLOOKUP(Table2[[#This Row],[Cost Center Code]],'MSRP CODES'!$A$42:$B$48,2,FALSE)</f>
        <v>#N/A</v>
      </c>
      <c r="K437" s="61" t="e">
        <f>VLOOKUP(Table2[[#This Row],[MSRP Objective]],'MSRP CODES'!$A$60:$B$105,2,FALSE)</f>
        <v>#VALUE!</v>
      </c>
      <c r="L437" s="53" t="e">
        <f t="shared" si="25"/>
        <v>#VALUE!</v>
      </c>
      <c r="M437" s="61" t="e">
        <f>VLOOKUP(Table2[[#This Row],[MSRP Output]],'MSRP CODES'!$A$108:$B$491,2,FALSE)</f>
        <v>#N/A</v>
      </c>
      <c r="O437" s="61" t="e">
        <f>VLOOKUP(Table2[[#This Row],[Account Code]],'MSRP CODES'!$A$495:$B$580,2,FALSE)</f>
        <v>#N/A</v>
      </c>
      <c r="V437" s="12">
        <f t="shared" si="26"/>
        <v>0</v>
      </c>
      <c r="W437" s="13">
        <f>Table2[[#This Row],[Cost LC]]/3673.75</f>
        <v>0</v>
      </c>
    </row>
    <row r="438" spans="2:23" x14ac:dyDescent="0.3">
      <c r="B438" s="59" t="e">
        <f>VLOOKUP('BUDGET TEMPLATE'!C438,'MSRP CODES'!$A$4:$B$8,2,FALSE)</f>
        <v>#N/A</v>
      </c>
      <c r="D438" s="59" t="e">
        <f>VLOOKUP(Table2[[#This Row],[PPG Code]],'MSRP CODES'!$A$11:$B$15,2,FALSE)</f>
        <v>#N/A</v>
      </c>
      <c r="F438" s="59" t="e">
        <f>VLOOKUP(Table2[[#This Row],[Goal Code]],'MSRP CODES'!$A$18:$B$20,2,FALSE)</f>
        <v>#N/A</v>
      </c>
      <c r="I438" s="60" t="e">
        <f>VLOOKUP(Table2[[#This Row],[Site]],'MSRP CODES'!$A$23:$C$39,3,FALSE)</f>
        <v>#N/A</v>
      </c>
      <c r="J438" s="59" t="e">
        <f>VLOOKUP(Table2[[#This Row],[Cost Center Code]],'MSRP CODES'!$A$42:$B$48,2,FALSE)</f>
        <v>#N/A</v>
      </c>
      <c r="K438" s="61" t="e">
        <f>VLOOKUP(Table2[[#This Row],[MSRP Objective]],'MSRP CODES'!$A$60:$B$105,2,FALSE)</f>
        <v>#VALUE!</v>
      </c>
      <c r="L438" s="53" t="e">
        <f t="shared" si="25"/>
        <v>#VALUE!</v>
      </c>
      <c r="M438" s="61" t="e">
        <f>VLOOKUP(Table2[[#This Row],[MSRP Output]],'MSRP CODES'!$A$108:$B$491,2,FALSE)</f>
        <v>#N/A</v>
      </c>
      <c r="O438" s="61" t="e">
        <f>VLOOKUP(Table2[[#This Row],[Account Code]],'MSRP CODES'!$A$495:$B$580,2,FALSE)</f>
        <v>#N/A</v>
      </c>
      <c r="V438" s="12">
        <f t="shared" si="26"/>
        <v>0</v>
      </c>
      <c r="W438" s="13">
        <f>Table2[[#This Row],[Cost LC]]/3673.75</f>
        <v>0</v>
      </c>
    </row>
    <row r="439" spans="2:23" x14ac:dyDescent="0.3">
      <c r="B439" s="59" t="e">
        <f>VLOOKUP('BUDGET TEMPLATE'!C439,'MSRP CODES'!$A$4:$B$8,2,FALSE)</f>
        <v>#N/A</v>
      </c>
      <c r="D439" s="59" t="e">
        <f>VLOOKUP(Table2[[#This Row],[PPG Code]],'MSRP CODES'!$A$11:$B$15,2,FALSE)</f>
        <v>#N/A</v>
      </c>
      <c r="F439" s="59" t="e">
        <f>VLOOKUP(Table2[[#This Row],[Goal Code]],'MSRP CODES'!$A$18:$B$20,2,FALSE)</f>
        <v>#N/A</v>
      </c>
      <c r="I439" s="60" t="e">
        <f>VLOOKUP(Table2[[#This Row],[Site]],'MSRP CODES'!$A$23:$C$39,3,FALSE)</f>
        <v>#N/A</v>
      </c>
      <c r="J439" s="59" t="e">
        <f>VLOOKUP(Table2[[#This Row],[Cost Center Code]],'MSRP CODES'!$A$42:$B$48,2,FALSE)</f>
        <v>#N/A</v>
      </c>
      <c r="K439" s="61" t="e">
        <f>VLOOKUP(Table2[[#This Row],[MSRP Objective]],'MSRP CODES'!$A$60:$B$105,2,FALSE)</f>
        <v>#VALUE!</v>
      </c>
      <c r="L439" s="53" t="e">
        <f t="shared" si="25"/>
        <v>#VALUE!</v>
      </c>
      <c r="M439" s="61" t="e">
        <f>VLOOKUP(Table2[[#This Row],[MSRP Output]],'MSRP CODES'!$A$108:$B$491,2,FALSE)</f>
        <v>#N/A</v>
      </c>
      <c r="O439" s="61" t="e">
        <f>VLOOKUP(Table2[[#This Row],[Account Code]],'MSRP CODES'!$A$495:$B$580,2,FALSE)</f>
        <v>#N/A</v>
      </c>
      <c r="V439" s="12">
        <f t="shared" si="26"/>
        <v>0</v>
      </c>
      <c r="W439" s="13">
        <f>Table2[[#This Row],[Cost LC]]/3673.75</f>
        <v>0</v>
      </c>
    </row>
    <row r="440" spans="2:23" x14ac:dyDescent="0.3">
      <c r="B440" s="59" t="e">
        <f>VLOOKUP('BUDGET TEMPLATE'!C440,'MSRP CODES'!$A$4:$B$8,2,FALSE)</f>
        <v>#N/A</v>
      </c>
      <c r="D440" s="59" t="e">
        <f>VLOOKUP(Table2[[#This Row],[PPG Code]],'MSRP CODES'!$A$11:$B$15,2,FALSE)</f>
        <v>#N/A</v>
      </c>
      <c r="F440" s="59" t="e">
        <f>VLOOKUP(Table2[[#This Row],[Goal Code]],'MSRP CODES'!$A$18:$B$20,2,FALSE)</f>
        <v>#N/A</v>
      </c>
      <c r="I440" s="60" t="e">
        <f>VLOOKUP(Table2[[#This Row],[Site]],'MSRP CODES'!$A$23:$C$39,3,FALSE)</f>
        <v>#N/A</v>
      </c>
      <c r="J440" s="59" t="e">
        <f>VLOOKUP(Table2[[#This Row],[Cost Center Code]],'MSRP CODES'!$A$42:$B$48,2,FALSE)</f>
        <v>#N/A</v>
      </c>
      <c r="K440" s="61" t="e">
        <f>VLOOKUP(Table2[[#This Row],[MSRP Objective]],'MSRP CODES'!$A$60:$B$105,2,FALSE)</f>
        <v>#VALUE!</v>
      </c>
      <c r="L440" s="53" t="e">
        <f t="shared" si="25"/>
        <v>#VALUE!</v>
      </c>
      <c r="M440" s="61" t="e">
        <f>VLOOKUP(Table2[[#This Row],[MSRP Output]],'MSRP CODES'!$A$108:$B$491,2,FALSE)</f>
        <v>#N/A</v>
      </c>
      <c r="O440" s="61" t="e">
        <f>VLOOKUP(Table2[[#This Row],[Account Code]],'MSRP CODES'!$A$495:$B$580,2,FALSE)</f>
        <v>#N/A</v>
      </c>
      <c r="V440" s="12">
        <f t="shared" si="26"/>
        <v>0</v>
      </c>
      <c r="W440" s="13">
        <f>Table2[[#This Row],[Cost LC]]/3673.75</f>
        <v>0</v>
      </c>
    </row>
    <row r="441" spans="2:23" x14ac:dyDescent="0.3">
      <c r="B441" s="59" t="e">
        <f>VLOOKUP('BUDGET TEMPLATE'!C441,'MSRP CODES'!$A$4:$B$8,2,FALSE)</f>
        <v>#N/A</v>
      </c>
      <c r="D441" s="59" t="e">
        <f>VLOOKUP(Table2[[#This Row],[PPG Code]],'MSRP CODES'!$A$11:$B$15,2,FALSE)</f>
        <v>#N/A</v>
      </c>
      <c r="F441" s="59" t="e">
        <f>VLOOKUP(Table2[[#This Row],[Goal Code]],'MSRP CODES'!$A$18:$B$20,2,FALSE)</f>
        <v>#N/A</v>
      </c>
      <c r="I441" s="60" t="e">
        <f>VLOOKUP(Table2[[#This Row],[Site]],'MSRP CODES'!$A$23:$C$39,3,FALSE)</f>
        <v>#N/A</v>
      </c>
      <c r="J441" s="59" t="e">
        <f>VLOOKUP(Table2[[#This Row],[Cost Center Code]],'MSRP CODES'!$A$42:$B$48,2,FALSE)</f>
        <v>#N/A</v>
      </c>
      <c r="K441" s="61" t="e">
        <f>VLOOKUP(Table2[[#This Row],[MSRP Objective]],'MSRP CODES'!$A$60:$B$105,2,FALSE)</f>
        <v>#VALUE!</v>
      </c>
      <c r="L441" s="53" t="e">
        <f t="shared" si="25"/>
        <v>#VALUE!</v>
      </c>
      <c r="M441" s="61" t="e">
        <f>VLOOKUP(Table2[[#This Row],[MSRP Output]],'MSRP CODES'!$A$108:$B$491,2,FALSE)</f>
        <v>#N/A</v>
      </c>
      <c r="O441" s="61" t="e">
        <f>VLOOKUP(Table2[[#This Row],[Account Code]],'MSRP CODES'!$A$495:$B$580,2,FALSE)</f>
        <v>#N/A</v>
      </c>
      <c r="V441" s="12">
        <f t="shared" si="26"/>
        <v>0</v>
      </c>
      <c r="W441" s="13">
        <f>Table2[[#This Row],[Cost LC]]/3673.75</f>
        <v>0</v>
      </c>
    </row>
    <row r="442" spans="2:23" x14ac:dyDescent="0.3">
      <c r="B442" s="59" t="e">
        <f>VLOOKUP('BUDGET TEMPLATE'!C442,'MSRP CODES'!$A$4:$B$8,2,FALSE)</f>
        <v>#N/A</v>
      </c>
      <c r="D442" s="59" t="e">
        <f>VLOOKUP(Table2[[#This Row],[PPG Code]],'MSRP CODES'!$A$11:$B$15,2,FALSE)</f>
        <v>#N/A</v>
      </c>
      <c r="F442" s="59" t="e">
        <f>VLOOKUP(Table2[[#This Row],[Goal Code]],'MSRP CODES'!$A$18:$B$20,2,FALSE)</f>
        <v>#N/A</v>
      </c>
      <c r="I442" s="60" t="e">
        <f>VLOOKUP(Table2[[#This Row],[Site]],'MSRP CODES'!$A$23:$C$39,3,FALSE)</f>
        <v>#N/A</v>
      </c>
      <c r="J442" s="59" t="e">
        <f>VLOOKUP(Table2[[#This Row],[Cost Center Code]],'MSRP CODES'!$A$42:$B$48,2,FALSE)</f>
        <v>#N/A</v>
      </c>
      <c r="K442" s="61" t="e">
        <f>VLOOKUP(Table2[[#This Row],[MSRP Objective]],'MSRP CODES'!$A$60:$B$105,2,FALSE)</f>
        <v>#VALUE!</v>
      </c>
      <c r="L442" s="53" t="e">
        <f t="shared" si="25"/>
        <v>#VALUE!</v>
      </c>
      <c r="M442" s="61" t="e">
        <f>VLOOKUP(Table2[[#This Row],[MSRP Output]],'MSRP CODES'!$A$108:$B$491,2,FALSE)</f>
        <v>#N/A</v>
      </c>
      <c r="O442" s="61" t="e">
        <f>VLOOKUP(Table2[[#This Row],[Account Code]],'MSRP CODES'!$A$495:$B$580,2,FALSE)</f>
        <v>#N/A</v>
      </c>
      <c r="V442" s="12">
        <f t="shared" si="26"/>
        <v>0</v>
      </c>
      <c r="W442" s="13">
        <f>Table2[[#This Row],[Cost LC]]/3673.75</f>
        <v>0</v>
      </c>
    </row>
    <row r="443" spans="2:23" x14ac:dyDescent="0.3">
      <c r="B443" s="59" t="e">
        <f>VLOOKUP('BUDGET TEMPLATE'!C443,'MSRP CODES'!$A$4:$B$8,2,FALSE)</f>
        <v>#N/A</v>
      </c>
      <c r="D443" s="59" t="e">
        <f>VLOOKUP(Table2[[#This Row],[PPG Code]],'MSRP CODES'!$A$11:$B$15,2,FALSE)</f>
        <v>#N/A</v>
      </c>
      <c r="F443" s="59" t="e">
        <f>VLOOKUP(Table2[[#This Row],[Goal Code]],'MSRP CODES'!$A$18:$B$20,2,FALSE)</f>
        <v>#N/A</v>
      </c>
      <c r="I443" s="60" t="e">
        <f>VLOOKUP(Table2[[#This Row],[Site]],'MSRP CODES'!$A$23:$C$39,3,FALSE)</f>
        <v>#N/A</v>
      </c>
      <c r="J443" s="59" t="e">
        <f>VLOOKUP(Table2[[#This Row],[Cost Center Code]],'MSRP CODES'!$A$42:$B$48,2,FALSE)</f>
        <v>#N/A</v>
      </c>
      <c r="K443" s="61" t="e">
        <f>VLOOKUP(Table2[[#This Row],[MSRP Objective]],'MSRP CODES'!$A$60:$B$105,2,FALSE)</f>
        <v>#VALUE!</v>
      </c>
      <c r="L443" s="53" t="e">
        <f t="shared" si="25"/>
        <v>#VALUE!</v>
      </c>
      <c r="M443" s="61" t="e">
        <f>VLOOKUP(Table2[[#This Row],[MSRP Output]],'MSRP CODES'!$A$108:$B$491,2,FALSE)</f>
        <v>#N/A</v>
      </c>
      <c r="O443" s="61" t="e">
        <f>VLOOKUP(Table2[[#This Row],[Account Code]],'MSRP CODES'!$A$495:$B$580,2,FALSE)</f>
        <v>#N/A</v>
      </c>
      <c r="V443" s="12">
        <f t="shared" si="26"/>
        <v>0</v>
      </c>
      <c r="W443" s="13">
        <f>Table2[[#This Row],[Cost LC]]/3673.75</f>
        <v>0</v>
      </c>
    </row>
    <row r="444" spans="2:23" x14ac:dyDescent="0.3">
      <c r="B444" s="59" t="e">
        <f>VLOOKUP('BUDGET TEMPLATE'!C444,'MSRP CODES'!$A$4:$B$8,2,FALSE)</f>
        <v>#N/A</v>
      </c>
      <c r="D444" s="59" t="e">
        <f>VLOOKUP(Table2[[#This Row],[PPG Code]],'MSRP CODES'!$A$11:$B$15,2,FALSE)</f>
        <v>#N/A</v>
      </c>
      <c r="F444" s="59" t="e">
        <f>VLOOKUP(Table2[[#This Row],[Goal Code]],'MSRP CODES'!$A$18:$B$20,2,FALSE)</f>
        <v>#N/A</v>
      </c>
      <c r="I444" s="60" t="e">
        <f>VLOOKUP(Table2[[#This Row],[Site]],'MSRP CODES'!$A$23:$C$39,3,FALSE)</f>
        <v>#N/A</v>
      </c>
      <c r="J444" s="59" t="e">
        <f>VLOOKUP(Table2[[#This Row],[Cost Center Code]],'MSRP CODES'!$A$42:$B$48,2,FALSE)</f>
        <v>#N/A</v>
      </c>
      <c r="K444" s="61" t="e">
        <f>VLOOKUP(Table2[[#This Row],[MSRP Objective]],'MSRP CODES'!$A$60:$B$105,2,FALSE)</f>
        <v>#VALUE!</v>
      </c>
      <c r="L444" s="53" t="e">
        <f t="shared" si="25"/>
        <v>#VALUE!</v>
      </c>
      <c r="M444" s="61" t="e">
        <f>VLOOKUP(Table2[[#This Row],[MSRP Output]],'MSRP CODES'!$A$108:$B$491,2,FALSE)</f>
        <v>#N/A</v>
      </c>
      <c r="O444" s="61" t="e">
        <f>VLOOKUP(Table2[[#This Row],[Account Code]],'MSRP CODES'!$A$495:$B$580,2,FALSE)</f>
        <v>#N/A</v>
      </c>
      <c r="V444" s="12">
        <f t="shared" si="26"/>
        <v>0</v>
      </c>
      <c r="W444" s="13">
        <f>Table2[[#This Row],[Cost LC]]/3673.75</f>
        <v>0</v>
      </c>
    </row>
    <row r="445" spans="2:23" x14ac:dyDescent="0.3">
      <c r="B445" s="59" t="e">
        <f>VLOOKUP('BUDGET TEMPLATE'!C445,'MSRP CODES'!$A$4:$B$8,2,FALSE)</f>
        <v>#N/A</v>
      </c>
      <c r="D445" s="59" t="e">
        <f>VLOOKUP(Table2[[#This Row],[PPG Code]],'MSRP CODES'!$A$11:$B$15,2,FALSE)</f>
        <v>#N/A</v>
      </c>
      <c r="F445" s="59" t="e">
        <f>VLOOKUP(Table2[[#This Row],[Goal Code]],'MSRP CODES'!$A$18:$B$20,2,FALSE)</f>
        <v>#N/A</v>
      </c>
      <c r="I445" s="60" t="e">
        <f>VLOOKUP(Table2[[#This Row],[Site]],'MSRP CODES'!$A$23:$C$39,3,FALSE)</f>
        <v>#N/A</v>
      </c>
      <c r="J445" s="59" t="e">
        <f>VLOOKUP(Table2[[#This Row],[Cost Center Code]],'MSRP CODES'!$A$42:$B$48,2,FALSE)</f>
        <v>#N/A</v>
      </c>
      <c r="K445" s="61" t="e">
        <f>VLOOKUP(Table2[[#This Row],[MSRP Objective]],'MSRP CODES'!$A$60:$B$105,2,FALSE)</f>
        <v>#VALUE!</v>
      </c>
      <c r="L445" s="53" t="e">
        <f t="shared" ref="L445:L508" si="27">VALUE(LEFT(N445,LEN(N445)-2))</f>
        <v>#VALUE!</v>
      </c>
      <c r="M445" s="61" t="e">
        <f>VLOOKUP(Table2[[#This Row],[MSRP Output]],'MSRP CODES'!$A$108:$B$491,2,FALSE)</f>
        <v>#N/A</v>
      </c>
      <c r="O445" s="61" t="e">
        <f>VLOOKUP(Table2[[#This Row],[Account Code]],'MSRP CODES'!$A$495:$B$580,2,FALSE)</f>
        <v>#N/A</v>
      </c>
      <c r="V445" s="12">
        <f t="shared" ref="V445:V508" si="28">U445*R445</f>
        <v>0</v>
      </c>
      <c r="W445" s="13">
        <f>Table2[[#This Row],[Cost LC]]/3673.75</f>
        <v>0</v>
      </c>
    </row>
    <row r="446" spans="2:23" x14ac:dyDescent="0.3">
      <c r="B446" s="59" t="e">
        <f>VLOOKUP('BUDGET TEMPLATE'!C446,'MSRP CODES'!$A$4:$B$8,2,FALSE)</f>
        <v>#N/A</v>
      </c>
      <c r="D446" s="59" t="e">
        <f>VLOOKUP(Table2[[#This Row],[PPG Code]],'MSRP CODES'!$A$11:$B$15,2,FALSE)</f>
        <v>#N/A</v>
      </c>
      <c r="F446" s="59" t="e">
        <f>VLOOKUP(Table2[[#This Row],[Goal Code]],'MSRP CODES'!$A$18:$B$20,2,FALSE)</f>
        <v>#N/A</v>
      </c>
      <c r="I446" s="60" t="e">
        <f>VLOOKUP(Table2[[#This Row],[Site]],'MSRP CODES'!$A$23:$C$39,3,FALSE)</f>
        <v>#N/A</v>
      </c>
      <c r="J446" s="59" t="e">
        <f>VLOOKUP(Table2[[#This Row],[Cost Center Code]],'MSRP CODES'!$A$42:$B$48,2,FALSE)</f>
        <v>#N/A</v>
      </c>
      <c r="K446" s="61" t="e">
        <f>VLOOKUP(Table2[[#This Row],[MSRP Objective]],'MSRP CODES'!$A$60:$B$105,2,FALSE)</f>
        <v>#VALUE!</v>
      </c>
      <c r="L446" s="53" t="e">
        <f t="shared" si="27"/>
        <v>#VALUE!</v>
      </c>
      <c r="M446" s="61" t="e">
        <f>VLOOKUP(Table2[[#This Row],[MSRP Output]],'MSRP CODES'!$A$108:$B$491,2,FALSE)</f>
        <v>#N/A</v>
      </c>
      <c r="O446" s="61" t="e">
        <f>VLOOKUP(Table2[[#This Row],[Account Code]],'MSRP CODES'!$A$495:$B$580,2,FALSE)</f>
        <v>#N/A</v>
      </c>
      <c r="V446" s="12">
        <f t="shared" si="28"/>
        <v>0</v>
      </c>
      <c r="W446" s="13">
        <f>Table2[[#This Row],[Cost LC]]/3673.75</f>
        <v>0</v>
      </c>
    </row>
    <row r="447" spans="2:23" x14ac:dyDescent="0.3">
      <c r="B447" s="59" t="e">
        <f>VLOOKUP('BUDGET TEMPLATE'!C447,'MSRP CODES'!$A$4:$B$8,2,FALSE)</f>
        <v>#N/A</v>
      </c>
      <c r="D447" s="59" t="e">
        <f>VLOOKUP(Table2[[#This Row],[PPG Code]],'MSRP CODES'!$A$11:$B$15,2,FALSE)</f>
        <v>#N/A</v>
      </c>
      <c r="F447" s="59" t="e">
        <f>VLOOKUP(Table2[[#This Row],[Goal Code]],'MSRP CODES'!$A$18:$B$20,2,FALSE)</f>
        <v>#N/A</v>
      </c>
      <c r="I447" s="60" t="e">
        <f>VLOOKUP(Table2[[#This Row],[Site]],'MSRP CODES'!$A$23:$C$39,3,FALSE)</f>
        <v>#N/A</v>
      </c>
      <c r="J447" s="59" t="e">
        <f>VLOOKUP(Table2[[#This Row],[Cost Center Code]],'MSRP CODES'!$A$42:$B$48,2,FALSE)</f>
        <v>#N/A</v>
      </c>
      <c r="K447" s="61" t="e">
        <f>VLOOKUP(Table2[[#This Row],[MSRP Objective]],'MSRP CODES'!$A$60:$B$105,2,FALSE)</f>
        <v>#VALUE!</v>
      </c>
      <c r="L447" s="53" t="e">
        <f t="shared" si="27"/>
        <v>#VALUE!</v>
      </c>
      <c r="M447" s="61" t="e">
        <f>VLOOKUP(Table2[[#This Row],[MSRP Output]],'MSRP CODES'!$A$108:$B$491,2,FALSE)</f>
        <v>#N/A</v>
      </c>
      <c r="O447" s="61" t="e">
        <f>VLOOKUP(Table2[[#This Row],[Account Code]],'MSRP CODES'!$A$495:$B$580,2,FALSE)</f>
        <v>#N/A</v>
      </c>
      <c r="V447" s="12">
        <f t="shared" si="28"/>
        <v>0</v>
      </c>
      <c r="W447" s="13">
        <f>Table2[[#This Row],[Cost LC]]/3673.75</f>
        <v>0</v>
      </c>
    </row>
    <row r="448" spans="2:23" x14ac:dyDescent="0.3">
      <c r="B448" s="59" t="e">
        <f>VLOOKUP('BUDGET TEMPLATE'!C448,'MSRP CODES'!$A$4:$B$8,2,FALSE)</f>
        <v>#N/A</v>
      </c>
      <c r="D448" s="59" t="e">
        <f>VLOOKUP(Table2[[#This Row],[PPG Code]],'MSRP CODES'!$A$11:$B$15,2,FALSE)</f>
        <v>#N/A</v>
      </c>
      <c r="F448" s="59" t="e">
        <f>VLOOKUP(Table2[[#This Row],[Goal Code]],'MSRP CODES'!$A$18:$B$20,2,FALSE)</f>
        <v>#N/A</v>
      </c>
      <c r="I448" s="60" t="e">
        <f>VLOOKUP(Table2[[#This Row],[Site]],'MSRP CODES'!$A$23:$C$39,3,FALSE)</f>
        <v>#N/A</v>
      </c>
      <c r="J448" s="59" t="e">
        <f>VLOOKUP(Table2[[#This Row],[Cost Center Code]],'MSRP CODES'!$A$42:$B$48,2,FALSE)</f>
        <v>#N/A</v>
      </c>
      <c r="K448" s="61" t="e">
        <f>VLOOKUP(Table2[[#This Row],[MSRP Objective]],'MSRP CODES'!$A$60:$B$105,2,FALSE)</f>
        <v>#VALUE!</v>
      </c>
      <c r="L448" s="53" t="e">
        <f t="shared" si="27"/>
        <v>#VALUE!</v>
      </c>
      <c r="M448" s="61" t="e">
        <f>VLOOKUP(Table2[[#This Row],[MSRP Output]],'MSRP CODES'!$A$108:$B$491,2,FALSE)</f>
        <v>#N/A</v>
      </c>
      <c r="O448" s="61" t="e">
        <f>VLOOKUP(Table2[[#This Row],[Account Code]],'MSRP CODES'!$A$495:$B$580,2,FALSE)</f>
        <v>#N/A</v>
      </c>
      <c r="V448" s="12">
        <f t="shared" si="28"/>
        <v>0</v>
      </c>
      <c r="W448" s="13">
        <f>Table2[[#This Row],[Cost LC]]/3673.75</f>
        <v>0</v>
      </c>
    </row>
    <row r="449" spans="2:23" x14ac:dyDescent="0.3">
      <c r="B449" s="59" t="e">
        <f>VLOOKUP('BUDGET TEMPLATE'!C449,'MSRP CODES'!$A$4:$B$8,2,FALSE)</f>
        <v>#N/A</v>
      </c>
      <c r="D449" s="59" t="e">
        <f>VLOOKUP(Table2[[#This Row],[PPG Code]],'MSRP CODES'!$A$11:$B$15,2,FALSE)</f>
        <v>#N/A</v>
      </c>
      <c r="F449" s="59" t="e">
        <f>VLOOKUP(Table2[[#This Row],[Goal Code]],'MSRP CODES'!$A$18:$B$20,2,FALSE)</f>
        <v>#N/A</v>
      </c>
      <c r="I449" s="60" t="e">
        <f>VLOOKUP(Table2[[#This Row],[Site]],'MSRP CODES'!$A$23:$C$39,3,FALSE)</f>
        <v>#N/A</v>
      </c>
      <c r="J449" s="59" t="e">
        <f>VLOOKUP(Table2[[#This Row],[Cost Center Code]],'MSRP CODES'!$A$42:$B$48,2,FALSE)</f>
        <v>#N/A</v>
      </c>
      <c r="K449" s="61" t="e">
        <f>VLOOKUP(Table2[[#This Row],[MSRP Objective]],'MSRP CODES'!$A$60:$B$105,2,FALSE)</f>
        <v>#VALUE!</v>
      </c>
      <c r="L449" s="53" t="e">
        <f t="shared" si="27"/>
        <v>#VALUE!</v>
      </c>
      <c r="M449" s="61" t="e">
        <f>VLOOKUP(Table2[[#This Row],[MSRP Output]],'MSRP CODES'!$A$108:$B$491,2,FALSE)</f>
        <v>#N/A</v>
      </c>
      <c r="O449" s="61" t="e">
        <f>VLOOKUP(Table2[[#This Row],[Account Code]],'MSRP CODES'!$A$495:$B$580,2,FALSE)</f>
        <v>#N/A</v>
      </c>
      <c r="V449" s="12">
        <f t="shared" si="28"/>
        <v>0</v>
      </c>
      <c r="W449" s="13">
        <f>Table2[[#This Row],[Cost LC]]/3673.75</f>
        <v>0</v>
      </c>
    </row>
    <row r="450" spans="2:23" x14ac:dyDescent="0.3">
      <c r="B450" s="59" t="e">
        <f>VLOOKUP('BUDGET TEMPLATE'!C450,'MSRP CODES'!$A$4:$B$8,2,FALSE)</f>
        <v>#N/A</v>
      </c>
      <c r="D450" s="59" t="e">
        <f>VLOOKUP(Table2[[#This Row],[PPG Code]],'MSRP CODES'!$A$11:$B$15,2,FALSE)</f>
        <v>#N/A</v>
      </c>
      <c r="F450" s="59" t="e">
        <f>VLOOKUP(Table2[[#This Row],[Goal Code]],'MSRP CODES'!$A$18:$B$20,2,FALSE)</f>
        <v>#N/A</v>
      </c>
      <c r="I450" s="60" t="e">
        <f>VLOOKUP(Table2[[#This Row],[Site]],'MSRP CODES'!$A$23:$C$39,3,FALSE)</f>
        <v>#N/A</v>
      </c>
      <c r="J450" s="59" t="e">
        <f>VLOOKUP(Table2[[#This Row],[Cost Center Code]],'MSRP CODES'!$A$42:$B$48,2,FALSE)</f>
        <v>#N/A</v>
      </c>
      <c r="K450" s="61" t="e">
        <f>VLOOKUP(Table2[[#This Row],[MSRP Objective]],'MSRP CODES'!$A$60:$B$105,2,FALSE)</f>
        <v>#VALUE!</v>
      </c>
      <c r="L450" s="53" t="e">
        <f t="shared" si="27"/>
        <v>#VALUE!</v>
      </c>
      <c r="M450" s="61" t="e">
        <f>VLOOKUP(Table2[[#This Row],[MSRP Output]],'MSRP CODES'!$A$108:$B$491,2,FALSE)</f>
        <v>#N/A</v>
      </c>
      <c r="O450" s="61" t="e">
        <f>VLOOKUP(Table2[[#This Row],[Account Code]],'MSRP CODES'!$A$495:$B$580,2,FALSE)</f>
        <v>#N/A</v>
      </c>
      <c r="V450" s="12">
        <f t="shared" si="28"/>
        <v>0</v>
      </c>
      <c r="W450" s="13">
        <f>Table2[[#This Row],[Cost LC]]/3673.75</f>
        <v>0</v>
      </c>
    </row>
    <row r="451" spans="2:23" x14ac:dyDescent="0.3">
      <c r="B451" s="59" t="e">
        <f>VLOOKUP('BUDGET TEMPLATE'!C451,'MSRP CODES'!$A$4:$B$8,2,FALSE)</f>
        <v>#N/A</v>
      </c>
      <c r="D451" s="59" t="e">
        <f>VLOOKUP(Table2[[#This Row],[PPG Code]],'MSRP CODES'!$A$11:$B$15,2,FALSE)</f>
        <v>#N/A</v>
      </c>
      <c r="F451" s="59" t="e">
        <f>VLOOKUP(Table2[[#This Row],[Goal Code]],'MSRP CODES'!$A$18:$B$20,2,FALSE)</f>
        <v>#N/A</v>
      </c>
      <c r="I451" s="60" t="e">
        <f>VLOOKUP(Table2[[#This Row],[Site]],'MSRP CODES'!$A$23:$C$39,3,FALSE)</f>
        <v>#N/A</v>
      </c>
      <c r="J451" s="59" t="e">
        <f>VLOOKUP(Table2[[#This Row],[Cost Center Code]],'MSRP CODES'!$A$42:$B$48,2,FALSE)</f>
        <v>#N/A</v>
      </c>
      <c r="K451" s="61" t="e">
        <f>VLOOKUP(Table2[[#This Row],[MSRP Objective]],'MSRP CODES'!$A$60:$B$105,2,FALSE)</f>
        <v>#VALUE!</v>
      </c>
      <c r="L451" s="53" t="e">
        <f t="shared" si="27"/>
        <v>#VALUE!</v>
      </c>
      <c r="M451" s="61" t="e">
        <f>VLOOKUP(Table2[[#This Row],[MSRP Output]],'MSRP CODES'!$A$108:$B$491,2,FALSE)</f>
        <v>#N/A</v>
      </c>
      <c r="O451" s="61" t="e">
        <f>VLOOKUP(Table2[[#This Row],[Account Code]],'MSRP CODES'!$A$495:$B$580,2,FALSE)</f>
        <v>#N/A</v>
      </c>
      <c r="V451" s="12">
        <f t="shared" si="28"/>
        <v>0</v>
      </c>
      <c r="W451" s="13">
        <f>Table2[[#This Row],[Cost LC]]/3673.75</f>
        <v>0</v>
      </c>
    </row>
    <row r="452" spans="2:23" x14ac:dyDescent="0.3">
      <c r="B452" s="59" t="e">
        <f>VLOOKUP('BUDGET TEMPLATE'!C452,'MSRP CODES'!$A$4:$B$8,2,FALSE)</f>
        <v>#N/A</v>
      </c>
      <c r="D452" s="59" t="e">
        <f>VLOOKUP(Table2[[#This Row],[PPG Code]],'MSRP CODES'!$A$11:$B$15,2,FALSE)</f>
        <v>#N/A</v>
      </c>
      <c r="F452" s="59" t="e">
        <f>VLOOKUP(Table2[[#This Row],[Goal Code]],'MSRP CODES'!$A$18:$B$20,2,FALSE)</f>
        <v>#N/A</v>
      </c>
      <c r="I452" s="60" t="e">
        <f>VLOOKUP(Table2[[#This Row],[Site]],'MSRP CODES'!$A$23:$C$39,3,FALSE)</f>
        <v>#N/A</v>
      </c>
      <c r="J452" s="59" t="e">
        <f>VLOOKUP(Table2[[#This Row],[Cost Center Code]],'MSRP CODES'!$A$42:$B$48,2,FALSE)</f>
        <v>#N/A</v>
      </c>
      <c r="K452" s="61" t="e">
        <f>VLOOKUP(Table2[[#This Row],[MSRP Objective]],'MSRP CODES'!$A$60:$B$105,2,FALSE)</f>
        <v>#VALUE!</v>
      </c>
      <c r="L452" s="53" t="e">
        <f t="shared" si="27"/>
        <v>#VALUE!</v>
      </c>
      <c r="M452" s="61" t="e">
        <f>VLOOKUP(Table2[[#This Row],[MSRP Output]],'MSRP CODES'!$A$108:$B$491,2,FALSE)</f>
        <v>#N/A</v>
      </c>
      <c r="O452" s="61" t="e">
        <f>VLOOKUP(Table2[[#This Row],[Account Code]],'MSRP CODES'!$A$495:$B$580,2,FALSE)</f>
        <v>#N/A</v>
      </c>
      <c r="V452" s="12">
        <f t="shared" si="28"/>
        <v>0</v>
      </c>
      <c r="W452" s="13">
        <f>Table2[[#This Row],[Cost LC]]/3673.75</f>
        <v>0</v>
      </c>
    </row>
    <row r="453" spans="2:23" x14ac:dyDescent="0.3">
      <c r="B453" s="59" t="e">
        <f>VLOOKUP('BUDGET TEMPLATE'!C453,'MSRP CODES'!$A$4:$B$8,2,FALSE)</f>
        <v>#N/A</v>
      </c>
      <c r="D453" s="59" t="e">
        <f>VLOOKUP(Table2[[#This Row],[PPG Code]],'MSRP CODES'!$A$11:$B$15,2,FALSE)</f>
        <v>#N/A</v>
      </c>
      <c r="F453" s="59" t="e">
        <f>VLOOKUP(Table2[[#This Row],[Goal Code]],'MSRP CODES'!$A$18:$B$20,2,FALSE)</f>
        <v>#N/A</v>
      </c>
      <c r="I453" s="60" t="e">
        <f>VLOOKUP(Table2[[#This Row],[Site]],'MSRP CODES'!$A$23:$C$39,3,FALSE)</f>
        <v>#N/A</v>
      </c>
      <c r="J453" s="59" t="e">
        <f>VLOOKUP(Table2[[#This Row],[Cost Center Code]],'MSRP CODES'!$A$42:$B$48,2,FALSE)</f>
        <v>#N/A</v>
      </c>
      <c r="K453" s="61" t="e">
        <f>VLOOKUP(Table2[[#This Row],[MSRP Objective]],'MSRP CODES'!$A$60:$B$105,2,FALSE)</f>
        <v>#VALUE!</v>
      </c>
      <c r="L453" s="53" t="e">
        <f t="shared" si="27"/>
        <v>#VALUE!</v>
      </c>
      <c r="M453" s="61" t="e">
        <f>VLOOKUP(Table2[[#This Row],[MSRP Output]],'MSRP CODES'!$A$108:$B$491,2,FALSE)</f>
        <v>#N/A</v>
      </c>
      <c r="O453" s="61" t="e">
        <f>VLOOKUP(Table2[[#This Row],[Account Code]],'MSRP CODES'!$A$495:$B$580,2,FALSE)</f>
        <v>#N/A</v>
      </c>
      <c r="V453" s="12">
        <f t="shared" si="28"/>
        <v>0</v>
      </c>
      <c r="W453" s="13">
        <f>Table2[[#This Row],[Cost LC]]/3673.75</f>
        <v>0</v>
      </c>
    </row>
    <row r="454" spans="2:23" x14ac:dyDescent="0.3">
      <c r="B454" s="59" t="e">
        <f>VLOOKUP('BUDGET TEMPLATE'!C454,'MSRP CODES'!$A$4:$B$8,2,FALSE)</f>
        <v>#N/A</v>
      </c>
      <c r="D454" s="59" t="e">
        <f>VLOOKUP(Table2[[#This Row],[PPG Code]],'MSRP CODES'!$A$11:$B$15,2,FALSE)</f>
        <v>#N/A</v>
      </c>
      <c r="F454" s="59" t="e">
        <f>VLOOKUP(Table2[[#This Row],[Goal Code]],'MSRP CODES'!$A$18:$B$20,2,FALSE)</f>
        <v>#N/A</v>
      </c>
      <c r="I454" s="60" t="e">
        <f>VLOOKUP(Table2[[#This Row],[Site]],'MSRP CODES'!$A$23:$C$39,3,FALSE)</f>
        <v>#N/A</v>
      </c>
      <c r="J454" s="59" t="e">
        <f>VLOOKUP(Table2[[#This Row],[Cost Center Code]],'MSRP CODES'!$A$42:$B$48,2,FALSE)</f>
        <v>#N/A</v>
      </c>
      <c r="K454" s="61" t="e">
        <f>VLOOKUP(Table2[[#This Row],[MSRP Objective]],'MSRP CODES'!$A$60:$B$105,2,FALSE)</f>
        <v>#VALUE!</v>
      </c>
      <c r="L454" s="53" t="e">
        <f t="shared" si="27"/>
        <v>#VALUE!</v>
      </c>
      <c r="M454" s="61" t="e">
        <f>VLOOKUP(Table2[[#This Row],[MSRP Output]],'MSRP CODES'!$A$108:$B$491,2,FALSE)</f>
        <v>#N/A</v>
      </c>
      <c r="O454" s="61" t="e">
        <f>VLOOKUP(Table2[[#This Row],[Account Code]],'MSRP CODES'!$A$495:$B$580,2,FALSE)</f>
        <v>#N/A</v>
      </c>
      <c r="V454" s="12">
        <f t="shared" si="28"/>
        <v>0</v>
      </c>
      <c r="W454" s="13">
        <f>Table2[[#This Row],[Cost LC]]/3673.75</f>
        <v>0</v>
      </c>
    </row>
    <row r="455" spans="2:23" x14ac:dyDescent="0.3">
      <c r="B455" s="59" t="e">
        <f>VLOOKUP('BUDGET TEMPLATE'!C455,'MSRP CODES'!$A$4:$B$8,2,FALSE)</f>
        <v>#N/A</v>
      </c>
      <c r="D455" s="59" t="e">
        <f>VLOOKUP(Table2[[#This Row],[PPG Code]],'MSRP CODES'!$A$11:$B$15,2,FALSE)</f>
        <v>#N/A</v>
      </c>
      <c r="F455" s="59" t="e">
        <f>VLOOKUP(Table2[[#This Row],[Goal Code]],'MSRP CODES'!$A$18:$B$20,2,FALSE)</f>
        <v>#N/A</v>
      </c>
      <c r="I455" s="60" t="e">
        <f>VLOOKUP(Table2[[#This Row],[Site]],'MSRP CODES'!$A$23:$C$39,3,FALSE)</f>
        <v>#N/A</v>
      </c>
      <c r="J455" s="59" t="e">
        <f>VLOOKUP(Table2[[#This Row],[Cost Center Code]],'MSRP CODES'!$A$42:$B$48,2,FALSE)</f>
        <v>#N/A</v>
      </c>
      <c r="K455" s="61" t="e">
        <f>VLOOKUP(Table2[[#This Row],[MSRP Objective]],'MSRP CODES'!$A$60:$B$105,2,FALSE)</f>
        <v>#VALUE!</v>
      </c>
      <c r="L455" s="53" t="e">
        <f t="shared" si="27"/>
        <v>#VALUE!</v>
      </c>
      <c r="M455" s="61" t="e">
        <f>VLOOKUP(Table2[[#This Row],[MSRP Output]],'MSRP CODES'!$A$108:$B$491,2,FALSE)</f>
        <v>#N/A</v>
      </c>
      <c r="O455" s="61" t="e">
        <f>VLOOKUP(Table2[[#This Row],[Account Code]],'MSRP CODES'!$A$495:$B$580,2,FALSE)</f>
        <v>#N/A</v>
      </c>
      <c r="V455" s="12">
        <f t="shared" si="28"/>
        <v>0</v>
      </c>
      <c r="W455" s="13">
        <f>Table2[[#This Row],[Cost LC]]/3673.75</f>
        <v>0</v>
      </c>
    </row>
    <row r="456" spans="2:23" x14ac:dyDescent="0.3">
      <c r="B456" s="59" t="e">
        <f>VLOOKUP('BUDGET TEMPLATE'!C456,'MSRP CODES'!$A$4:$B$8,2,FALSE)</f>
        <v>#N/A</v>
      </c>
      <c r="D456" s="59" t="e">
        <f>VLOOKUP(Table2[[#This Row],[PPG Code]],'MSRP CODES'!$A$11:$B$15,2,FALSE)</f>
        <v>#N/A</v>
      </c>
      <c r="F456" s="59" t="e">
        <f>VLOOKUP(Table2[[#This Row],[Goal Code]],'MSRP CODES'!$A$18:$B$20,2,FALSE)</f>
        <v>#N/A</v>
      </c>
      <c r="I456" s="60" t="e">
        <f>VLOOKUP(Table2[[#This Row],[Site]],'MSRP CODES'!$A$23:$C$39,3,FALSE)</f>
        <v>#N/A</v>
      </c>
      <c r="J456" s="59" t="e">
        <f>VLOOKUP(Table2[[#This Row],[Cost Center Code]],'MSRP CODES'!$A$42:$B$48,2,FALSE)</f>
        <v>#N/A</v>
      </c>
      <c r="K456" s="61" t="e">
        <f>VLOOKUP(Table2[[#This Row],[MSRP Objective]],'MSRP CODES'!$A$60:$B$105,2,FALSE)</f>
        <v>#VALUE!</v>
      </c>
      <c r="L456" s="53" t="e">
        <f t="shared" si="27"/>
        <v>#VALUE!</v>
      </c>
      <c r="M456" s="61" t="e">
        <f>VLOOKUP(Table2[[#This Row],[MSRP Output]],'MSRP CODES'!$A$108:$B$491,2,FALSE)</f>
        <v>#N/A</v>
      </c>
      <c r="O456" s="61" t="e">
        <f>VLOOKUP(Table2[[#This Row],[Account Code]],'MSRP CODES'!$A$495:$B$580,2,FALSE)</f>
        <v>#N/A</v>
      </c>
      <c r="V456" s="12">
        <f t="shared" si="28"/>
        <v>0</v>
      </c>
      <c r="W456" s="13">
        <f>Table2[[#This Row],[Cost LC]]/3673.75</f>
        <v>0</v>
      </c>
    </row>
    <row r="457" spans="2:23" x14ac:dyDescent="0.3">
      <c r="B457" s="59" t="e">
        <f>VLOOKUP('BUDGET TEMPLATE'!C457,'MSRP CODES'!$A$4:$B$8,2,FALSE)</f>
        <v>#N/A</v>
      </c>
      <c r="D457" s="59" t="e">
        <f>VLOOKUP(Table2[[#This Row],[PPG Code]],'MSRP CODES'!$A$11:$B$15,2,FALSE)</f>
        <v>#N/A</v>
      </c>
      <c r="F457" s="59" t="e">
        <f>VLOOKUP(Table2[[#This Row],[Goal Code]],'MSRP CODES'!$A$18:$B$20,2,FALSE)</f>
        <v>#N/A</v>
      </c>
      <c r="I457" s="60" t="e">
        <f>VLOOKUP(Table2[[#This Row],[Site]],'MSRP CODES'!$A$23:$C$39,3,FALSE)</f>
        <v>#N/A</v>
      </c>
      <c r="J457" s="59" t="e">
        <f>VLOOKUP(Table2[[#This Row],[Cost Center Code]],'MSRP CODES'!$A$42:$B$48,2,FALSE)</f>
        <v>#N/A</v>
      </c>
      <c r="K457" s="61" t="e">
        <f>VLOOKUP(Table2[[#This Row],[MSRP Objective]],'MSRP CODES'!$A$60:$B$105,2,FALSE)</f>
        <v>#VALUE!</v>
      </c>
      <c r="L457" s="53" t="e">
        <f t="shared" si="27"/>
        <v>#VALUE!</v>
      </c>
      <c r="M457" s="61" t="e">
        <f>VLOOKUP(Table2[[#This Row],[MSRP Output]],'MSRP CODES'!$A$108:$B$491,2,FALSE)</f>
        <v>#N/A</v>
      </c>
      <c r="O457" s="61" t="e">
        <f>VLOOKUP(Table2[[#This Row],[Account Code]],'MSRP CODES'!$A$495:$B$580,2,FALSE)</f>
        <v>#N/A</v>
      </c>
      <c r="V457" s="12">
        <f t="shared" si="28"/>
        <v>0</v>
      </c>
      <c r="W457" s="13">
        <f>Table2[[#This Row],[Cost LC]]/3673.75</f>
        <v>0</v>
      </c>
    </row>
    <row r="458" spans="2:23" x14ac:dyDescent="0.3">
      <c r="B458" s="59" t="e">
        <f>VLOOKUP('BUDGET TEMPLATE'!C458,'MSRP CODES'!$A$4:$B$8,2,FALSE)</f>
        <v>#N/A</v>
      </c>
      <c r="D458" s="59" t="e">
        <f>VLOOKUP(Table2[[#This Row],[PPG Code]],'MSRP CODES'!$A$11:$B$15,2,FALSE)</f>
        <v>#N/A</v>
      </c>
      <c r="F458" s="59" t="e">
        <f>VLOOKUP(Table2[[#This Row],[Goal Code]],'MSRP CODES'!$A$18:$B$20,2,FALSE)</f>
        <v>#N/A</v>
      </c>
      <c r="I458" s="60" t="e">
        <f>VLOOKUP(Table2[[#This Row],[Site]],'MSRP CODES'!$A$23:$C$39,3,FALSE)</f>
        <v>#N/A</v>
      </c>
      <c r="J458" s="59" t="e">
        <f>VLOOKUP(Table2[[#This Row],[Cost Center Code]],'MSRP CODES'!$A$42:$B$48,2,FALSE)</f>
        <v>#N/A</v>
      </c>
      <c r="K458" s="61" t="e">
        <f>VLOOKUP(Table2[[#This Row],[MSRP Objective]],'MSRP CODES'!$A$60:$B$105,2,FALSE)</f>
        <v>#VALUE!</v>
      </c>
      <c r="L458" s="53" t="e">
        <f t="shared" si="27"/>
        <v>#VALUE!</v>
      </c>
      <c r="M458" s="61" t="e">
        <f>VLOOKUP(Table2[[#This Row],[MSRP Output]],'MSRP CODES'!$A$108:$B$491,2,FALSE)</f>
        <v>#N/A</v>
      </c>
      <c r="O458" s="61" t="e">
        <f>VLOOKUP(Table2[[#This Row],[Account Code]],'MSRP CODES'!$A$495:$B$580,2,FALSE)</f>
        <v>#N/A</v>
      </c>
      <c r="V458" s="12">
        <f t="shared" si="28"/>
        <v>0</v>
      </c>
      <c r="W458" s="13">
        <f>Table2[[#This Row],[Cost LC]]/3673.75</f>
        <v>0</v>
      </c>
    </row>
    <row r="459" spans="2:23" x14ac:dyDescent="0.3">
      <c r="B459" s="59" t="e">
        <f>VLOOKUP('BUDGET TEMPLATE'!C459,'MSRP CODES'!$A$4:$B$8,2,FALSE)</f>
        <v>#N/A</v>
      </c>
      <c r="D459" s="59" t="e">
        <f>VLOOKUP(Table2[[#This Row],[PPG Code]],'MSRP CODES'!$A$11:$B$15,2,FALSE)</f>
        <v>#N/A</v>
      </c>
      <c r="F459" s="59" t="e">
        <f>VLOOKUP(Table2[[#This Row],[Goal Code]],'MSRP CODES'!$A$18:$B$20,2,FALSE)</f>
        <v>#N/A</v>
      </c>
      <c r="I459" s="60" t="e">
        <f>VLOOKUP(Table2[[#This Row],[Site]],'MSRP CODES'!$A$23:$C$39,3,FALSE)</f>
        <v>#N/A</v>
      </c>
      <c r="J459" s="59" t="e">
        <f>VLOOKUP(Table2[[#This Row],[Cost Center Code]],'MSRP CODES'!$A$42:$B$48,2,FALSE)</f>
        <v>#N/A</v>
      </c>
      <c r="K459" s="61" t="e">
        <f>VLOOKUP(Table2[[#This Row],[MSRP Objective]],'MSRP CODES'!$A$60:$B$105,2,FALSE)</f>
        <v>#VALUE!</v>
      </c>
      <c r="L459" s="53" t="e">
        <f t="shared" si="27"/>
        <v>#VALUE!</v>
      </c>
      <c r="M459" s="61" t="e">
        <f>VLOOKUP(Table2[[#This Row],[MSRP Output]],'MSRP CODES'!$A$108:$B$491,2,FALSE)</f>
        <v>#N/A</v>
      </c>
      <c r="O459" s="61" t="e">
        <f>VLOOKUP(Table2[[#This Row],[Account Code]],'MSRP CODES'!$A$495:$B$580,2,FALSE)</f>
        <v>#N/A</v>
      </c>
      <c r="V459" s="12">
        <f t="shared" si="28"/>
        <v>0</v>
      </c>
      <c r="W459" s="13">
        <f>Table2[[#This Row],[Cost LC]]/3673.75</f>
        <v>0</v>
      </c>
    </row>
    <row r="460" spans="2:23" x14ac:dyDescent="0.3">
      <c r="B460" s="59" t="e">
        <f>VLOOKUP('BUDGET TEMPLATE'!C460,'MSRP CODES'!$A$4:$B$8,2,FALSE)</f>
        <v>#N/A</v>
      </c>
      <c r="D460" s="59" t="e">
        <f>VLOOKUP(Table2[[#This Row],[PPG Code]],'MSRP CODES'!$A$11:$B$15,2,FALSE)</f>
        <v>#N/A</v>
      </c>
      <c r="F460" s="59" t="e">
        <f>VLOOKUP(Table2[[#This Row],[Goal Code]],'MSRP CODES'!$A$18:$B$20,2,FALSE)</f>
        <v>#N/A</v>
      </c>
      <c r="I460" s="60" t="e">
        <f>VLOOKUP(Table2[[#This Row],[Site]],'MSRP CODES'!$A$23:$C$39,3,FALSE)</f>
        <v>#N/A</v>
      </c>
      <c r="J460" s="59" t="e">
        <f>VLOOKUP(Table2[[#This Row],[Cost Center Code]],'MSRP CODES'!$A$42:$B$48,2,FALSE)</f>
        <v>#N/A</v>
      </c>
      <c r="K460" s="61" t="e">
        <f>VLOOKUP(Table2[[#This Row],[MSRP Objective]],'MSRP CODES'!$A$60:$B$105,2,FALSE)</f>
        <v>#VALUE!</v>
      </c>
      <c r="L460" s="53" t="e">
        <f t="shared" si="27"/>
        <v>#VALUE!</v>
      </c>
      <c r="M460" s="61" t="e">
        <f>VLOOKUP(Table2[[#This Row],[MSRP Output]],'MSRP CODES'!$A$108:$B$491,2,FALSE)</f>
        <v>#N/A</v>
      </c>
      <c r="O460" s="61" t="e">
        <f>VLOOKUP(Table2[[#This Row],[Account Code]],'MSRP CODES'!$A$495:$B$580,2,FALSE)</f>
        <v>#N/A</v>
      </c>
      <c r="V460" s="12">
        <f t="shared" si="28"/>
        <v>0</v>
      </c>
      <c r="W460" s="13">
        <f>Table2[[#This Row],[Cost LC]]/3673.75</f>
        <v>0</v>
      </c>
    </row>
    <row r="461" spans="2:23" x14ac:dyDescent="0.3">
      <c r="B461" s="59" t="e">
        <f>VLOOKUP('BUDGET TEMPLATE'!C461,'MSRP CODES'!$A$4:$B$8,2,FALSE)</f>
        <v>#N/A</v>
      </c>
      <c r="D461" s="59" t="e">
        <f>VLOOKUP(Table2[[#This Row],[PPG Code]],'MSRP CODES'!$A$11:$B$15,2,FALSE)</f>
        <v>#N/A</v>
      </c>
      <c r="F461" s="59" t="e">
        <f>VLOOKUP(Table2[[#This Row],[Goal Code]],'MSRP CODES'!$A$18:$B$20,2,FALSE)</f>
        <v>#N/A</v>
      </c>
      <c r="I461" s="60" t="e">
        <f>VLOOKUP(Table2[[#This Row],[Site]],'MSRP CODES'!$A$23:$C$39,3,FALSE)</f>
        <v>#N/A</v>
      </c>
      <c r="J461" s="59" t="e">
        <f>VLOOKUP(Table2[[#This Row],[Cost Center Code]],'MSRP CODES'!$A$42:$B$48,2,FALSE)</f>
        <v>#N/A</v>
      </c>
      <c r="K461" s="61" t="e">
        <f>VLOOKUP(Table2[[#This Row],[MSRP Objective]],'MSRP CODES'!$A$60:$B$105,2,FALSE)</f>
        <v>#VALUE!</v>
      </c>
      <c r="L461" s="53" t="e">
        <f t="shared" si="27"/>
        <v>#VALUE!</v>
      </c>
      <c r="M461" s="61" t="e">
        <f>VLOOKUP(Table2[[#This Row],[MSRP Output]],'MSRP CODES'!$A$108:$B$491,2,FALSE)</f>
        <v>#N/A</v>
      </c>
      <c r="O461" s="61" t="e">
        <f>VLOOKUP(Table2[[#This Row],[Account Code]],'MSRP CODES'!$A$495:$B$580,2,FALSE)</f>
        <v>#N/A</v>
      </c>
      <c r="V461" s="12">
        <f t="shared" si="28"/>
        <v>0</v>
      </c>
      <c r="W461" s="13">
        <f>Table2[[#This Row],[Cost LC]]/3673.75</f>
        <v>0</v>
      </c>
    </row>
    <row r="462" spans="2:23" x14ac:dyDescent="0.3">
      <c r="B462" s="59" t="e">
        <f>VLOOKUP('BUDGET TEMPLATE'!C462,'MSRP CODES'!$A$4:$B$8,2,FALSE)</f>
        <v>#N/A</v>
      </c>
      <c r="D462" s="59" t="e">
        <f>VLOOKUP(Table2[[#This Row],[PPG Code]],'MSRP CODES'!$A$11:$B$15,2,FALSE)</f>
        <v>#N/A</v>
      </c>
      <c r="F462" s="59" t="e">
        <f>VLOOKUP(Table2[[#This Row],[Goal Code]],'MSRP CODES'!$A$18:$B$20,2,FALSE)</f>
        <v>#N/A</v>
      </c>
      <c r="I462" s="60" t="e">
        <f>VLOOKUP(Table2[[#This Row],[Site]],'MSRP CODES'!$A$23:$C$39,3,FALSE)</f>
        <v>#N/A</v>
      </c>
      <c r="J462" s="59" t="e">
        <f>VLOOKUP(Table2[[#This Row],[Cost Center Code]],'MSRP CODES'!$A$42:$B$48,2,FALSE)</f>
        <v>#N/A</v>
      </c>
      <c r="K462" s="61" t="e">
        <f>VLOOKUP(Table2[[#This Row],[MSRP Objective]],'MSRP CODES'!$A$60:$B$105,2,FALSE)</f>
        <v>#VALUE!</v>
      </c>
      <c r="L462" s="53" t="e">
        <f t="shared" si="27"/>
        <v>#VALUE!</v>
      </c>
      <c r="M462" s="61" t="e">
        <f>VLOOKUP(Table2[[#This Row],[MSRP Output]],'MSRP CODES'!$A$108:$B$491,2,FALSE)</f>
        <v>#N/A</v>
      </c>
      <c r="O462" s="61" t="e">
        <f>VLOOKUP(Table2[[#This Row],[Account Code]],'MSRP CODES'!$A$495:$B$580,2,FALSE)</f>
        <v>#N/A</v>
      </c>
      <c r="V462" s="12">
        <f t="shared" si="28"/>
        <v>0</v>
      </c>
      <c r="W462" s="13">
        <f>Table2[[#This Row],[Cost LC]]/3673.75</f>
        <v>0</v>
      </c>
    </row>
    <row r="463" spans="2:23" x14ac:dyDescent="0.3">
      <c r="B463" s="59" t="e">
        <f>VLOOKUP('BUDGET TEMPLATE'!C463,'MSRP CODES'!$A$4:$B$8,2,FALSE)</f>
        <v>#N/A</v>
      </c>
      <c r="D463" s="59" t="e">
        <f>VLOOKUP(Table2[[#This Row],[PPG Code]],'MSRP CODES'!$A$11:$B$15,2,FALSE)</f>
        <v>#N/A</v>
      </c>
      <c r="F463" s="59" t="e">
        <f>VLOOKUP(Table2[[#This Row],[Goal Code]],'MSRP CODES'!$A$18:$B$20,2,FALSE)</f>
        <v>#N/A</v>
      </c>
      <c r="I463" s="60" t="e">
        <f>VLOOKUP(Table2[[#This Row],[Site]],'MSRP CODES'!$A$23:$C$39,3,FALSE)</f>
        <v>#N/A</v>
      </c>
      <c r="J463" s="59" t="e">
        <f>VLOOKUP(Table2[[#This Row],[Cost Center Code]],'MSRP CODES'!$A$42:$B$48,2,FALSE)</f>
        <v>#N/A</v>
      </c>
      <c r="K463" s="61" t="e">
        <f>VLOOKUP(Table2[[#This Row],[MSRP Objective]],'MSRP CODES'!$A$60:$B$105,2,FALSE)</f>
        <v>#VALUE!</v>
      </c>
      <c r="L463" s="53" t="e">
        <f t="shared" si="27"/>
        <v>#VALUE!</v>
      </c>
      <c r="M463" s="61" t="e">
        <f>VLOOKUP(Table2[[#This Row],[MSRP Output]],'MSRP CODES'!$A$108:$B$491,2,FALSE)</f>
        <v>#N/A</v>
      </c>
      <c r="O463" s="61" t="e">
        <f>VLOOKUP(Table2[[#This Row],[Account Code]],'MSRP CODES'!$A$495:$B$580,2,FALSE)</f>
        <v>#N/A</v>
      </c>
      <c r="V463" s="12">
        <f t="shared" si="28"/>
        <v>0</v>
      </c>
      <c r="W463" s="13">
        <f>Table2[[#This Row],[Cost LC]]/3673.75</f>
        <v>0</v>
      </c>
    </row>
    <row r="464" spans="2:23" x14ac:dyDescent="0.3">
      <c r="B464" s="59" t="e">
        <f>VLOOKUP('BUDGET TEMPLATE'!C464,'MSRP CODES'!$A$4:$B$8,2,FALSE)</f>
        <v>#N/A</v>
      </c>
      <c r="D464" s="59" t="e">
        <f>VLOOKUP(Table2[[#This Row],[PPG Code]],'MSRP CODES'!$A$11:$B$15,2,FALSE)</f>
        <v>#N/A</v>
      </c>
      <c r="F464" s="59" t="e">
        <f>VLOOKUP(Table2[[#This Row],[Goal Code]],'MSRP CODES'!$A$18:$B$20,2,FALSE)</f>
        <v>#N/A</v>
      </c>
      <c r="I464" s="60" t="e">
        <f>VLOOKUP(Table2[[#This Row],[Site]],'MSRP CODES'!$A$23:$C$39,3,FALSE)</f>
        <v>#N/A</v>
      </c>
      <c r="J464" s="59" t="e">
        <f>VLOOKUP(Table2[[#This Row],[Cost Center Code]],'MSRP CODES'!$A$42:$B$48,2,FALSE)</f>
        <v>#N/A</v>
      </c>
      <c r="K464" s="61" t="e">
        <f>VLOOKUP(Table2[[#This Row],[MSRP Objective]],'MSRP CODES'!$A$60:$B$105,2,FALSE)</f>
        <v>#VALUE!</v>
      </c>
      <c r="L464" s="53" t="e">
        <f t="shared" si="27"/>
        <v>#VALUE!</v>
      </c>
      <c r="M464" s="61" t="e">
        <f>VLOOKUP(Table2[[#This Row],[MSRP Output]],'MSRP CODES'!$A$108:$B$491,2,FALSE)</f>
        <v>#N/A</v>
      </c>
      <c r="O464" s="61" t="e">
        <f>VLOOKUP(Table2[[#This Row],[Account Code]],'MSRP CODES'!$A$495:$B$580,2,FALSE)</f>
        <v>#N/A</v>
      </c>
      <c r="V464" s="12">
        <f t="shared" si="28"/>
        <v>0</v>
      </c>
      <c r="W464" s="13">
        <f>Table2[[#This Row],[Cost LC]]/3673.75</f>
        <v>0</v>
      </c>
    </row>
    <row r="465" spans="2:23" x14ac:dyDescent="0.3">
      <c r="B465" s="59" t="e">
        <f>VLOOKUP('BUDGET TEMPLATE'!C465,'MSRP CODES'!$A$4:$B$8,2,FALSE)</f>
        <v>#N/A</v>
      </c>
      <c r="D465" s="59" t="e">
        <f>VLOOKUP(Table2[[#This Row],[PPG Code]],'MSRP CODES'!$A$11:$B$15,2,FALSE)</f>
        <v>#N/A</v>
      </c>
      <c r="F465" s="59" t="e">
        <f>VLOOKUP(Table2[[#This Row],[Goal Code]],'MSRP CODES'!$A$18:$B$20,2,FALSE)</f>
        <v>#N/A</v>
      </c>
      <c r="I465" s="60" t="e">
        <f>VLOOKUP(Table2[[#This Row],[Site]],'MSRP CODES'!$A$23:$C$39,3,FALSE)</f>
        <v>#N/A</v>
      </c>
      <c r="J465" s="59" t="e">
        <f>VLOOKUP(Table2[[#This Row],[Cost Center Code]],'MSRP CODES'!$A$42:$B$48,2,FALSE)</f>
        <v>#N/A</v>
      </c>
      <c r="K465" s="61" t="e">
        <f>VLOOKUP(Table2[[#This Row],[MSRP Objective]],'MSRP CODES'!$A$60:$B$105,2,FALSE)</f>
        <v>#VALUE!</v>
      </c>
      <c r="L465" s="53" t="e">
        <f t="shared" si="27"/>
        <v>#VALUE!</v>
      </c>
      <c r="M465" s="61" t="e">
        <f>VLOOKUP(Table2[[#This Row],[MSRP Output]],'MSRP CODES'!$A$108:$B$491,2,FALSE)</f>
        <v>#N/A</v>
      </c>
      <c r="O465" s="61" t="e">
        <f>VLOOKUP(Table2[[#This Row],[Account Code]],'MSRP CODES'!$A$495:$B$580,2,FALSE)</f>
        <v>#N/A</v>
      </c>
      <c r="V465" s="12">
        <f t="shared" si="28"/>
        <v>0</v>
      </c>
      <c r="W465" s="13">
        <f>Table2[[#This Row],[Cost LC]]/3673.75</f>
        <v>0</v>
      </c>
    </row>
    <row r="466" spans="2:23" x14ac:dyDescent="0.3">
      <c r="B466" s="59" t="e">
        <f>VLOOKUP('BUDGET TEMPLATE'!C466,'MSRP CODES'!$A$4:$B$8,2,FALSE)</f>
        <v>#N/A</v>
      </c>
      <c r="D466" s="59" t="e">
        <f>VLOOKUP(Table2[[#This Row],[PPG Code]],'MSRP CODES'!$A$11:$B$15,2,FALSE)</f>
        <v>#N/A</v>
      </c>
      <c r="F466" s="59" t="e">
        <f>VLOOKUP(Table2[[#This Row],[Goal Code]],'MSRP CODES'!$A$18:$B$20,2,FALSE)</f>
        <v>#N/A</v>
      </c>
      <c r="I466" s="60" t="e">
        <f>VLOOKUP(Table2[[#This Row],[Site]],'MSRP CODES'!$A$23:$C$39,3,FALSE)</f>
        <v>#N/A</v>
      </c>
      <c r="J466" s="59" t="e">
        <f>VLOOKUP(Table2[[#This Row],[Cost Center Code]],'MSRP CODES'!$A$42:$B$48,2,FALSE)</f>
        <v>#N/A</v>
      </c>
      <c r="K466" s="61" t="e">
        <f>VLOOKUP(Table2[[#This Row],[MSRP Objective]],'MSRP CODES'!$A$60:$B$105,2,FALSE)</f>
        <v>#VALUE!</v>
      </c>
      <c r="L466" s="53" t="e">
        <f t="shared" si="27"/>
        <v>#VALUE!</v>
      </c>
      <c r="M466" s="61" t="e">
        <f>VLOOKUP(Table2[[#This Row],[MSRP Output]],'MSRP CODES'!$A$108:$B$491,2,FALSE)</f>
        <v>#N/A</v>
      </c>
      <c r="O466" s="61" t="e">
        <f>VLOOKUP(Table2[[#This Row],[Account Code]],'MSRP CODES'!$A$495:$B$580,2,FALSE)</f>
        <v>#N/A</v>
      </c>
      <c r="V466" s="12">
        <f t="shared" si="28"/>
        <v>0</v>
      </c>
      <c r="W466" s="13">
        <f>Table2[[#This Row],[Cost LC]]/3673.75</f>
        <v>0</v>
      </c>
    </row>
    <row r="467" spans="2:23" x14ac:dyDescent="0.3">
      <c r="B467" s="59" t="e">
        <f>VLOOKUP('BUDGET TEMPLATE'!C467,'MSRP CODES'!$A$4:$B$8,2,FALSE)</f>
        <v>#N/A</v>
      </c>
      <c r="D467" s="59" t="e">
        <f>VLOOKUP(Table2[[#This Row],[PPG Code]],'MSRP CODES'!$A$11:$B$15,2,FALSE)</f>
        <v>#N/A</v>
      </c>
      <c r="F467" s="59" t="e">
        <f>VLOOKUP(Table2[[#This Row],[Goal Code]],'MSRP CODES'!$A$18:$B$20,2,FALSE)</f>
        <v>#N/A</v>
      </c>
      <c r="I467" s="60" t="e">
        <f>VLOOKUP(Table2[[#This Row],[Site]],'MSRP CODES'!$A$23:$C$39,3,FALSE)</f>
        <v>#N/A</v>
      </c>
      <c r="J467" s="59" t="e">
        <f>VLOOKUP(Table2[[#This Row],[Cost Center Code]],'MSRP CODES'!$A$42:$B$48,2,FALSE)</f>
        <v>#N/A</v>
      </c>
      <c r="K467" s="61" t="e">
        <f>VLOOKUP(Table2[[#This Row],[MSRP Objective]],'MSRP CODES'!$A$60:$B$105,2,FALSE)</f>
        <v>#VALUE!</v>
      </c>
      <c r="L467" s="53" t="e">
        <f t="shared" si="27"/>
        <v>#VALUE!</v>
      </c>
      <c r="M467" s="61" t="e">
        <f>VLOOKUP(Table2[[#This Row],[MSRP Output]],'MSRP CODES'!$A$108:$B$491,2,FALSE)</f>
        <v>#N/A</v>
      </c>
      <c r="O467" s="61" t="e">
        <f>VLOOKUP(Table2[[#This Row],[Account Code]],'MSRP CODES'!$A$495:$B$580,2,FALSE)</f>
        <v>#N/A</v>
      </c>
      <c r="V467" s="12">
        <f t="shared" si="28"/>
        <v>0</v>
      </c>
      <c r="W467" s="13">
        <f>Table2[[#This Row],[Cost LC]]/3673.75</f>
        <v>0</v>
      </c>
    </row>
    <row r="468" spans="2:23" x14ac:dyDescent="0.3">
      <c r="B468" s="59" t="e">
        <f>VLOOKUP('BUDGET TEMPLATE'!C468,'MSRP CODES'!$A$4:$B$8,2,FALSE)</f>
        <v>#N/A</v>
      </c>
      <c r="D468" s="59" t="e">
        <f>VLOOKUP(Table2[[#This Row],[PPG Code]],'MSRP CODES'!$A$11:$B$15,2,FALSE)</f>
        <v>#N/A</v>
      </c>
      <c r="F468" s="59" t="e">
        <f>VLOOKUP(Table2[[#This Row],[Goal Code]],'MSRP CODES'!$A$18:$B$20,2,FALSE)</f>
        <v>#N/A</v>
      </c>
      <c r="I468" s="60" t="e">
        <f>VLOOKUP(Table2[[#This Row],[Site]],'MSRP CODES'!$A$23:$C$39,3,FALSE)</f>
        <v>#N/A</v>
      </c>
      <c r="J468" s="59" t="e">
        <f>VLOOKUP(Table2[[#This Row],[Cost Center Code]],'MSRP CODES'!$A$42:$B$48,2,FALSE)</f>
        <v>#N/A</v>
      </c>
      <c r="K468" s="61" t="e">
        <f>VLOOKUP(Table2[[#This Row],[MSRP Objective]],'MSRP CODES'!$A$60:$B$105,2,FALSE)</f>
        <v>#VALUE!</v>
      </c>
      <c r="L468" s="53" t="e">
        <f t="shared" si="27"/>
        <v>#VALUE!</v>
      </c>
      <c r="M468" s="61" t="e">
        <f>VLOOKUP(Table2[[#This Row],[MSRP Output]],'MSRP CODES'!$A$108:$B$491,2,FALSE)</f>
        <v>#N/A</v>
      </c>
      <c r="O468" s="61" t="e">
        <f>VLOOKUP(Table2[[#This Row],[Account Code]],'MSRP CODES'!$A$495:$B$580,2,FALSE)</f>
        <v>#N/A</v>
      </c>
      <c r="V468" s="12">
        <f t="shared" si="28"/>
        <v>0</v>
      </c>
      <c r="W468" s="13">
        <f>Table2[[#This Row],[Cost LC]]/3673.75</f>
        <v>0</v>
      </c>
    </row>
    <row r="469" spans="2:23" x14ac:dyDescent="0.3">
      <c r="B469" s="59" t="e">
        <f>VLOOKUP('BUDGET TEMPLATE'!C469,'MSRP CODES'!$A$4:$B$8,2,FALSE)</f>
        <v>#N/A</v>
      </c>
      <c r="D469" s="59" t="e">
        <f>VLOOKUP(Table2[[#This Row],[PPG Code]],'MSRP CODES'!$A$11:$B$15,2,FALSE)</f>
        <v>#N/A</v>
      </c>
      <c r="F469" s="59" t="e">
        <f>VLOOKUP(Table2[[#This Row],[Goal Code]],'MSRP CODES'!$A$18:$B$20,2,FALSE)</f>
        <v>#N/A</v>
      </c>
      <c r="I469" s="60" t="e">
        <f>VLOOKUP(Table2[[#This Row],[Site]],'MSRP CODES'!$A$23:$C$39,3,FALSE)</f>
        <v>#N/A</v>
      </c>
      <c r="J469" s="59" t="e">
        <f>VLOOKUP(Table2[[#This Row],[Cost Center Code]],'MSRP CODES'!$A$42:$B$48,2,FALSE)</f>
        <v>#N/A</v>
      </c>
      <c r="K469" s="61" t="e">
        <f>VLOOKUP(Table2[[#This Row],[MSRP Objective]],'MSRP CODES'!$A$60:$B$105,2,FALSE)</f>
        <v>#VALUE!</v>
      </c>
      <c r="L469" s="53" t="e">
        <f t="shared" si="27"/>
        <v>#VALUE!</v>
      </c>
      <c r="M469" s="61" t="e">
        <f>VLOOKUP(Table2[[#This Row],[MSRP Output]],'MSRP CODES'!$A$108:$B$491,2,FALSE)</f>
        <v>#N/A</v>
      </c>
      <c r="O469" s="61" t="e">
        <f>VLOOKUP(Table2[[#This Row],[Account Code]],'MSRP CODES'!$A$495:$B$580,2,FALSE)</f>
        <v>#N/A</v>
      </c>
      <c r="V469" s="12">
        <f t="shared" si="28"/>
        <v>0</v>
      </c>
      <c r="W469" s="13">
        <f>Table2[[#This Row],[Cost LC]]/3673.75</f>
        <v>0</v>
      </c>
    </row>
    <row r="470" spans="2:23" x14ac:dyDescent="0.3">
      <c r="B470" s="59" t="e">
        <f>VLOOKUP('BUDGET TEMPLATE'!C470,'MSRP CODES'!$A$4:$B$8,2,FALSE)</f>
        <v>#N/A</v>
      </c>
      <c r="D470" s="59" t="e">
        <f>VLOOKUP(Table2[[#This Row],[PPG Code]],'MSRP CODES'!$A$11:$B$15,2,FALSE)</f>
        <v>#N/A</v>
      </c>
      <c r="F470" s="59" t="e">
        <f>VLOOKUP(Table2[[#This Row],[Goal Code]],'MSRP CODES'!$A$18:$B$20,2,FALSE)</f>
        <v>#N/A</v>
      </c>
      <c r="I470" s="60" t="e">
        <f>VLOOKUP(Table2[[#This Row],[Site]],'MSRP CODES'!$A$23:$C$39,3,FALSE)</f>
        <v>#N/A</v>
      </c>
      <c r="J470" s="59" t="e">
        <f>VLOOKUP(Table2[[#This Row],[Cost Center Code]],'MSRP CODES'!$A$42:$B$48,2,FALSE)</f>
        <v>#N/A</v>
      </c>
      <c r="K470" s="61" t="e">
        <f>VLOOKUP(Table2[[#This Row],[MSRP Objective]],'MSRP CODES'!$A$60:$B$105,2,FALSE)</f>
        <v>#VALUE!</v>
      </c>
      <c r="L470" s="53" t="e">
        <f t="shared" si="27"/>
        <v>#VALUE!</v>
      </c>
      <c r="M470" s="61" t="e">
        <f>VLOOKUP(Table2[[#This Row],[MSRP Output]],'MSRP CODES'!$A$108:$B$491,2,FALSE)</f>
        <v>#N/A</v>
      </c>
      <c r="O470" s="61" t="e">
        <f>VLOOKUP(Table2[[#This Row],[Account Code]],'MSRP CODES'!$A$495:$B$580,2,FALSE)</f>
        <v>#N/A</v>
      </c>
      <c r="V470" s="12">
        <f t="shared" si="28"/>
        <v>0</v>
      </c>
      <c r="W470" s="13">
        <f>Table2[[#This Row],[Cost LC]]/3673.75</f>
        <v>0</v>
      </c>
    </row>
    <row r="471" spans="2:23" x14ac:dyDescent="0.3">
      <c r="B471" s="59" t="e">
        <f>VLOOKUP('BUDGET TEMPLATE'!C471,'MSRP CODES'!$A$4:$B$8,2,FALSE)</f>
        <v>#N/A</v>
      </c>
      <c r="D471" s="59" t="e">
        <f>VLOOKUP(Table2[[#This Row],[PPG Code]],'MSRP CODES'!$A$11:$B$15,2,FALSE)</f>
        <v>#N/A</v>
      </c>
      <c r="F471" s="59" t="e">
        <f>VLOOKUP(Table2[[#This Row],[Goal Code]],'MSRP CODES'!$A$18:$B$20,2,FALSE)</f>
        <v>#N/A</v>
      </c>
      <c r="I471" s="60" t="e">
        <f>VLOOKUP(Table2[[#This Row],[Site]],'MSRP CODES'!$A$23:$C$39,3,FALSE)</f>
        <v>#N/A</v>
      </c>
      <c r="J471" s="59" t="e">
        <f>VLOOKUP(Table2[[#This Row],[Cost Center Code]],'MSRP CODES'!$A$42:$B$48,2,FALSE)</f>
        <v>#N/A</v>
      </c>
      <c r="K471" s="61" t="e">
        <f>VLOOKUP(Table2[[#This Row],[MSRP Objective]],'MSRP CODES'!$A$60:$B$105,2,FALSE)</f>
        <v>#VALUE!</v>
      </c>
      <c r="L471" s="53" t="e">
        <f t="shared" si="27"/>
        <v>#VALUE!</v>
      </c>
      <c r="M471" s="61" t="e">
        <f>VLOOKUP(Table2[[#This Row],[MSRP Output]],'MSRP CODES'!$A$108:$B$491,2,FALSE)</f>
        <v>#N/A</v>
      </c>
      <c r="O471" s="61" t="e">
        <f>VLOOKUP(Table2[[#This Row],[Account Code]],'MSRP CODES'!$A$495:$B$580,2,FALSE)</f>
        <v>#N/A</v>
      </c>
      <c r="V471" s="12">
        <f t="shared" si="28"/>
        <v>0</v>
      </c>
      <c r="W471" s="13">
        <f>Table2[[#This Row],[Cost LC]]/3673.75</f>
        <v>0</v>
      </c>
    </row>
    <row r="472" spans="2:23" x14ac:dyDescent="0.3">
      <c r="B472" s="59" t="e">
        <f>VLOOKUP('BUDGET TEMPLATE'!C472,'MSRP CODES'!$A$4:$B$8,2,FALSE)</f>
        <v>#N/A</v>
      </c>
      <c r="D472" s="59" t="e">
        <f>VLOOKUP(Table2[[#This Row],[PPG Code]],'MSRP CODES'!$A$11:$B$15,2,FALSE)</f>
        <v>#N/A</v>
      </c>
      <c r="F472" s="59" t="e">
        <f>VLOOKUP(Table2[[#This Row],[Goal Code]],'MSRP CODES'!$A$18:$B$20,2,FALSE)</f>
        <v>#N/A</v>
      </c>
      <c r="I472" s="60" t="e">
        <f>VLOOKUP(Table2[[#This Row],[Site]],'MSRP CODES'!$A$23:$C$39,3,FALSE)</f>
        <v>#N/A</v>
      </c>
      <c r="J472" s="59" t="e">
        <f>VLOOKUP(Table2[[#This Row],[Cost Center Code]],'MSRP CODES'!$A$42:$B$48,2,FALSE)</f>
        <v>#N/A</v>
      </c>
      <c r="K472" s="61" t="e">
        <f>VLOOKUP(Table2[[#This Row],[MSRP Objective]],'MSRP CODES'!$A$60:$B$105,2,FALSE)</f>
        <v>#VALUE!</v>
      </c>
      <c r="L472" s="53" t="e">
        <f t="shared" si="27"/>
        <v>#VALUE!</v>
      </c>
      <c r="M472" s="61" t="e">
        <f>VLOOKUP(Table2[[#This Row],[MSRP Output]],'MSRP CODES'!$A$108:$B$491,2,FALSE)</f>
        <v>#N/A</v>
      </c>
      <c r="O472" s="61" t="e">
        <f>VLOOKUP(Table2[[#This Row],[Account Code]],'MSRP CODES'!$A$495:$B$580,2,FALSE)</f>
        <v>#N/A</v>
      </c>
      <c r="V472" s="12">
        <f t="shared" si="28"/>
        <v>0</v>
      </c>
      <c r="W472" s="13">
        <f>Table2[[#This Row],[Cost LC]]/3673.75</f>
        <v>0</v>
      </c>
    </row>
    <row r="473" spans="2:23" x14ac:dyDescent="0.3">
      <c r="B473" s="59" t="e">
        <f>VLOOKUP('BUDGET TEMPLATE'!C473,'MSRP CODES'!$A$4:$B$8,2,FALSE)</f>
        <v>#N/A</v>
      </c>
      <c r="D473" s="59" t="e">
        <f>VLOOKUP(Table2[[#This Row],[PPG Code]],'MSRP CODES'!$A$11:$B$15,2,FALSE)</f>
        <v>#N/A</v>
      </c>
      <c r="F473" s="59" t="e">
        <f>VLOOKUP(Table2[[#This Row],[Goal Code]],'MSRP CODES'!$A$18:$B$20,2,FALSE)</f>
        <v>#N/A</v>
      </c>
      <c r="I473" s="60" t="e">
        <f>VLOOKUP(Table2[[#This Row],[Site]],'MSRP CODES'!$A$23:$C$39,3,FALSE)</f>
        <v>#N/A</v>
      </c>
      <c r="J473" s="59" t="e">
        <f>VLOOKUP(Table2[[#This Row],[Cost Center Code]],'MSRP CODES'!$A$42:$B$48,2,FALSE)</f>
        <v>#N/A</v>
      </c>
      <c r="K473" s="61" t="e">
        <f>VLOOKUP(Table2[[#This Row],[MSRP Objective]],'MSRP CODES'!$A$60:$B$105,2,FALSE)</f>
        <v>#VALUE!</v>
      </c>
      <c r="L473" s="53" t="e">
        <f t="shared" si="27"/>
        <v>#VALUE!</v>
      </c>
      <c r="M473" s="61" t="e">
        <f>VLOOKUP(Table2[[#This Row],[MSRP Output]],'MSRP CODES'!$A$108:$B$491,2,FALSE)</f>
        <v>#N/A</v>
      </c>
      <c r="O473" s="61" t="e">
        <f>VLOOKUP(Table2[[#This Row],[Account Code]],'MSRP CODES'!$A$495:$B$580,2,FALSE)</f>
        <v>#N/A</v>
      </c>
      <c r="V473" s="12">
        <f t="shared" si="28"/>
        <v>0</v>
      </c>
      <c r="W473" s="13">
        <f>Table2[[#This Row],[Cost LC]]/3673.75</f>
        <v>0</v>
      </c>
    </row>
    <row r="474" spans="2:23" x14ac:dyDescent="0.3">
      <c r="B474" s="59" t="e">
        <f>VLOOKUP('BUDGET TEMPLATE'!C474,'MSRP CODES'!$A$4:$B$8,2,FALSE)</f>
        <v>#N/A</v>
      </c>
      <c r="D474" s="59" t="e">
        <f>VLOOKUP(Table2[[#This Row],[PPG Code]],'MSRP CODES'!$A$11:$B$15,2,FALSE)</f>
        <v>#N/A</v>
      </c>
      <c r="F474" s="59" t="e">
        <f>VLOOKUP(Table2[[#This Row],[Goal Code]],'MSRP CODES'!$A$18:$B$20,2,FALSE)</f>
        <v>#N/A</v>
      </c>
      <c r="I474" s="60" t="e">
        <f>VLOOKUP(Table2[[#This Row],[Site]],'MSRP CODES'!$A$23:$C$39,3,FALSE)</f>
        <v>#N/A</v>
      </c>
      <c r="J474" s="59" t="e">
        <f>VLOOKUP(Table2[[#This Row],[Cost Center Code]],'MSRP CODES'!$A$42:$B$48,2,FALSE)</f>
        <v>#N/A</v>
      </c>
      <c r="K474" s="61" t="e">
        <f>VLOOKUP(Table2[[#This Row],[MSRP Objective]],'MSRP CODES'!$A$60:$B$105,2,FALSE)</f>
        <v>#VALUE!</v>
      </c>
      <c r="L474" s="53" t="e">
        <f t="shared" si="27"/>
        <v>#VALUE!</v>
      </c>
      <c r="M474" s="61" t="e">
        <f>VLOOKUP(Table2[[#This Row],[MSRP Output]],'MSRP CODES'!$A$108:$B$491,2,FALSE)</f>
        <v>#N/A</v>
      </c>
      <c r="O474" s="61" t="e">
        <f>VLOOKUP(Table2[[#This Row],[Account Code]],'MSRP CODES'!$A$495:$B$580,2,FALSE)</f>
        <v>#N/A</v>
      </c>
      <c r="V474" s="12">
        <f t="shared" si="28"/>
        <v>0</v>
      </c>
      <c r="W474" s="13">
        <f>Table2[[#This Row],[Cost LC]]/3673.75</f>
        <v>0</v>
      </c>
    </row>
    <row r="475" spans="2:23" x14ac:dyDescent="0.3">
      <c r="B475" s="59" t="e">
        <f>VLOOKUP('BUDGET TEMPLATE'!C475,'MSRP CODES'!$A$4:$B$8,2,FALSE)</f>
        <v>#N/A</v>
      </c>
      <c r="D475" s="59" t="e">
        <f>VLOOKUP(Table2[[#This Row],[PPG Code]],'MSRP CODES'!$A$11:$B$15,2,FALSE)</f>
        <v>#N/A</v>
      </c>
      <c r="F475" s="59" t="e">
        <f>VLOOKUP(Table2[[#This Row],[Goal Code]],'MSRP CODES'!$A$18:$B$20,2,FALSE)</f>
        <v>#N/A</v>
      </c>
      <c r="I475" s="60" t="e">
        <f>VLOOKUP(Table2[[#This Row],[Site]],'MSRP CODES'!$A$23:$C$39,3,FALSE)</f>
        <v>#N/A</v>
      </c>
      <c r="J475" s="59" t="e">
        <f>VLOOKUP(Table2[[#This Row],[Cost Center Code]],'MSRP CODES'!$A$42:$B$48,2,FALSE)</f>
        <v>#N/A</v>
      </c>
      <c r="K475" s="61" t="e">
        <f>VLOOKUP(Table2[[#This Row],[MSRP Objective]],'MSRP CODES'!$A$60:$B$105,2,FALSE)</f>
        <v>#VALUE!</v>
      </c>
      <c r="L475" s="53" t="e">
        <f t="shared" si="27"/>
        <v>#VALUE!</v>
      </c>
      <c r="M475" s="61" t="e">
        <f>VLOOKUP(Table2[[#This Row],[MSRP Output]],'MSRP CODES'!$A$108:$B$491,2,FALSE)</f>
        <v>#N/A</v>
      </c>
      <c r="O475" s="61" t="e">
        <f>VLOOKUP(Table2[[#This Row],[Account Code]],'MSRP CODES'!$A$495:$B$580,2,FALSE)</f>
        <v>#N/A</v>
      </c>
      <c r="V475" s="12">
        <f t="shared" si="28"/>
        <v>0</v>
      </c>
      <c r="W475" s="13">
        <f>Table2[[#This Row],[Cost LC]]/3673.75</f>
        <v>0</v>
      </c>
    </row>
    <row r="476" spans="2:23" x14ac:dyDescent="0.3">
      <c r="B476" s="59" t="e">
        <f>VLOOKUP('BUDGET TEMPLATE'!C476,'MSRP CODES'!$A$4:$B$8,2,FALSE)</f>
        <v>#N/A</v>
      </c>
      <c r="D476" s="59" t="e">
        <f>VLOOKUP(Table2[[#This Row],[PPG Code]],'MSRP CODES'!$A$11:$B$15,2,FALSE)</f>
        <v>#N/A</v>
      </c>
      <c r="F476" s="59" t="e">
        <f>VLOOKUP(Table2[[#This Row],[Goal Code]],'MSRP CODES'!$A$18:$B$20,2,FALSE)</f>
        <v>#N/A</v>
      </c>
      <c r="I476" s="60" t="e">
        <f>VLOOKUP(Table2[[#This Row],[Site]],'MSRP CODES'!$A$23:$C$39,3,FALSE)</f>
        <v>#N/A</v>
      </c>
      <c r="J476" s="59" t="e">
        <f>VLOOKUP(Table2[[#This Row],[Cost Center Code]],'MSRP CODES'!$A$42:$B$48,2,FALSE)</f>
        <v>#N/A</v>
      </c>
      <c r="K476" s="61" t="e">
        <f>VLOOKUP(Table2[[#This Row],[MSRP Objective]],'MSRP CODES'!$A$60:$B$105,2,FALSE)</f>
        <v>#VALUE!</v>
      </c>
      <c r="L476" s="53" t="e">
        <f t="shared" si="27"/>
        <v>#VALUE!</v>
      </c>
      <c r="M476" s="61" t="e">
        <f>VLOOKUP(Table2[[#This Row],[MSRP Output]],'MSRP CODES'!$A$108:$B$491,2,FALSE)</f>
        <v>#N/A</v>
      </c>
      <c r="O476" s="61" t="e">
        <f>VLOOKUP(Table2[[#This Row],[Account Code]],'MSRP CODES'!$A$495:$B$580,2,FALSE)</f>
        <v>#N/A</v>
      </c>
      <c r="V476" s="12">
        <f t="shared" si="28"/>
        <v>0</v>
      </c>
      <c r="W476" s="13">
        <f>Table2[[#This Row],[Cost LC]]/3673.75</f>
        <v>0</v>
      </c>
    </row>
    <row r="477" spans="2:23" x14ac:dyDescent="0.3">
      <c r="B477" s="59" t="e">
        <f>VLOOKUP('BUDGET TEMPLATE'!C477,'MSRP CODES'!$A$4:$B$8,2,FALSE)</f>
        <v>#N/A</v>
      </c>
      <c r="D477" s="59" t="e">
        <f>VLOOKUP(Table2[[#This Row],[PPG Code]],'MSRP CODES'!$A$11:$B$15,2,FALSE)</f>
        <v>#N/A</v>
      </c>
      <c r="F477" s="59" t="e">
        <f>VLOOKUP(Table2[[#This Row],[Goal Code]],'MSRP CODES'!$A$18:$B$20,2,FALSE)</f>
        <v>#N/A</v>
      </c>
      <c r="I477" s="60" t="e">
        <f>VLOOKUP(Table2[[#This Row],[Site]],'MSRP CODES'!$A$23:$C$39,3,FALSE)</f>
        <v>#N/A</v>
      </c>
      <c r="J477" s="59" t="e">
        <f>VLOOKUP(Table2[[#This Row],[Cost Center Code]],'MSRP CODES'!$A$42:$B$48,2,FALSE)</f>
        <v>#N/A</v>
      </c>
      <c r="K477" s="61" t="e">
        <f>VLOOKUP(Table2[[#This Row],[MSRP Objective]],'MSRP CODES'!$A$60:$B$105,2,FALSE)</f>
        <v>#VALUE!</v>
      </c>
      <c r="L477" s="53" t="e">
        <f t="shared" si="27"/>
        <v>#VALUE!</v>
      </c>
      <c r="M477" s="61" t="e">
        <f>VLOOKUP(Table2[[#This Row],[MSRP Output]],'MSRP CODES'!$A$108:$B$491,2,FALSE)</f>
        <v>#N/A</v>
      </c>
      <c r="O477" s="61" t="e">
        <f>VLOOKUP(Table2[[#This Row],[Account Code]],'MSRP CODES'!$A$495:$B$580,2,FALSE)</f>
        <v>#N/A</v>
      </c>
      <c r="V477" s="12">
        <f t="shared" si="28"/>
        <v>0</v>
      </c>
      <c r="W477" s="13">
        <f>Table2[[#This Row],[Cost LC]]/3673.75</f>
        <v>0</v>
      </c>
    </row>
    <row r="478" spans="2:23" x14ac:dyDescent="0.3">
      <c r="B478" s="59" t="e">
        <f>VLOOKUP('BUDGET TEMPLATE'!C478,'MSRP CODES'!$A$4:$B$8,2,FALSE)</f>
        <v>#N/A</v>
      </c>
      <c r="D478" s="59" t="e">
        <f>VLOOKUP(Table2[[#This Row],[PPG Code]],'MSRP CODES'!$A$11:$B$15,2,FALSE)</f>
        <v>#N/A</v>
      </c>
      <c r="F478" s="59" t="e">
        <f>VLOOKUP(Table2[[#This Row],[Goal Code]],'MSRP CODES'!$A$18:$B$20,2,FALSE)</f>
        <v>#N/A</v>
      </c>
      <c r="I478" s="60" t="e">
        <f>VLOOKUP(Table2[[#This Row],[Site]],'MSRP CODES'!$A$23:$C$39,3,FALSE)</f>
        <v>#N/A</v>
      </c>
      <c r="J478" s="59" t="e">
        <f>VLOOKUP(Table2[[#This Row],[Cost Center Code]],'MSRP CODES'!$A$42:$B$48,2,FALSE)</f>
        <v>#N/A</v>
      </c>
      <c r="K478" s="61" t="e">
        <f>VLOOKUP(Table2[[#This Row],[MSRP Objective]],'MSRP CODES'!$A$60:$B$105,2,FALSE)</f>
        <v>#VALUE!</v>
      </c>
      <c r="L478" s="53" t="e">
        <f t="shared" si="27"/>
        <v>#VALUE!</v>
      </c>
      <c r="M478" s="61" t="e">
        <f>VLOOKUP(Table2[[#This Row],[MSRP Output]],'MSRP CODES'!$A$108:$B$491,2,FALSE)</f>
        <v>#N/A</v>
      </c>
      <c r="O478" s="61" t="e">
        <f>VLOOKUP(Table2[[#This Row],[Account Code]],'MSRP CODES'!$A$495:$B$580,2,FALSE)</f>
        <v>#N/A</v>
      </c>
      <c r="V478" s="12">
        <f t="shared" si="28"/>
        <v>0</v>
      </c>
      <c r="W478" s="13">
        <f>Table2[[#This Row],[Cost LC]]/3673.75</f>
        <v>0</v>
      </c>
    </row>
    <row r="479" spans="2:23" x14ac:dyDescent="0.3">
      <c r="B479" s="59" t="e">
        <f>VLOOKUP('BUDGET TEMPLATE'!C479,'MSRP CODES'!$A$4:$B$8,2,FALSE)</f>
        <v>#N/A</v>
      </c>
      <c r="D479" s="59" t="e">
        <f>VLOOKUP(Table2[[#This Row],[PPG Code]],'MSRP CODES'!$A$11:$B$15,2,FALSE)</f>
        <v>#N/A</v>
      </c>
      <c r="F479" s="59" t="e">
        <f>VLOOKUP(Table2[[#This Row],[Goal Code]],'MSRP CODES'!$A$18:$B$20,2,FALSE)</f>
        <v>#N/A</v>
      </c>
      <c r="I479" s="60" t="e">
        <f>VLOOKUP(Table2[[#This Row],[Site]],'MSRP CODES'!$A$23:$C$39,3,FALSE)</f>
        <v>#N/A</v>
      </c>
      <c r="J479" s="59" t="e">
        <f>VLOOKUP(Table2[[#This Row],[Cost Center Code]],'MSRP CODES'!$A$42:$B$48,2,FALSE)</f>
        <v>#N/A</v>
      </c>
      <c r="K479" s="61" t="e">
        <f>VLOOKUP(Table2[[#This Row],[MSRP Objective]],'MSRP CODES'!$A$60:$B$105,2,FALSE)</f>
        <v>#VALUE!</v>
      </c>
      <c r="L479" s="53" t="e">
        <f t="shared" si="27"/>
        <v>#VALUE!</v>
      </c>
      <c r="M479" s="61" t="e">
        <f>VLOOKUP(Table2[[#This Row],[MSRP Output]],'MSRP CODES'!$A$108:$B$491,2,FALSE)</f>
        <v>#N/A</v>
      </c>
      <c r="O479" s="61" t="e">
        <f>VLOOKUP(Table2[[#This Row],[Account Code]],'MSRP CODES'!$A$495:$B$580,2,FALSE)</f>
        <v>#N/A</v>
      </c>
      <c r="V479" s="12">
        <f t="shared" si="28"/>
        <v>0</v>
      </c>
      <c r="W479" s="13">
        <f>Table2[[#This Row],[Cost LC]]/3673.75</f>
        <v>0</v>
      </c>
    </row>
    <row r="480" spans="2:23" x14ac:dyDescent="0.3">
      <c r="B480" s="59" t="e">
        <f>VLOOKUP('BUDGET TEMPLATE'!C480,'MSRP CODES'!$A$4:$B$8,2,FALSE)</f>
        <v>#N/A</v>
      </c>
      <c r="D480" s="59" t="e">
        <f>VLOOKUP(Table2[[#This Row],[PPG Code]],'MSRP CODES'!$A$11:$B$15,2,FALSE)</f>
        <v>#N/A</v>
      </c>
      <c r="F480" s="59" t="e">
        <f>VLOOKUP(Table2[[#This Row],[Goal Code]],'MSRP CODES'!$A$18:$B$20,2,FALSE)</f>
        <v>#N/A</v>
      </c>
      <c r="I480" s="60" t="e">
        <f>VLOOKUP(Table2[[#This Row],[Site]],'MSRP CODES'!$A$23:$C$39,3,FALSE)</f>
        <v>#N/A</v>
      </c>
      <c r="J480" s="59" t="e">
        <f>VLOOKUP(Table2[[#This Row],[Cost Center Code]],'MSRP CODES'!$A$42:$B$48,2,FALSE)</f>
        <v>#N/A</v>
      </c>
      <c r="K480" s="61" t="e">
        <f>VLOOKUP(Table2[[#This Row],[MSRP Objective]],'MSRP CODES'!$A$60:$B$105,2,FALSE)</f>
        <v>#VALUE!</v>
      </c>
      <c r="L480" s="53" t="e">
        <f t="shared" si="27"/>
        <v>#VALUE!</v>
      </c>
      <c r="M480" s="61" t="e">
        <f>VLOOKUP(Table2[[#This Row],[MSRP Output]],'MSRP CODES'!$A$108:$B$491,2,FALSE)</f>
        <v>#N/A</v>
      </c>
      <c r="O480" s="61" t="e">
        <f>VLOOKUP(Table2[[#This Row],[Account Code]],'MSRP CODES'!$A$495:$B$580,2,FALSE)</f>
        <v>#N/A</v>
      </c>
      <c r="V480" s="12">
        <f t="shared" si="28"/>
        <v>0</v>
      </c>
      <c r="W480" s="13">
        <f>Table2[[#This Row],[Cost LC]]/3673.75</f>
        <v>0</v>
      </c>
    </row>
    <row r="481" spans="2:23" x14ac:dyDescent="0.3">
      <c r="B481" s="59" t="e">
        <f>VLOOKUP('BUDGET TEMPLATE'!C481,'MSRP CODES'!$A$4:$B$8,2,FALSE)</f>
        <v>#N/A</v>
      </c>
      <c r="D481" s="59" t="e">
        <f>VLOOKUP(Table2[[#This Row],[PPG Code]],'MSRP CODES'!$A$11:$B$15,2,FALSE)</f>
        <v>#N/A</v>
      </c>
      <c r="F481" s="59" t="e">
        <f>VLOOKUP(Table2[[#This Row],[Goal Code]],'MSRP CODES'!$A$18:$B$20,2,FALSE)</f>
        <v>#N/A</v>
      </c>
      <c r="I481" s="60" t="e">
        <f>VLOOKUP(Table2[[#This Row],[Site]],'MSRP CODES'!$A$23:$C$39,3,FALSE)</f>
        <v>#N/A</v>
      </c>
      <c r="J481" s="59" t="e">
        <f>VLOOKUP(Table2[[#This Row],[Cost Center Code]],'MSRP CODES'!$A$42:$B$48,2,FALSE)</f>
        <v>#N/A</v>
      </c>
      <c r="K481" s="61" t="e">
        <f>VLOOKUP(Table2[[#This Row],[MSRP Objective]],'MSRP CODES'!$A$60:$B$105,2,FALSE)</f>
        <v>#VALUE!</v>
      </c>
      <c r="L481" s="53" t="e">
        <f t="shared" si="27"/>
        <v>#VALUE!</v>
      </c>
      <c r="M481" s="61" t="e">
        <f>VLOOKUP(Table2[[#This Row],[MSRP Output]],'MSRP CODES'!$A$108:$B$491,2,FALSE)</f>
        <v>#N/A</v>
      </c>
      <c r="O481" s="61" t="e">
        <f>VLOOKUP(Table2[[#This Row],[Account Code]],'MSRP CODES'!$A$495:$B$580,2,FALSE)</f>
        <v>#N/A</v>
      </c>
      <c r="V481" s="12">
        <f t="shared" si="28"/>
        <v>0</v>
      </c>
      <c r="W481" s="13">
        <f>Table2[[#This Row],[Cost LC]]/3673.75</f>
        <v>0</v>
      </c>
    </row>
    <row r="482" spans="2:23" x14ac:dyDescent="0.3">
      <c r="B482" s="59" t="e">
        <f>VLOOKUP('BUDGET TEMPLATE'!C482,'MSRP CODES'!$A$4:$B$8,2,FALSE)</f>
        <v>#N/A</v>
      </c>
      <c r="D482" s="59" t="e">
        <f>VLOOKUP(Table2[[#This Row],[PPG Code]],'MSRP CODES'!$A$11:$B$15,2,FALSE)</f>
        <v>#N/A</v>
      </c>
      <c r="F482" s="59" t="e">
        <f>VLOOKUP(Table2[[#This Row],[Goal Code]],'MSRP CODES'!$A$18:$B$20,2,FALSE)</f>
        <v>#N/A</v>
      </c>
      <c r="I482" s="60" t="e">
        <f>VLOOKUP(Table2[[#This Row],[Site]],'MSRP CODES'!$A$23:$C$39,3,FALSE)</f>
        <v>#N/A</v>
      </c>
      <c r="J482" s="59" t="e">
        <f>VLOOKUP(Table2[[#This Row],[Cost Center Code]],'MSRP CODES'!$A$42:$B$48,2,FALSE)</f>
        <v>#N/A</v>
      </c>
      <c r="K482" s="61" t="e">
        <f>VLOOKUP(Table2[[#This Row],[MSRP Objective]],'MSRP CODES'!$A$60:$B$105,2,FALSE)</f>
        <v>#VALUE!</v>
      </c>
      <c r="L482" s="53" t="e">
        <f t="shared" si="27"/>
        <v>#VALUE!</v>
      </c>
      <c r="M482" s="61" t="e">
        <f>VLOOKUP(Table2[[#This Row],[MSRP Output]],'MSRP CODES'!$A$108:$B$491,2,FALSE)</f>
        <v>#N/A</v>
      </c>
      <c r="O482" s="61" t="e">
        <f>VLOOKUP(Table2[[#This Row],[Account Code]],'MSRP CODES'!$A$495:$B$580,2,FALSE)</f>
        <v>#N/A</v>
      </c>
      <c r="V482" s="12">
        <f t="shared" si="28"/>
        <v>0</v>
      </c>
      <c r="W482" s="13">
        <f>Table2[[#This Row],[Cost LC]]/3673.75</f>
        <v>0</v>
      </c>
    </row>
    <row r="483" spans="2:23" x14ac:dyDescent="0.3">
      <c r="B483" s="59" t="e">
        <f>VLOOKUP('BUDGET TEMPLATE'!C483,'MSRP CODES'!$A$4:$B$8,2,FALSE)</f>
        <v>#N/A</v>
      </c>
      <c r="D483" s="59" t="e">
        <f>VLOOKUP(Table2[[#This Row],[PPG Code]],'MSRP CODES'!$A$11:$B$15,2,FALSE)</f>
        <v>#N/A</v>
      </c>
      <c r="F483" s="59" t="e">
        <f>VLOOKUP(Table2[[#This Row],[Goal Code]],'MSRP CODES'!$A$18:$B$20,2,FALSE)</f>
        <v>#N/A</v>
      </c>
      <c r="I483" s="60" t="e">
        <f>VLOOKUP(Table2[[#This Row],[Site]],'MSRP CODES'!$A$23:$C$39,3,FALSE)</f>
        <v>#N/A</v>
      </c>
      <c r="J483" s="59" t="e">
        <f>VLOOKUP(Table2[[#This Row],[Cost Center Code]],'MSRP CODES'!$A$42:$B$48,2,FALSE)</f>
        <v>#N/A</v>
      </c>
      <c r="K483" s="61" t="e">
        <f>VLOOKUP(Table2[[#This Row],[MSRP Objective]],'MSRP CODES'!$A$60:$B$105,2,FALSE)</f>
        <v>#VALUE!</v>
      </c>
      <c r="L483" s="53" t="e">
        <f t="shared" si="27"/>
        <v>#VALUE!</v>
      </c>
      <c r="M483" s="61" t="e">
        <f>VLOOKUP(Table2[[#This Row],[MSRP Output]],'MSRP CODES'!$A$108:$B$491,2,FALSE)</f>
        <v>#N/A</v>
      </c>
      <c r="O483" s="61" t="e">
        <f>VLOOKUP(Table2[[#This Row],[Account Code]],'MSRP CODES'!$A$495:$B$580,2,FALSE)</f>
        <v>#N/A</v>
      </c>
      <c r="V483" s="12">
        <f t="shared" si="28"/>
        <v>0</v>
      </c>
      <c r="W483" s="13">
        <f>Table2[[#This Row],[Cost LC]]/3673.75</f>
        <v>0</v>
      </c>
    </row>
    <row r="484" spans="2:23" x14ac:dyDescent="0.3">
      <c r="B484" s="59" t="e">
        <f>VLOOKUP('BUDGET TEMPLATE'!C484,'MSRP CODES'!$A$4:$B$8,2,FALSE)</f>
        <v>#N/A</v>
      </c>
      <c r="D484" s="59" t="e">
        <f>VLOOKUP(Table2[[#This Row],[PPG Code]],'MSRP CODES'!$A$11:$B$15,2,FALSE)</f>
        <v>#N/A</v>
      </c>
      <c r="F484" s="59" t="e">
        <f>VLOOKUP(Table2[[#This Row],[Goal Code]],'MSRP CODES'!$A$18:$B$20,2,FALSE)</f>
        <v>#N/A</v>
      </c>
      <c r="I484" s="60" t="e">
        <f>VLOOKUP(Table2[[#This Row],[Site]],'MSRP CODES'!$A$23:$C$39,3,FALSE)</f>
        <v>#N/A</v>
      </c>
      <c r="J484" s="59" t="e">
        <f>VLOOKUP(Table2[[#This Row],[Cost Center Code]],'MSRP CODES'!$A$42:$B$48,2,FALSE)</f>
        <v>#N/A</v>
      </c>
      <c r="K484" s="61" t="e">
        <f>VLOOKUP(Table2[[#This Row],[MSRP Objective]],'MSRP CODES'!$A$60:$B$105,2,FALSE)</f>
        <v>#VALUE!</v>
      </c>
      <c r="L484" s="53" t="e">
        <f t="shared" si="27"/>
        <v>#VALUE!</v>
      </c>
      <c r="M484" s="61" t="e">
        <f>VLOOKUP(Table2[[#This Row],[MSRP Output]],'MSRP CODES'!$A$108:$B$491,2,FALSE)</f>
        <v>#N/A</v>
      </c>
      <c r="O484" s="61" t="e">
        <f>VLOOKUP(Table2[[#This Row],[Account Code]],'MSRP CODES'!$A$495:$B$580,2,FALSE)</f>
        <v>#N/A</v>
      </c>
      <c r="V484" s="12">
        <f t="shared" si="28"/>
        <v>0</v>
      </c>
      <c r="W484" s="13">
        <f>Table2[[#This Row],[Cost LC]]/3673.75</f>
        <v>0</v>
      </c>
    </row>
    <row r="485" spans="2:23" x14ac:dyDescent="0.3">
      <c r="B485" s="59" t="e">
        <f>VLOOKUP('BUDGET TEMPLATE'!C485,'MSRP CODES'!$A$4:$B$8,2,FALSE)</f>
        <v>#N/A</v>
      </c>
      <c r="D485" s="59" t="e">
        <f>VLOOKUP(Table2[[#This Row],[PPG Code]],'MSRP CODES'!$A$11:$B$15,2,FALSE)</f>
        <v>#N/A</v>
      </c>
      <c r="F485" s="59" t="e">
        <f>VLOOKUP(Table2[[#This Row],[Goal Code]],'MSRP CODES'!$A$18:$B$20,2,FALSE)</f>
        <v>#N/A</v>
      </c>
      <c r="I485" s="60" t="e">
        <f>VLOOKUP(Table2[[#This Row],[Site]],'MSRP CODES'!$A$23:$C$39,3,FALSE)</f>
        <v>#N/A</v>
      </c>
      <c r="J485" s="59" t="e">
        <f>VLOOKUP(Table2[[#This Row],[Cost Center Code]],'MSRP CODES'!$A$42:$B$48,2,FALSE)</f>
        <v>#N/A</v>
      </c>
      <c r="K485" s="61" t="e">
        <f>VLOOKUP(Table2[[#This Row],[MSRP Objective]],'MSRP CODES'!$A$60:$B$105,2,FALSE)</f>
        <v>#VALUE!</v>
      </c>
      <c r="L485" s="53" t="e">
        <f t="shared" si="27"/>
        <v>#VALUE!</v>
      </c>
      <c r="M485" s="61" t="e">
        <f>VLOOKUP(Table2[[#This Row],[MSRP Output]],'MSRP CODES'!$A$108:$B$491,2,FALSE)</f>
        <v>#N/A</v>
      </c>
      <c r="O485" s="61" t="e">
        <f>VLOOKUP(Table2[[#This Row],[Account Code]],'MSRP CODES'!$A$495:$B$580,2,FALSE)</f>
        <v>#N/A</v>
      </c>
      <c r="V485" s="12">
        <f t="shared" si="28"/>
        <v>0</v>
      </c>
      <c r="W485" s="13">
        <f>Table2[[#This Row],[Cost LC]]/3673.75</f>
        <v>0</v>
      </c>
    </row>
    <row r="486" spans="2:23" x14ac:dyDescent="0.3">
      <c r="B486" s="59" t="e">
        <f>VLOOKUP('BUDGET TEMPLATE'!C486,'MSRP CODES'!$A$4:$B$8,2,FALSE)</f>
        <v>#N/A</v>
      </c>
      <c r="D486" s="59" t="e">
        <f>VLOOKUP(Table2[[#This Row],[PPG Code]],'MSRP CODES'!$A$11:$B$15,2,FALSE)</f>
        <v>#N/A</v>
      </c>
      <c r="F486" s="59" t="e">
        <f>VLOOKUP(Table2[[#This Row],[Goal Code]],'MSRP CODES'!$A$18:$B$20,2,FALSE)</f>
        <v>#N/A</v>
      </c>
      <c r="I486" s="60" t="e">
        <f>VLOOKUP(Table2[[#This Row],[Site]],'MSRP CODES'!$A$23:$C$39,3,FALSE)</f>
        <v>#N/A</v>
      </c>
      <c r="J486" s="59" t="e">
        <f>VLOOKUP(Table2[[#This Row],[Cost Center Code]],'MSRP CODES'!$A$42:$B$48,2,FALSE)</f>
        <v>#N/A</v>
      </c>
      <c r="K486" s="61" t="e">
        <f>VLOOKUP(Table2[[#This Row],[MSRP Objective]],'MSRP CODES'!$A$60:$B$105,2,FALSE)</f>
        <v>#VALUE!</v>
      </c>
      <c r="L486" s="53" t="e">
        <f t="shared" si="27"/>
        <v>#VALUE!</v>
      </c>
      <c r="M486" s="61" t="e">
        <f>VLOOKUP(Table2[[#This Row],[MSRP Output]],'MSRP CODES'!$A$108:$B$491,2,FALSE)</f>
        <v>#N/A</v>
      </c>
      <c r="O486" s="61" t="e">
        <f>VLOOKUP(Table2[[#This Row],[Account Code]],'MSRP CODES'!$A$495:$B$580,2,FALSE)</f>
        <v>#N/A</v>
      </c>
      <c r="V486" s="12">
        <f t="shared" si="28"/>
        <v>0</v>
      </c>
      <c r="W486" s="13">
        <f>Table2[[#This Row],[Cost LC]]/3673.75</f>
        <v>0</v>
      </c>
    </row>
    <row r="487" spans="2:23" x14ac:dyDescent="0.3">
      <c r="B487" s="59" t="e">
        <f>VLOOKUP('BUDGET TEMPLATE'!C487,'MSRP CODES'!$A$4:$B$8,2,FALSE)</f>
        <v>#N/A</v>
      </c>
      <c r="D487" s="59" t="e">
        <f>VLOOKUP(Table2[[#This Row],[PPG Code]],'MSRP CODES'!$A$11:$B$15,2,FALSE)</f>
        <v>#N/A</v>
      </c>
      <c r="F487" s="59" t="e">
        <f>VLOOKUP(Table2[[#This Row],[Goal Code]],'MSRP CODES'!$A$18:$B$20,2,FALSE)</f>
        <v>#N/A</v>
      </c>
      <c r="I487" s="60" t="e">
        <f>VLOOKUP(Table2[[#This Row],[Site]],'MSRP CODES'!$A$23:$C$39,3,FALSE)</f>
        <v>#N/A</v>
      </c>
      <c r="J487" s="59" t="e">
        <f>VLOOKUP(Table2[[#This Row],[Cost Center Code]],'MSRP CODES'!$A$42:$B$48,2,FALSE)</f>
        <v>#N/A</v>
      </c>
      <c r="K487" s="61" t="e">
        <f>VLOOKUP(Table2[[#This Row],[MSRP Objective]],'MSRP CODES'!$A$60:$B$105,2,FALSE)</f>
        <v>#VALUE!</v>
      </c>
      <c r="L487" s="53" t="e">
        <f t="shared" si="27"/>
        <v>#VALUE!</v>
      </c>
      <c r="M487" s="61" t="e">
        <f>VLOOKUP(Table2[[#This Row],[MSRP Output]],'MSRP CODES'!$A$108:$B$491,2,FALSE)</f>
        <v>#N/A</v>
      </c>
      <c r="O487" s="61" t="e">
        <f>VLOOKUP(Table2[[#This Row],[Account Code]],'MSRP CODES'!$A$495:$B$580,2,FALSE)</f>
        <v>#N/A</v>
      </c>
      <c r="V487" s="12">
        <f t="shared" si="28"/>
        <v>0</v>
      </c>
      <c r="W487" s="13">
        <f>Table2[[#This Row],[Cost LC]]/3673.75</f>
        <v>0</v>
      </c>
    </row>
    <row r="488" spans="2:23" x14ac:dyDescent="0.3">
      <c r="B488" s="59" t="e">
        <f>VLOOKUP('BUDGET TEMPLATE'!C488,'MSRP CODES'!$A$4:$B$8,2,FALSE)</f>
        <v>#N/A</v>
      </c>
      <c r="D488" s="59" t="e">
        <f>VLOOKUP(Table2[[#This Row],[PPG Code]],'MSRP CODES'!$A$11:$B$15,2,FALSE)</f>
        <v>#N/A</v>
      </c>
      <c r="F488" s="59" t="e">
        <f>VLOOKUP(Table2[[#This Row],[Goal Code]],'MSRP CODES'!$A$18:$B$20,2,FALSE)</f>
        <v>#N/A</v>
      </c>
      <c r="I488" s="60" t="e">
        <f>VLOOKUP(Table2[[#This Row],[Site]],'MSRP CODES'!$A$23:$C$39,3,FALSE)</f>
        <v>#N/A</v>
      </c>
      <c r="J488" s="59" t="e">
        <f>VLOOKUP(Table2[[#This Row],[Cost Center Code]],'MSRP CODES'!$A$42:$B$48,2,FALSE)</f>
        <v>#N/A</v>
      </c>
      <c r="K488" s="61" t="e">
        <f>VLOOKUP(Table2[[#This Row],[MSRP Objective]],'MSRP CODES'!$A$60:$B$105,2,FALSE)</f>
        <v>#VALUE!</v>
      </c>
      <c r="L488" s="53" t="e">
        <f t="shared" si="27"/>
        <v>#VALUE!</v>
      </c>
      <c r="M488" s="61" t="e">
        <f>VLOOKUP(Table2[[#This Row],[MSRP Output]],'MSRP CODES'!$A$108:$B$491,2,FALSE)</f>
        <v>#N/A</v>
      </c>
      <c r="O488" s="61" t="e">
        <f>VLOOKUP(Table2[[#This Row],[Account Code]],'MSRP CODES'!$A$495:$B$580,2,FALSE)</f>
        <v>#N/A</v>
      </c>
      <c r="V488" s="12">
        <f t="shared" si="28"/>
        <v>0</v>
      </c>
      <c r="W488" s="13">
        <f>Table2[[#This Row],[Cost LC]]/3673.75</f>
        <v>0</v>
      </c>
    </row>
    <row r="489" spans="2:23" x14ac:dyDescent="0.3">
      <c r="B489" s="59" t="e">
        <f>VLOOKUP('BUDGET TEMPLATE'!C489,'MSRP CODES'!$A$4:$B$8,2,FALSE)</f>
        <v>#N/A</v>
      </c>
      <c r="D489" s="59" t="e">
        <f>VLOOKUP(Table2[[#This Row],[PPG Code]],'MSRP CODES'!$A$11:$B$15,2,FALSE)</f>
        <v>#N/A</v>
      </c>
      <c r="F489" s="59" t="e">
        <f>VLOOKUP(Table2[[#This Row],[Goal Code]],'MSRP CODES'!$A$18:$B$20,2,FALSE)</f>
        <v>#N/A</v>
      </c>
      <c r="I489" s="60" t="e">
        <f>VLOOKUP(Table2[[#This Row],[Site]],'MSRP CODES'!$A$23:$C$39,3,FALSE)</f>
        <v>#N/A</v>
      </c>
      <c r="J489" s="59" t="e">
        <f>VLOOKUP(Table2[[#This Row],[Cost Center Code]],'MSRP CODES'!$A$42:$B$48,2,FALSE)</f>
        <v>#N/A</v>
      </c>
      <c r="K489" s="61" t="e">
        <f>VLOOKUP(Table2[[#This Row],[MSRP Objective]],'MSRP CODES'!$A$60:$B$105,2,FALSE)</f>
        <v>#VALUE!</v>
      </c>
      <c r="L489" s="53" t="e">
        <f t="shared" si="27"/>
        <v>#VALUE!</v>
      </c>
      <c r="M489" s="61" t="e">
        <f>VLOOKUP(Table2[[#This Row],[MSRP Output]],'MSRP CODES'!$A$108:$B$491,2,FALSE)</f>
        <v>#N/A</v>
      </c>
      <c r="O489" s="61" t="e">
        <f>VLOOKUP(Table2[[#This Row],[Account Code]],'MSRP CODES'!$A$495:$B$580,2,FALSE)</f>
        <v>#N/A</v>
      </c>
      <c r="V489" s="12">
        <f t="shared" si="28"/>
        <v>0</v>
      </c>
      <c r="W489" s="13">
        <f>Table2[[#This Row],[Cost LC]]/3673.75</f>
        <v>0</v>
      </c>
    </row>
    <row r="490" spans="2:23" x14ac:dyDescent="0.3">
      <c r="B490" s="59" t="e">
        <f>VLOOKUP('BUDGET TEMPLATE'!C490,'MSRP CODES'!$A$4:$B$8,2,FALSE)</f>
        <v>#N/A</v>
      </c>
      <c r="D490" s="59" t="e">
        <f>VLOOKUP(Table2[[#This Row],[PPG Code]],'MSRP CODES'!$A$11:$B$15,2,FALSE)</f>
        <v>#N/A</v>
      </c>
      <c r="F490" s="59" t="e">
        <f>VLOOKUP(Table2[[#This Row],[Goal Code]],'MSRP CODES'!$A$18:$B$20,2,FALSE)</f>
        <v>#N/A</v>
      </c>
      <c r="I490" s="60" t="e">
        <f>VLOOKUP(Table2[[#This Row],[Site]],'MSRP CODES'!$A$23:$C$39,3,FALSE)</f>
        <v>#N/A</v>
      </c>
      <c r="J490" s="59" t="e">
        <f>VLOOKUP(Table2[[#This Row],[Cost Center Code]],'MSRP CODES'!$A$42:$B$48,2,FALSE)</f>
        <v>#N/A</v>
      </c>
      <c r="K490" s="61" t="e">
        <f>VLOOKUP(Table2[[#This Row],[MSRP Objective]],'MSRP CODES'!$A$60:$B$105,2,FALSE)</f>
        <v>#VALUE!</v>
      </c>
      <c r="L490" s="53" t="e">
        <f t="shared" si="27"/>
        <v>#VALUE!</v>
      </c>
      <c r="M490" s="61" t="e">
        <f>VLOOKUP(Table2[[#This Row],[MSRP Output]],'MSRP CODES'!$A$108:$B$491,2,FALSE)</f>
        <v>#N/A</v>
      </c>
      <c r="O490" s="61" t="e">
        <f>VLOOKUP(Table2[[#This Row],[Account Code]],'MSRP CODES'!$A$495:$B$580,2,FALSE)</f>
        <v>#N/A</v>
      </c>
      <c r="V490" s="12">
        <f t="shared" si="28"/>
        <v>0</v>
      </c>
      <c r="W490" s="13">
        <f>Table2[[#This Row],[Cost LC]]/3673.75</f>
        <v>0</v>
      </c>
    </row>
    <row r="491" spans="2:23" x14ac:dyDescent="0.3">
      <c r="B491" s="59" t="e">
        <f>VLOOKUP('BUDGET TEMPLATE'!C491,'MSRP CODES'!$A$4:$B$8,2,FALSE)</f>
        <v>#N/A</v>
      </c>
      <c r="D491" s="59" t="e">
        <f>VLOOKUP(Table2[[#This Row],[PPG Code]],'MSRP CODES'!$A$11:$B$15,2,FALSE)</f>
        <v>#N/A</v>
      </c>
      <c r="F491" s="59" t="e">
        <f>VLOOKUP(Table2[[#This Row],[Goal Code]],'MSRP CODES'!$A$18:$B$20,2,FALSE)</f>
        <v>#N/A</v>
      </c>
      <c r="I491" s="60" t="e">
        <f>VLOOKUP(Table2[[#This Row],[Site]],'MSRP CODES'!$A$23:$C$39,3,FALSE)</f>
        <v>#N/A</v>
      </c>
      <c r="J491" s="59" t="e">
        <f>VLOOKUP(Table2[[#This Row],[Cost Center Code]],'MSRP CODES'!$A$42:$B$48,2,FALSE)</f>
        <v>#N/A</v>
      </c>
      <c r="K491" s="61" t="e">
        <f>VLOOKUP(Table2[[#This Row],[MSRP Objective]],'MSRP CODES'!$A$60:$B$105,2,FALSE)</f>
        <v>#VALUE!</v>
      </c>
      <c r="L491" s="53" t="e">
        <f t="shared" si="27"/>
        <v>#VALUE!</v>
      </c>
      <c r="M491" s="61" t="e">
        <f>VLOOKUP(Table2[[#This Row],[MSRP Output]],'MSRP CODES'!$A$108:$B$491,2,FALSE)</f>
        <v>#N/A</v>
      </c>
      <c r="O491" s="61" t="e">
        <f>VLOOKUP(Table2[[#This Row],[Account Code]],'MSRP CODES'!$A$495:$B$580,2,FALSE)</f>
        <v>#N/A</v>
      </c>
      <c r="V491" s="12">
        <f t="shared" si="28"/>
        <v>0</v>
      </c>
      <c r="W491" s="13">
        <f>Table2[[#This Row],[Cost LC]]/3673.75</f>
        <v>0</v>
      </c>
    </row>
    <row r="492" spans="2:23" x14ac:dyDescent="0.3">
      <c r="B492" s="59" t="e">
        <f>VLOOKUP('BUDGET TEMPLATE'!C492,'MSRP CODES'!$A$4:$B$8,2,FALSE)</f>
        <v>#N/A</v>
      </c>
      <c r="D492" s="59" t="e">
        <f>VLOOKUP(Table2[[#This Row],[PPG Code]],'MSRP CODES'!$A$11:$B$15,2,FALSE)</f>
        <v>#N/A</v>
      </c>
      <c r="F492" s="59" t="e">
        <f>VLOOKUP(Table2[[#This Row],[Goal Code]],'MSRP CODES'!$A$18:$B$20,2,FALSE)</f>
        <v>#N/A</v>
      </c>
      <c r="I492" s="60" t="e">
        <f>VLOOKUP(Table2[[#This Row],[Site]],'MSRP CODES'!$A$23:$C$39,3,FALSE)</f>
        <v>#N/A</v>
      </c>
      <c r="J492" s="59" t="e">
        <f>VLOOKUP(Table2[[#This Row],[Cost Center Code]],'MSRP CODES'!$A$42:$B$48,2,FALSE)</f>
        <v>#N/A</v>
      </c>
      <c r="K492" s="61" t="e">
        <f>VLOOKUP(Table2[[#This Row],[MSRP Objective]],'MSRP CODES'!$A$60:$B$105,2,FALSE)</f>
        <v>#VALUE!</v>
      </c>
      <c r="L492" s="53" t="e">
        <f t="shared" si="27"/>
        <v>#VALUE!</v>
      </c>
      <c r="M492" s="61" t="e">
        <f>VLOOKUP(Table2[[#This Row],[MSRP Output]],'MSRP CODES'!$A$108:$B$491,2,FALSE)</f>
        <v>#N/A</v>
      </c>
      <c r="O492" s="61" t="e">
        <f>VLOOKUP(Table2[[#This Row],[Account Code]],'MSRP CODES'!$A$495:$B$580,2,FALSE)</f>
        <v>#N/A</v>
      </c>
      <c r="V492" s="12">
        <f t="shared" si="28"/>
        <v>0</v>
      </c>
      <c r="W492" s="13">
        <f>Table2[[#This Row],[Cost LC]]/3673.75</f>
        <v>0</v>
      </c>
    </row>
    <row r="493" spans="2:23" x14ac:dyDescent="0.3">
      <c r="B493" s="59" t="e">
        <f>VLOOKUP('BUDGET TEMPLATE'!C493,'MSRP CODES'!$A$4:$B$8,2,FALSE)</f>
        <v>#N/A</v>
      </c>
      <c r="D493" s="59" t="e">
        <f>VLOOKUP(Table2[[#This Row],[PPG Code]],'MSRP CODES'!$A$11:$B$15,2,FALSE)</f>
        <v>#N/A</v>
      </c>
      <c r="F493" s="59" t="e">
        <f>VLOOKUP(Table2[[#This Row],[Goal Code]],'MSRP CODES'!$A$18:$B$20,2,FALSE)</f>
        <v>#N/A</v>
      </c>
      <c r="I493" s="60" t="e">
        <f>VLOOKUP(Table2[[#This Row],[Site]],'MSRP CODES'!$A$23:$C$39,3,FALSE)</f>
        <v>#N/A</v>
      </c>
      <c r="J493" s="59" t="e">
        <f>VLOOKUP(Table2[[#This Row],[Cost Center Code]],'MSRP CODES'!$A$42:$B$48,2,FALSE)</f>
        <v>#N/A</v>
      </c>
      <c r="K493" s="61" t="e">
        <f>VLOOKUP(Table2[[#This Row],[MSRP Objective]],'MSRP CODES'!$A$60:$B$105,2,FALSE)</f>
        <v>#VALUE!</v>
      </c>
      <c r="L493" s="53" t="e">
        <f t="shared" si="27"/>
        <v>#VALUE!</v>
      </c>
      <c r="M493" s="61" t="e">
        <f>VLOOKUP(Table2[[#This Row],[MSRP Output]],'MSRP CODES'!$A$108:$B$491,2,FALSE)</f>
        <v>#N/A</v>
      </c>
      <c r="O493" s="61" t="e">
        <f>VLOOKUP(Table2[[#This Row],[Account Code]],'MSRP CODES'!$A$495:$B$580,2,FALSE)</f>
        <v>#N/A</v>
      </c>
      <c r="V493" s="12">
        <f t="shared" si="28"/>
        <v>0</v>
      </c>
      <c r="W493" s="13">
        <f>Table2[[#This Row],[Cost LC]]/3673.75</f>
        <v>0</v>
      </c>
    </row>
    <row r="494" spans="2:23" x14ac:dyDescent="0.3">
      <c r="B494" s="59" t="e">
        <f>VLOOKUP('BUDGET TEMPLATE'!C494,'MSRP CODES'!$A$4:$B$8,2,FALSE)</f>
        <v>#N/A</v>
      </c>
      <c r="D494" s="59" t="e">
        <f>VLOOKUP(Table2[[#This Row],[PPG Code]],'MSRP CODES'!$A$11:$B$15,2,FALSE)</f>
        <v>#N/A</v>
      </c>
      <c r="F494" s="59" t="e">
        <f>VLOOKUP(Table2[[#This Row],[Goal Code]],'MSRP CODES'!$A$18:$B$20,2,FALSE)</f>
        <v>#N/A</v>
      </c>
      <c r="I494" s="60" t="e">
        <f>VLOOKUP(Table2[[#This Row],[Site]],'MSRP CODES'!$A$23:$C$39,3,FALSE)</f>
        <v>#N/A</v>
      </c>
      <c r="J494" s="59" t="e">
        <f>VLOOKUP(Table2[[#This Row],[Cost Center Code]],'MSRP CODES'!$A$42:$B$48,2,FALSE)</f>
        <v>#N/A</v>
      </c>
      <c r="K494" s="61" t="e">
        <f>VLOOKUP(Table2[[#This Row],[MSRP Objective]],'MSRP CODES'!$A$60:$B$105,2,FALSE)</f>
        <v>#VALUE!</v>
      </c>
      <c r="L494" s="53" t="e">
        <f t="shared" si="27"/>
        <v>#VALUE!</v>
      </c>
      <c r="M494" s="61" t="e">
        <f>VLOOKUP(Table2[[#This Row],[MSRP Output]],'MSRP CODES'!$A$108:$B$491,2,FALSE)</f>
        <v>#N/A</v>
      </c>
      <c r="O494" s="61" t="e">
        <f>VLOOKUP(Table2[[#This Row],[Account Code]],'MSRP CODES'!$A$495:$B$580,2,FALSE)</f>
        <v>#N/A</v>
      </c>
      <c r="V494" s="12">
        <f t="shared" si="28"/>
        <v>0</v>
      </c>
      <c r="W494" s="13">
        <f>Table2[[#This Row],[Cost LC]]/3673.75</f>
        <v>0</v>
      </c>
    </row>
    <row r="495" spans="2:23" x14ac:dyDescent="0.3">
      <c r="B495" s="59" t="e">
        <f>VLOOKUP('BUDGET TEMPLATE'!C495,'MSRP CODES'!$A$4:$B$8,2,FALSE)</f>
        <v>#N/A</v>
      </c>
      <c r="D495" s="59" t="e">
        <f>VLOOKUP(Table2[[#This Row],[PPG Code]],'MSRP CODES'!$A$11:$B$15,2,FALSE)</f>
        <v>#N/A</v>
      </c>
      <c r="F495" s="59" t="e">
        <f>VLOOKUP(Table2[[#This Row],[Goal Code]],'MSRP CODES'!$A$18:$B$20,2,FALSE)</f>
        <v>#N/A</v>
      </c>
      <c r="I495" s="60" t="e">
        <f>VLOOKUP(Table2[[#This Row],[Site]],'MSRP CODES'!$A$23:$C$39,3,FALSE)</f>
        <v>#N/A</v>
      </c>
      <c r="J495" s="59" t="e">
        <f>VLOOKUP(Table2[[#This Row],[Cost Center Code]],'MSRP CODES'!$A$42:$B$48,2,FALSE)</f>
        <v>#N/A</v>
      </c>
      <c r="K495" s="61" t="e">
        <f>VLOOKUP(Table2[[#This Row],[MSRP Objective]],'MSRP CODES'!$A$60:$B$105,2,FALSE)</f>
        <v>#VALUE!</v>
      </c>
      <c r="L495" s="53" t="e">
        <f t="shared" si="27"/>
        <v>#VALUE!</v>
      </c>
      <c r="M495" s="61" t="e">
        <f>VLOOKUP(Table2[[#This Row],[MSRP Output]],'MSRP CODES'!$A$108:$B$491,2,FALSE)</f>
        <v>#N/A</v>
      </c>
      <c r="O495" s="61" t="e">
        <f>VLOOKUP(Table2[[#This Row],[Account Code]],'MSRP CODES'!$A$495:$B$580,2,FALSE)</f>
        <v>#N/A</v>
      </c>
      <c r="V495" s="12">
        <f t="shared" si="28"/>
        <v>0</v>
      </c>
      <c r="W495" s="13">
        <f>Table2[[#This Row],[Cost LC]]/3673.75</f>
        <v>0</v>
      </c>
    </row>
    <row r="496" spans="2:23" x14ac:dyDescent="0.3">
      <c r="B496" s="59" t="e">
        <f>VLOOKUP('BUDGET TEMPLATE'!C496,'MSRP CODES'!$A$4:$B$8,2,FALSE)</f>
        <v>#N/A</v>
      </c>
      <c r="D496" s="59" t="e">
        <f>VLOOKUP(Table2[[#This Row],[PPG Code]],'MSRP CODES'!$A$11:$B$15,2,FALSE)</f>
        <v>#N/A</v>
      </c>
      <c r="F496" s="59" t="e">
        <f>VLOOKUP(Table2[[#This Row],[Goal Code]],'MSRP CODES'!$A$18:$B$20,2,FALSE)</f>
        <v>#N/A</v>
      </c>
      <c r="I496" s="60" t="e">
        <f>VLOOKUP(Table2[[#This Row],[Site]],'MSRP CODES'!$A$23:$C$39,3,FALSE)</f>
        <v>#N/A</v>
      </c>
      <c r="J496" s="59" t="e">
        <f>VLOOKUP(Table2[[#This Row],[Cost Center Code]],'MSRP CODES'!$A$42:$B$48,2,FALSE)</f>
        <v>#N/A</v>
      </c>
      <c r="K496" s="61" t="e">
        <f>VLOOKUP(Table2[[#This Row],[MSRP Objective]],'MSRP CODES'!$A$60:$B$105,2,FALSE)</f>
        <v>#VALUE!</v>
      </c>
      <c r="L496" s="53" t="e">
        <f t="shared" si="27"/>
        <v>#VALUE!</v>
      </c>
      <c r="M496" s="61" t="e">
        <f>VLOOKUP(Table2[[#This Row],[MSRP Output]],'MSRP CODES'!$A$108:$B$491,2,FALSE)</f>
        <v>#N/A</v>
      </c>
      <c r="O496" s="61" t="e">
        <f>VLOOKUP(Table2[[#This Row],[Account Code]],'MSRP CODES'!$A$495:$B$580,2,FALSE)</f>
        <v>#N/A</v>
      </c>
      <c r="V496" s="12">
        <f t="shared" si="28"/>
        <v>0</v>
      </c>
      <c r="W496" s="13">
        <f>Table2[[#This Row],[Cost LC]]/3673.75</f>
        <v>0</v>
      </c>
    </row>
    <row r="497" spans="2:23" x14ac:dyDescent="0.3">
      <c r="B497" s="59" t="e">
        <f>VLOOKUP('BUDGET TEMPLATE'!C497,'MSRP CODES'!$A$4:$B$8,2,FALSE)</f>
        <v>#N/A</v>
      </c>
      <c r="D497" s="59" t="e">
        <f>VLOOKUP(Table2[[#This Row],[PPG Code]],'MSRP CODES'!$A$11:$B$15,2,FALSE)</f>
        <v>#N/A</v>
      </c>
      <c r="F497" s="59" t="e">
        <f>VLOOKUP(Table2[[#This Row],[Goal Code]],'MSRP CODES'!$A$18:$B$20,2,FALSE)</f>
        <v>#N/A</v>
      </c>
      <c r="I497" s="60" t="e">
        <f>VLOOKUP(Table2[[#This Row],[Site]],'MSRP CODES'!$A$23:$C$39,3,FALSE)</f>
        <v>#N/A</v>
      </c>
      <c r="J497" s="59" t="e">
        <f>VLOOKUP(Table2[[#This Row],[Cost Center Code]],'MSRP CODES'!$A$42:$B$48,2,FALSE)</f>
        <v>#N/A</v>
      </c>
      <c r="K497" s="61" t="e">
        <f>VLOOKUP(Table2[[#This Row],[MSRP Objective]],'MSRP CODES'!$A$60:$B$105,2,FALSE)</f>
        <v>#VALUE!</v>
      </c>
      <c r="L497" s="53" t="e">
        <f t="shared" si="27"/>
        <v>#VALUE!</v>
      </c>
      <c r="M497" s="61" t="e">
        <f>VLOOKUP(Table2[[#This Row],[MSRP Output]],'MSRP CODES'!$A$108:$B$491,2,FALSE)</f>
        <v>#N/A</v>
      </c>
      <c r="O497" s="61" t="e">
        <f>VLOOKUP(Table2[[#This Row],[Account Code]],'MSRP CODES'!$A$495:$B$580,2,FALSE)</f>
        <v>#N/A</v>
      </c>
      <c r="V497" s="12">
        <f t="shared" si="28"/>
        <v>0</v>
      </c>
      <c r="W497" s="13">
        <f>Table2[[#This Row],[Cost LC]]/3673.75</f>
        <v>0</v>
      </c>
    </row>
    <row r="498" spans="2:23" x14ac:dyDescent="0.3">
      <c r="B498" s="59" t="e">
        <f>VLOOKUP('BUDGET TEMPLATE'!C498,'MSRP CODES'!$A$4:$B$8,2,FALSE)</f>
        <v>#N/A</v>
      </c>
      <c r="D498" s="59" t="e">
        <f>VLOOKUP(Table2[[#This Row],[PPG Code]],'MSRP CODES'!$A$11:$B$15,2,FALSE)</f>
        <v>#N/A</v>
      </c>
      <c r="F498" s="59" t="e">
        <f>VLOOKUP(Table2[[#This Row],[Goal Code]],'MSRP CODES'!$A$18:$B$20,2,FALSE)</f>
        <v>#N/A</v>
      </c>
      <c r="I498" s="60" t="e">
        <f>VLOOKUP(Table2[[#This Row],[Site]],'MSRP CODES'!$A$23:$C$39,3,FALSE)</f>
        <v>#N/A</v>
      </c>
      <c r="J498" s="59" t="e">
        <f>VLOOKUP(Table2[[#This Row],[Cost Center Code]],'MSRP CODES'!$A$42:$B$48,2,FALSE)</f>
        <v>#N/A</v>
      </c>
      <c r="K498" s="61" t="e">
        <f>VLOOKUP(Table2[[#This Row],[MSRP Objective]],'MSRP CODES'!$A$60:$B$105,2,FALSE)</f>
        <v>#VALUE!</v>
      </c>
      <c r="L498" s="53" t="e">
        <f t="shared" si="27"/>
        <v>#VALUE!</v>
      </c>
      <c r="M498" s="61" t="e">
        <f>VLOOKUP(Table2[[#This Row],[MSRP Output]],'MSRP CODES'!$A$108:$B$491,2,FALSE)</f>
        <v>#N/A</v>
      </c>
      <c r="O498" s="61" t="e">
        <f>VLOOKUP(Table2[[#This Row],[Account Code]],'MSRP CODES'!$A$495:$B$580,2,FALSE)</f>
        <v>#N/A</v>
      </c>
      <c r="V498" s="12">
        <f t="shared" si="28"/>
        <v>0</v>
      </c>
      <c r="W498" s="13">
        <f>Table2[[#This Row],[Cost LC]]/3673.75</f>
        <v>0</v>
      </c>
    </row>
    <row r="499" spans="2:23" x14ac:dyDescent="0.3">
      <c r="B499" s="59" t="e">
        <f>VLOOKUP('BUDGET TEMPLATE'!C499,'MSRP CODES'!$A$4:$B$8,2,FALSE)</f>
        <v>#N/A</v>
      </c>
      <c r="D499" s="59" t="e">
        <f>VLOOKUP(Table2[[#This Row],[PPG Code]],'MSRP CODES'!$A$11:$B$15,2,FALSE)</f>
        <v>#N/A</v>
      </c>
      <c r="F499" s="59" t="e">
        <f>VLOOKUP(Table2[[#This Row],[Goal Code]],'MSRP CODES'!$A$18:$B$20,2,FALSE)</f>
        <v>#N/A</v>
      </c>
      <c r="I499" s="60" t="e">
        <f>VLOOKUP(Table2[[#This Row],[Site]],'MSRP CODES'!$A$23:$C$39,3,FALSE)</f>
        <v>#N/A</v>
      </c>
      <c r="J499" s="59" t="e">
        <f>VLOOKUP(Table2[[#This Row],[Cost Center Code]],'MSRP CODES'!$A$42:$B$48,2,FALSE)</f>
        <v>#N/A</v>
      </c>
      <c r="K499" s="61" t="e">
        <f>VLOOKUP(Table2[[#This Row],[MSRP Objective]],'MSRP CODES'!$A$60:$B$105,2,FALSE)</f>
        <v>#VALUE!</v>
      </c>
      <c r="L499" s="53" t="e">
        <f t="shared" si="27"/>
        <v>#VALUE!</v>
      </c>
      <c r="M499" s="61" t="e">
        <f>VLOOKUP(Table2[[#This Row],[MSRP Output]],'MSRP CODES'!$A$108:$B$491,2,FALSE)</f>
        <v>#N/A</v>
      </c>
      <c r="O499" s="61" t="e">
        <f>VLOOKUP(Table2[[#This Row],[Account Code]],'MSRP CODES'!$A$495:$B$580,2,FALSE)</f>
        <v>#N/A</v>
      </c>
      <c r="V499" s="12">
        <f t="shared" si="28"/>
        <v>0</v>
      </c>
      <c r="W499" s="13">
        <f>Table2[[#This Row],[Cost LC]]/3673.75</f>
        <v>0</v>
      </c>
    </row>
    <row r="500" spans="2:23" x14ac:dyDescent="0.3">
      <c r="B500" s="59" t="e">
        <f>VLOOKUP('BUDGET TEMPLATE'!C500,'MSRP CODES'!$A$4:$B$8,2,FALSE)</f>
        <v>#N/A</v>
      </c>
      <c r="D500" s="59" t="e">
        <f>VLOOKUP(Table2[[#This Row],[PPG Code]],'MSRP CODES'!$A$11:$B$15,2,FALSE)</f>
        <v>#N/A</v>
      </c>
      <c r="F500" s="59" t="e">
        <f>VLOOKUP(Table2[[#This Row],[Goal Code]],'MSRP CODES'!$A$18:$B$20,2,FALSE)</f>
        <v>#N/A</v>
      </c>
      <c r="I500" s="60" t="e">
        <f>VLOOKUP(Table2[[#This Row],[Site]],'MSRP CODES'!$A$23:$C$39,3,FALSE)</f>
        <v>#N/A</v>
      </c>
      <c r="J500" s="59" t="e">
        <f>VLOOKUP(Table2[[#This Row],[Cost Center Code]],'MSRP CODES'!$A$42:$B$48,2,FALSE)</f>
        <v>#N/A</v>
      </c>
      <c r="K500" s="61" t="e">
        <f>VLOOKUP(Table2[[#This Row],[MSRP Objective]],'MSRP CODES'!$A$60:$B$105,2,FALSE)</f>
        <v>#VALUE!</v>
      </c>
      <c r="L500" s="53" t="e">
        <f t="shared" si="27"/>
        <v>#VALUE!</v>
      </c>
      <c r="M500" s="61" t="e">
        <f>VLOOKUP(Table2[[#This Row],[MSRP Output]],'MSRP CODES'!$A$108:$B$491,2,FALSE)</f>
        <v>#N/A</v>
      </c>
      <c r="O500" s="61" t="e">
        <f>VLOOKUP(Table2[[#This Row],[Account Code]],'MSRP CODES'!$A$495:$B$580,2,FALSE)</f>
        <v>#N/A</v>
      </c>
      <c r="V500" s="12">
        <f t="shared" si="28"/>
        <v>0</v>
      </c>
      <c r="W500" s="13">
        <f>Table2[[#This Row],[Cost LC]]/3673.75</f>
        <v>0</v>
      </c>
    </row>
    <row r="501" spans="2:23" x14ac:dyDescent="0.3">
      <c r="B501" s="59" t="e">
        <f>VLOOKUP('BUDGET TEMPLATE'!C501,'MSRP CODES'!$A$4:$B$8,2,FALSE)</f>
        <v>#N/A</v>
      </c>
      <c r="D501" s="59" t="e">
        <f>VLOOKUP(Table2[[#This Row],[PPG Code]],'MSRP CODES'!$A$11:$B$15,2,FALSE)</f>
        <v>#N/A</v>
      </c>
      <c r="F501" s="59" t="e">
        <f>VLOOKUP(Table2[[#This Row],[Goal Code]],'MSRP CODES'!$A$18:$B$20,2,FALSE)</f>
        <v>#N/A</v>
      </c>
      <c r="I501" s="60" t="e">
        <f>VLOOKUP(Table2[[#This Row],[Site]],'MSRP CODES'!$A$23:$C$39,3,FALSE)</f>
        <v>#N/A</v>
      </c>
      <c r="J501" s="59" t="e">
        <f>VLOOKUP(Table2[[#This Row],[Cost Center Code]],'MSRP CODES'!$A$42:$B$48,2,FALSE)</f>
        <v>#N/A</v>
      </c>
      <c r="K501" s="61" t="e">
        <f>VLOOKUP(Table2[[#This Row],[MSRP Objective]],'MSRP CODES'!$A$60:$B$105,2,FALSE)</f>
        <v>#VALUE!</v>
      </c>
      <c r="L501" s="53" t="e">
        <f t="shared" si="27"/>
        <v>#VALUE!</v>
      </c>
      <c r="M501" s="61" t="e">
        <f>VLOOKUP(Table2[[#This Row],[MSRP Output]],'MSRP CODES'!$A$108:$B$491,2,FALSE)</f>
        <v>#N/A</v>
      </c>
      <c r="O501" s="61" t="e">
        <f>VLOOKUP(Table2[[#This Row],[Account Code]],'MSRP CODES'!$A$495:$B$580,2,FALSE)</f>
        <v>#N/A</v>
      </c>
      <c r="V501" s="12">
        <f t="shared" si="28"/>
        <v>0</v>
      </c>
      <c r="W501" s="13">
        <f>Table2[[#This Row],[Cost LC]]/3673.75</f>
        <v>0</v>
      </c>
    </row>
    <row r="502" spans="2:23" x14ac:dyDescent="0.3">
      <c r="B502" s="59" t="e">
        <f>VLOOKUP('BUDGET TEMPLATE'!C502,'MSRP CODES'!$A$4:$B$8,2,FALSE)</f>
        <v>#N/A</v>
      </c>
      <c r="D502" s="59" t="e">
        <f>VLOOKUP(Table2[[#This Row],[PPG Code]],'MSRP CODES'!$A$11:$B$15,2,FALSE)</f>
        <v>#N/A</v>
      </c>
      <c r="F502" s="59" t="e">
        <f>VLOOKUP(Table2[[#This Row],[Goal Code]],'MSRP CODES'!$A$18:$B$20,2,FALSE)</f>
        <v>#N/A</v>
      </c>
      <c r="I502" s="60" t="e">
        <f>VLOOKUP(Table2[[#This Row],[Site]],'MSRP CODES'!$A$23:$C$39,3,FALSE)</f>
        <v>#N/A</v>
      </c>
      <c r="J502" s="59" t="e">
        <f>VLOOKUP(Table2[[#This Row],[Cost Center Code]],'MSRP CODES'!$A$42:$B$48,2,FALSE)</f>
        <v>#N/A</v>
      </c>
      <c r="K502" s="61" t="e">
        <f>VLOOKUP(Table2[[#This Row],[MSRP Objective]],'MSRP CODES'!$A$60:$B$105,2,FALSE)</f>
        <v>#VALUE!</v>
      </c>
      <c r="L502" s="53" t="e">
        <f t="shared" si="27"/>
        <v>#VALUE!</v>
      </c>
      <c r="M502" s="61" t="e">
        <f>VLOOKUP(Table2[[#This Row],[MSRP Output]],'MSRP CODES'!$A$108:$B$491,2,FALSE)</f>
        <v>#N/A</v>
      </c>
      <c r="O502" s="61" t="e">
        <f>VLOOKUP(Table2[[#This Row],[Account Code]],'MSRP CODES'!$A$495:$B$580,2,FALSE)</f>
        <v>#N/A</v>
      </c>
      <c r="V502" s="12">
        <f t="shared" si="28"/>
        <v>0</v>
      </c>
      <c r="W502" s="13">
        <f>Table2[[#This Row],[Cost LC]]/3673.75</f>
        <v>0</v>
      </c>
    </row>
    <row r="503" spans="2:23" x14ac:dyDescent="0.3">
      <c r="B503" s="59" t="e">
        <f>VLOOKUP('BUDGET TEMPLATE'!C503,'MSRP CODES'!$A$4:$B$8,2,FALSE)</f>
        <v>#N/A</v>
      </c>
      <c r="D503" s="59" t="e">
        <f>VLOOKUP(Table2[[#This Row],[PPG Code]],'MSRP CODES'!$A$11:$B$15,2,FALSE)</f>
        <v>#N/A</v>
      </c>
      <c r="F503" s="59" t="e">
        <f>VLOOKUP(Table2[[#This Row],[Goal Code]],'MSRP CODES'!$A$18:$B$20,2,FALSE)</f>
        <v>#N/A</v>
      </c>
      <c r="I503" s="60" t="e">
        <f>VLOOKUP(Table2[[#This Row],[Site]],'MSRP CODES'!$A$23:$C$39,3,FALSE)</f>
        <v>#N/A</v>
      </c>
      <c r="J503" s="59" t="e">
        <f>VLOOKUP(Table2[[#This Row],[Cost Center Code]],'MSRP CODES'!$A$42:$B$48,2,FALSE)</f>
        <v>#N/A</v>
      </c>
      <c r="K503" s="61" t="e">
        <f>VLOOKUP(Table2[[#This Row],[MSRP Objective]],'MSRP CODES'!$A$60:$B$105,2,FALSE)</f>
        <v>#VALUE!</v>
      </c>
      <c r="L503" s="53" t="e">
        <f t="shared" si="27"/>
        <v>#VALUE!</v>
      </c>
      <c r="M503" s="61" t="e">
        <f>VLOOKUP(Table2[[#This Row],[MSRP Output]],'MSRP CODES'!$A$108:$B$491,2,FALSE)</f>
        <v>#N/A</v>
      </c>
      <c r="O503" s="61" t="e">
        <f>VLOOKUP(Table2[[#This Row],[Account Code]],'MSRP CODES'!$A$495:$B$580,2,FALSE)</f>
        <v>#N/A</v>
      </c>
      <c r="V503" s="12">
        <f t="shared" si="28"/>
        <v>0</v>
      </c>
      <c r="W503" s="13">
        <f>Table2[[#This Row],[Cost LC]]/3673.75</f>
        <v>0</v>
      </c>
    </row>
    <row r="504" spans="2:23" x14ac:dyDescent="0.3">
      <c r="B504" s="59" t="e">
        <f>VLOOKUP('BUDGET TEMPLATE'!C504,'MSRP CODES'!$A$4:$B$8,2,FALSE)</f>
        <v>#N/A</v>
      </c>
      <c r="D504" s="59" t="e">
        <f>VLOOKUP(Table2[[#This Row],[PPG Code]],'MSRP CODES'!$A$11:$B$15,2,FALSE)</f>
        <v>#N/A</v>
      </c>
      <c r="F504" s="59" t="e">
        <f>VLOOKUP(Table2[[#This Row],[Goal Code]],'MSRP CODES'!$A$18:$B$20,2,FALSE)</f>
        <v>#N/A</v>
      </c>
      <c r="I504" s="60" t="e">
        <f>VLOOKUP(Table2[[#This Row],[Site]],'MSRP CODES'!$A$23:$C$39,3,FALSE)</f>
        <v>#N/A</v>
      </c>
      <c r="J504" s="59" t="e">
        <f>VLOOKUP(Table2[[#This Row],[Cost Center Code]],'MSRP CODES'!$A$42:$B$48,2,FALSE)</f>
        <v>#N/A</v>
      </c>
      <c r="K504" s="61" t="e">
        <f>VLOOKUP(Table2[[#This Row],[MSRP Objective]],'MSRP CODES'!$A$60:$B$105,2,FALSE)</f>
        <v>#VALUE!</v>
      </c>
      <c r="L504" s="53" t="e">
        <f t="shared" si="27"/>
        <v>#VALUE!</v>
      </c>
      <c r="M504" s="61" t="e">
        <f>VLOOKUP(Table2[[#This Row],[MSRP Output]],'MSRP CODES'!$A$108:$B$491,2,FALSE)</f>
        <v>#N/A</v>
      </c>
      <c r="O504" s="61" t="e">
        <f>VLOOKUP(Table2[[#This Row],[Account Code]],'MSRP CODES'!$A$495:$B$580,2,FALSE)</f>
        <v>#N/A</v>
      </c>
      <c r="V504" s="12">
        <f t="shared" si="28"/>
        <v>0</v>
      </c>
      <c r="W504" s="13">
        <f>Table2[[#This Row],[Cost LC]]/3673.75</f>
        <v>0</v>
      </c>
    </row>
    <row r="505" spans="2:23" x14ac:dyDescent="0.3">
      <c r="B505" s="59" t="e">
        <f>VLOOKUP('BUDGET TEMPLATE'!C505,'MSRP CODES'!$A$4:$B$8,2,FALSE)</f>
        <v>#N/A</v>
      </c>
      <c r="D505" s="59" t="e">
        <f>VLOOKUP(Table2[[#This Row],[PPG Code]],'MSRP CODES'!$A$11:$B$15,2,FALSE)</f>
        <v>#N/A</v>
      </c>
      <c r="F505" s="59" t="e">
        <f>VLOOKUP(Table2[[#This Row],[Goal Code]],'MSRP CODES'!$A$18:$B$20,2,FALSE)</f>
        <v>#N/A</v>
      </c>
      <c r="I505" s="60" t="e">
        <f>VLOOKUP(Table2[[#This Row],[Site]],'MSRP CODES'!$A$23:$C$39,3,FALSE)</f>
        <v>#N/A</v>
      </c>
      <c r="J505" s="59" t="e">
        <f>VLOOKUP(Table2[[#This Row],[Cost Center Code]],'MSRP CODES'!$A$42:$B$48,2,FALSE)</f>
        <v>#N/A</v>
      </c>
      <c r="K505" s="61" t="e">
        <f>VLOOKUP(Table2[[#This Row],[MSRP Objective]],'MSRP CODES'!$A$60:$B$105,2,FALSE)</f>
        <v>#VALUE!</v>
      </c>
      <c r="L505" s="53" t="e">
        <f t="shared" si="27"/>
        <v>#VALUE!</v>
      </c>
      <c r="M505" s="61" t="e">
        <f>VLOOKUP(Table2[[#This Row],[MSRP Output]],'MSRP CODES'!$A$108:$B$491,2,FALSE)</f>
        <v>#N/A</v>
      </c>
      <c r="O505" s="61" t="e">
        <f>VLOOKUP(Table2[[#This Row],[Account Code]],'MSRP CODES'!$A$495:$B$580,2,FALSE)</f>
        <v>#N/A</v>
      </c>
      <c r="V505" s="12">
        <f t="shared" si="28"/>
        <v>0</v>
      </c>
      <c r="W505" s="13">
        <f>Table2[[#This Row],[Cost LC]]/3673.75</f>
        <v>0</v>
      </c>
    </row>
    <row r="506" spans="2:23" x14ac:dyDescent="0.3">
      <c r="B506" s="59" t="e">
        <f>VLOOKUP('BUDGET TEMPLATE'!C506,'MSRP CODES'!$A$4:$B$8,2,FALSE)</f>
        <v>#N/A</v>
      </c>
      <c r="D506" s="59" t="e">
        <f>VLOOKUP(Table2[[#This Row],[PPG Code]],'MSRP CODES'!$A$11:$B$15,2,FALSE)</f>
        <v>#N/A</v>
      </c>
      <c r="F506" s="59" t="e">
        <f>VLOOKUP(Table2[[#This Row],[Goal Code]],'MSRP CODES'!$A$18:$B$20,2,FALSE)</f>
        <v>#N/A</v>
      </c>
      <c r="I506" s="60" t="e">
        <f>VLOOKUP(Table2[[#This Row],[Site]],'MSRP CODES'!$A$23:$C$39,3,FALSE)</f>
        <v>#N/A</v>
      </c>
      <c r="J506" s="59" t="e">
        <f>VLOOKUP(Table2[[#This Row],[Cost Center Code]],'MSRP CODES'!$A$42:$B$48,2,FALSE)</f>
        <v>#N/A</v>
      </c>
      <c r="K506" s="61" t="e">
        <f>VLOOKUP(Table2[[#This Row],[MSRP Objective]],'MSRP CODES'!$A$60:$B$105,2,FALSE)</f>
        <v>#VALUE!</v>
      </c>
      <c r="L506" s="53" t="e">
        <f t="shared" si="27"/>
        <v>#VALUE!</v>
      </c>
      <c r="M506" s="61" t="e">
        <f>VLOOKUP(Table2[[#This Row],[MSRP Output]],'MSRP CODES'!$A$108:$B$491,2,FALSE)</f>
        <v>#N/A</v>
      </c>
      <c r="O506" s="61" t="e">
        <f>VLOOKUP(Table2[[#This Row],[Account Code]],'MSRP CODES'!$A$495:$B$580,2,FALSE)</f>
        <v>#N/A</v>
      </c>
      <c r="V506" s="12">
        <f t="shared" si="28"/>
        <v>0</v>
      </c>
      <c r="W506" s="13">
        <f>Table2[[#This Row],[Cost LC]]/3673.75</f>
        <v>0</v>
      </c>
    </row>
    <row r="507" spans="2:23" x14ac:dyDescent="0.3">
      <c r="B507" s="59" t="e">
        <f>VLOOKUP('BUDGET TEMPLATE'!C507,'MSRP CODES'!$A$4:$B$8,2,FALSE)</f>
        <v>#N/A</v>
      </c>
      <c r="D507" s="59" t="e">
        <f>VLOOKUP(Table2[[#This Row],[PPG Code]],'MSRP CODES'!$A$11:$B$15,2,FALSE)</f>
        <v>#N/A</v>
      </c>
      <c r="F507" s="59" t="e">
        <f>VLOOKUP(Table2[[#This Row],[Goal Code]],'MSRP CODES'!$A$18:$B$20,2,FALSE)</f>
        <v>#N/A</v>
      </c>
      <c r="I507" s="60" t="e">
        <f>VLOOKUP(Table2[[#This Row],[Site]],'MSRP CODES'!$A$23:$C$39,3,FALSE)</f>
        <v>#N/A</v>
      </c>
      <c r="J507" s="59" t="e">
        <f>VLOOKUP(Table2[[#This Row],[Cost Center Code]],'MSRP CODES'!$A$42:$B$48,2,FALSE)</f>
        <v>#N/A</v>
      </c>
      <c r="K507" s="61" t="e">
        <f>VLOOKUP(Table2[[#This Row],[MSRP Objective]],'MSRP CODES'!$A$60:$B$105,2,FALSE)</f>
        <v>#VALUE!</v>
      </c>
      <c r="L507" s="53" t="e">
        <f t="shared" si="27"/>
        <v>#VALUE!</v>
      </c>
      <c r="M507" s="61" t="e">
        <f>VLOOKUP(Table2[[#This Row],[MSRP Output]],'MSRP CODES'!$A$108:$B$491,2,FALSE)</f>
        <v>#N/A</v>
      </c>
      <c r="O507" s="61" t="e">
        <f>VLOOKUP(Table2[[#This Row],[Account Code]],'MSRP CODES'!$A$495:$B$580,2,FALSE)</f>
        <v>#N/A</v>
      </c>
      <c r="V507" s="12">
        <f t="shared" si="28"/>
        <v>0</v>
      </c>
      <c r="W507" s="13">
        <f>Table2[[#This Row],[Cost LC]]/3673.75</f>
        <v>0</v>
      </c>
    </row>
    <row r="508" spans="2:23" x14ac:dyDescent="0.3">
      <c r="B508" s="59" t="e">
        <f>VLOOKUP('BUDGET TEMPLATE'!C508,'MSRP CODES'!$A$4:$B$8,2,FALSE)</f>
        <v>#N/A</v>
      </c>
      <c r="D508" s="59" t="e">
        <f>VLOOKUP(Table2[[#This Row],[PPG Code]],'MSRP CODES'!$A$11:$B$15,2,FALSE)</f>
        <v>#N/A</v>
      </c>
      <c r="F508" s="59" t="e">
        <f>VLOOKUP(Table2[[#This Row],[Goal Code]],'MSRP CODES'!$A$18:$B$20,2,FALSE)</f>
        <v>#N/A</v>
      </c>
      <c r="I508" s="60" t="e">
        <f>VLOOKUP(Table2[[#This Row],[Site]],'MSRP CODES'!$A$23:$C$39,3,FALSE)</f>
        <v>#N/A</v>
      </c>
      <c r="J508" s="59" t="e">
        <f>VLOOKUP(Table2[[#This Row],[Cost Center Code]],'MSRP CODES'!$A$42:$B$48,2,FALSE)</f>
        <v>#N/A</v>
      </c>
      <c r="K508" s="61" t="e">
        <f>VLOOKUP(Table2[[#This Row],[MSRP Objective]],'MSRP CODES'!$A$60:$B$105,2,FALSE)</f>
        <v>#VALUE!</v>
      </c>
      <c r="L508" s="53" t="e">
        <f t="shared" si="27"/>
        <v>#VALUE!</v>
      </c>
      <c r="M508" s="61" t="e">
        <f>VLOOKUP(Table2[[#This Row],[MSRP Output]],'MSRP CODES'!$A$108:$B$491,2,FALSE)</f>
        <v>#N/A</v>
      </c>
      <c r="O508" s="61" t="e">
        <f>VLOOKUP(Table2[[#This Row],[Account Code]],'MSRP CODES'!$A$495:$B$580,2,FALSE)</f>
        <v>#N/A</v>
      </c>
      <c r="V508" s="12">
        <f t="shared" si="28"/>
        <v>0</v>
      </c>
      <c r="W508" s="13">
        <f>Table2[[#This Row],[Cost LC]]/3673.75</f>
        <v>0</v>
      </c>
    </row>
    <row r="509" spans="2:23" x14ac:dyDescent="0.3">
      <c r="B509" s="59" t="e">
        <f>VLOOKUP('BUDGET TEMPLATE'!C509,'MSRP CODES'!$A$4:$B$8,2,FALSE)</f>
        <v>#N/A</v>
      </c>
      <c r="D509" s="59" t="e">
        <f>VLOOKUP(Table2[[#This Row],[PPG Code]],'MSRP CODES'!$A$11:$B$15,2,FALSE)</f>
        <v>#N/A</v>
      </c>
      <c r="F509" s="59" t="e">
        <f>VLOOKUP(Table2[[#This Row],[Goal Code]],'MSRP CODES'!$A$18:$B$20,2,FALSE)</f>
        <v>#N/A</v>
      </c>
      <c r="I509" s="60" t="e">
        <f>VLOOKUP(Table2[[#This Row],[Site]],'MSRP CODES'!$A$23:$C$39,3,FALSE)</f>
        <v>#N/A</v>
      </c>
      <c r="J509" s="59" t="e">
        <f>VLOOKUP(Table2[[#This Row],[Cost Center Code]],'MSRP CODES'!$A$42:$B$48,2,FALSE)</f>
        <v>#N/A</v>
      </c>
      <c r="K509" s="61" t="e">
        <f>VLOOKUP(Table2[[#This Row],[MSRP Objective]],'MSRP CODES'!$A$60:$B$105,2,FALSE)</f>
        <v>#VALUE!</v>
      </c>
      <c r="L509" s="53" t="e">
        <f t="shared" ref="L509:L572" si="29">VALUE(LEFT(N509,LEN(N509)-2))</f>
        <v>#VALUE!</v>
      </c>
      <c r="M509" s="61" t="e">
        <f>VLOOKUP(Table2[[#This Row],[MSRP Output]],'MSRP CODES'!$A$108:$B$491,2,FALSE)</f>
        <v>#N/A</v>
      </c>
      <c r="O509" s="61" t="e">
        <f>VLOOKUP(Table2[[#This Row],[Account Code]],'MSRP CODES'!$A$495:$B$580,2,FALSE)</f>
        <v>#N/A</v>
      </c>
      <c r="V509" s="12">
        <f t="shared" ref="V509:V572" si="30">U509*R509</f>
        <v>0</v>
      </c>
      <c r="W509" s="13">
        <f>Table2[[#This Row],[Cost LC]]/3673.75</f>
        <v>0</v>
      </c>
    </row>
    <row r="510" spans="2:23" x14ac:dyDescent="0.3">
      <c r="B510" s="59" t="e">
        <f>VLOOKUP('BUDGET TEMPLATE'!C510,'MSRP CODES'!$A$4:$B$8,2,FALSE)</f>
        <v>#N/A</v>
      </c>
      <c r="D510" s="59" t="e">
        <f>VLOOKUP(Table2[[#This Row],[PPG Code]],'MSRP CODES'!$A$11:$B$15,2,FALSE)</f>
        <v>#N/A</v>
      </c>
      <c r="F510" s="59" t="e">
        <f>VLOOKUP(Table2[[#This Row],[Goal Code]],'MSRP CODES'!$A$18:$B$20,2,FALSE)</f>
        <v>#N/A</v>
      </c>
      <c r="I510" s="60" t="e">
        <f>VLOOKUP(Table2[[#This Row],[Site]],'MSRP CODES'!$A$23:$C$39,3,FALSE)</f>
        <v>#N/A</v>
      </c>
      <c r="J510" s="59" t="e">
        <f>VLOOKUP(Table2[[#This Row],[Cost Center Code]],'MSRP CODES'!$A$42:$B$48,2,FALSE)</f>
        <v>#N/A</v>
      </c>
      <c r="K510" s="61" t="e">
        <f>VLOOKUP(Table2[[#This Row],[MSRP Objective]],'MSRP CODES'!$A$60:$B$105,2,FALSE)</f>
        <v>#VALUE!</v>
      </c>
      <c r="L510" s="53" t="e">
        <f t="shared" si="29"/>
        <v>#VALUE!</v>
      </c>
      <c r="M510" s="61" t="e">
        <f>VLOOKUP(Table2[[#This Row],[MSRP Output]],'MSRP CODES'!$A$108:$B$491,2,FALSE)</f>
        <v>#N/A</v>
      </c>
      <c r="O510" s="61" t="e">
        <f>VLOOKUP(Table2[[#This Row],[Account Code]],'MSRP CODES'!$A$495:$B$580,2,FALSE)</f>
        <v>#N/A</v>
      </c>
      <c r="V510" s="12">
        <f t="shared" si="30"/>
        <v>0</v>
      </c>
      <c r="W510" s="13">
        <f>Table2[[#This Row],[Cost LC]]/3673.75</f>
        <v>0</v>
      </c>
    </row>
    <row r="511" spans="2:23" x14ac:dyDescent="0.3">
      <c r="B511" s="59" t="e">
        <f>VLOOKUP('BUDGET TEMPLATE'!C511,'MSRP CODES'!$A$4:$B$8,2,FALSE)</f>
        <v>#N/A</v>
      </c>
      <c r="D511" s="59" t="e">
        <f>VLOOKUP(Table2[[#This Row],[PPG Code]],'MSRP CODES'!$A$11:$B$15,2,FALSE)</f>
        <v>#N/A</v>
      </c>
      <c r="F511" s="59" t="e">
        <f>VLOOKUP(Table2[[#This Row],[Goal Code]],'MSRP CODES'!$A$18:$B$20,2,FALSE)</f>
        <v>#N/A</v>
      </c>
      <c r="I511" s="60" t="e">
        <f>VLOOKUP(Table2[[#This Row],[Site]],'MSRP CODES'!$A$23:$C$39,3,FALSE)</f>
        <v>#N/A</v>
      </c>
      <c r="J511" s="59" t="e">
        <f>VLOOKUP(Table2[[#This Row],[Cost Center Code]],'MSRP CODES'!$A$42:$B$48,2,FALSE)</f>
        <v>#N/A</v>
      </c>
      <c r="K511" s="61" t="e">
        <f>VLOOKUP(Table2[[#This Row],[MSRP Objective]],'MSRP CODES'!$A$60:$B$105,2,FALSE)</f>
        <v>#VALUE!</v>
      </c>
      <c r="L511" s="53" t="e">
        <f t="shared" si="29"/>
        <v>#VALUE!</v>
      </c>
      <c r="M511" s="61" t="e">
        <f>VLOOKUP(Table2[[#This Row],[MSRP Output]],'MSRP CODES'!$A$108:$B$491,2,FALSE)</f>
        <v>#N/A</v>
      </c>
      <c r="O511" s="61" t="e">
        <f>VLOOKUP(Table2[[#This Row],[Account Code]],'MSRP CODES'!$A$495:$B$580,2,FALSE)</f>
        <v>#N/A</v>
      </c>
      <c r="V511" s="12">
        <f t="shared" si="30"/>
        <v>0</v>
      </c>
      <c r="W511" s="13">
        <f>Table2[[#This Row],[Cost LC]]/3673.75</f>
        <v>0</v>
      </c>
    </row>
    <row r="512" spans="2:23" x14ac:dyDescent="0.3">
      <c r="B512" s="59" t="e">
        <f>VLOOKUP('BUDGET TEMPLATE'!C512,'MSRP CODES'!$A$4:$B$8,2,FALSE)</f>
        <v>#N/A</v>
      </c>
      <c r="D512" s="59" t="e">
        <f>VLOOKUP(Table2[[#This Row],[PPG Code]],'MSRP CODES'!$A$11:$B$15,2,FALSE)</f>
        <v>#N/A</v>
      </c>
      <c r="F512" s="59" t="e">
        <f>VLOOKUP(Table2[[#This Row],[Goal Code]],'MSRP CODES'!$A$18:$B$20,2,FALSE)</f>
        <v>#N/A</v>
      </c>
      <c r="I512" s="60" t="e">
        <f>VLOOKUP(Table2[[#This Row],[Site]],'MSRP CODES'!$A$23:$C$39,3,FALSE)</f>
        <v>#N/A</v>
      </c>
      <c r="J512" s="59" t="e">
        <f>VLOOKUP(Table2[[#This Row],[Cost Center Code]],'MSRP CODES'!$A$42:$B$48,2,FALSE)</f>
        <v>#N/A</v>
      </c>
      <c r="K512" s="61" t="e">
        <f>VLOOKUP(Table2[[#This Row],[MSRP Objective]],'MSRP CODES'!$A$60:$B$105,2,FALSE)</f>
        <v>#VALUE!</v>
      </c>
      <c r="L512" s="53" t="e">
        <f t="shared" si="29"/>
        <v>#VALUE!</v>
      </c>
      <c r="M512" s="61" t="e">
        <f>VLOOKUP(Table2[[#This Row],[MSRP Output]],'MSRP CODES'!$A$108:$B$491,2,FALSE)</f>
        <v>#N/A</v>
      </c>
      <c r="O512" s="61" t="e">
        <f>VLOOKUP(Table2[[#This Row],[Account Code]],'MSRP CODES'!$A$495:$B$580,2,FALSE)</f>
        <v>#N/A</v>
      </c>
      <c r="V512" s="12">
        <f t="shared" si="30"/>
        <v>0</v>
      </c>
      <c r="W512" s="13">
        <f>Table2[[#This Row],[Cost LC]]/3673.75</f>
        <v>0</v>
      </c>
    </row>
    <row r="513" spans="2:23" x14ac:dyDescent="0.3">
      <c r="B513" s="59" t="e">
        <f>VLOOKUP('BUDGET TEMPLATE'!C513,'MSRP CODES'!$A$4:$B$8,2,FALSE)</f>
        <v>#N/A</v>
      </c>
      <c r="D513" s="59" t="e">
        <f>VLOOKUP(Table2[[#This Row],[PPG Code]],'MSRP CODES'!$A$11:$B$15,2,FALSE)</f>
        <v>#N/A</v>
      </c>
      <c r="F513" s="59" t="e">
        <f>VLOOKUP(Table2[[#This Row],[Goal Code]],'MSRP CODES'!$A$18:$B$20,2,FALSE)</f>
        <v>#N/A</v>
      </c>
      <c r="I513" s="60" t="e">
        <f>VLOOKUP(Table2[[#This Row],[Site]],'MSRP CODES'!$A$23:$C$39,3,FALSE)</f>
        <v>#N/A</v>
      </c>
      <c r="J513" s="59" t="e">
        <f>VLOOKUP(Table2[[#This Row],[Cost Center Code]],'MSRP CODES'!$A$42:$B$48,2,FALSE)</f>
        <v>#N/A</v>
      </c>
      <c r="K513" s="61" t="e">
        <f>VLOOKUP(Table2[[#This Row],[MSRP Objective]],'MSRP CODES'!$A$60:$B$105,2,FALSE)</f>
        <v>#VALUE!</v>
      </c>
      <c r="L513" s="53" t="e">
        <f t="shared" si="29"/>
        <v>#VALUE!</v>
      </c>
      <c r="M513" s="61" t="e">
        <f>VLOOKUP(Table2[[#This Row],[MSRP Output]],'MSRP CODES'!$A$108:$B$491,2,FALSE)</f>
        <v>#N/A</v>
      </c>
      <c r="O513" s="61" t="e">
        <f>VLOOKUP(Table2[[#This Row],[Account Code]],'MSRP CODES'!$A$495:$B$580,2,FALSE)</f>
        <v>#N/A</v>
      </c>
      <c r="V513" s="12">
        <f t="shared" si="30"/>
        <v>0</v>
      </c>
      <c r="W513" s="13">
        <f>Table2[[#This Row],[Cost LC]]/3673.75</f>
        <v>0</v>
      </c>
    </row>
    <row r="514" spans="2:23" x14ac:dyDescent="0.3">
      <c r="B514" s="59" t="e">
        <f>VLOOKUP('BUDGET TEMPLATE'!C514,'MSRP CODES'!$A$4:$B$8,2,FALSE)</f>
        <v>#N/A</v>
      </c>
      <c r="D514" s="59" t="e">
        <f>VLOOKUP(Table2[[#This Row],[PPG Code]],'MSRP CODES'!$A$11:$B$15,2,FALSE)</f>
        <v>#N/A</v>
      </c>
      <c r="F514" s="59" t="e">
        <f>VLOOKUP(Table2[[#This Row],[Goal Code]],'MSRP CODES'!$A$18:$B$20,2,FALSE)</f>
        <v>#N/A</v>
      </c>
      <c r="I514" s="60" t="e">
        <f>VLOOKUP(Table2[[#This Row],[Site]],'MSRP CODES'!$A$23:$C$39,3,FALSE)</f>
        <v>#N/A</v>
      </c>
      <c r="J514" s="59" t="e">
        <f>VLOOKUP(Table2[[#This Row],[Cost Center Code]],'MSRP CODES'!$A$42:$B$48,2,FALSE)</f>
        <v>#N/A</v>
      </c>
      <c r="K514" s="61" t="e">
        <f>VLOOKUP(Table2[[#This Row],[MSRP Objective]],'MSRP CODES'!$A$60:$B$105,2,FALSE)</f>
        <v>#VALUE!</v>
      </c>
      <c r="L514" s="53" t="e">
        <f t="shared" si="29"/>
        <v>#VALUE!</v>
      </c>
      <c r="M514" s="61" t="e">
        <f>VLOOKUP(Table2[[#This Row],[MSRP Output]],'MSRP CODES'!$A$108:$B$491,2,FALSE)</f>
        <v>#N/A</v>
      </c>
      <c r="O514" s="61" t="e">
        <f>VLOOKUP(Table2[[#This Row],[Account Code]],'MSRP CODES'!$A$495:$B$580,2,FALSE)</f>
        <v>#N/A</v>
      </c>
      <c r="V514" s="12">
        <f t="shared" si="30"/>
        <v>0</v>
      </c>
      <c r="W514" s="13">
        <f>Table2[[#This Row],[Cost LC]]/3673.75</f>
        <v>0</v>
      </c>
    </row>
    <row r="515" spans="2:23" x14ac:dyDescent="0.3">
      <c r="B515" s="59" t="e">
        <f>VLOOKUP('BUDGET TEMPLATE'!C515,'MSRP CODES'!$A$4:$B$8,2,FALSE)</f>
        <v>#N/A</v>
      </c>
      <c r="D515" s="59" t="e">
        <f>VLOOKUP(Table2[[#This Row],[PPG Code]],'MSRP CODES'!$A$11:$B$15,2,FALSE)</f>
        <v>#N/A</v>
      </c>
      <c r="F515" s="59" t="e">
        <f>VLOOKUP(Table2[[#This Row],[Goal Code]],'MSRP CODES'!$A$18:$B$20,2,FALSE)</f>
        <v>#N/A</v>
      </c>
      <c r="I515" s="60" t="e">
        <f>VLOOKUP(Table2[[#This Row],[Site]],'MSRP CODES'!$A$23:$C$39,3,FALSE)</f>
        <v>#N/A</v>
      </c>
      <c r="J515" s="59" t="e">
        <f>VLOOKUP(Table2[[#This Row],[Cost Center Code]],'MSRP CODES'!$A$42:$B$48,2,FALSE)</f>
        <v>#N/A</v>
      </c>
      <c r="K515" s="61" t="e">
        <f>VLOOKUP(Table2[[#This Row],[MSRP Objective]],'MSRP CODES'!$A$60:$B$105,2,FALSE)</f>
        <v>#VALUE!</v>
      </c>
      <c r="L515" s="53" t="e">
        <f t="shared" si="29"/>
        <v>#VALUE!</v>
      </c>
      <c r="M515" s="61" t="e">
        <f>VLOOKUP(Table2[[#This Row],[MSRP Output]],'MSRP CODES'!$A$108:$B$491,2,FALSE)</f>
        <v>#N/A</v>
      </c>
      <c r="O515" s="61" t="e">
        <f>VLOOKUP(Table2[[#This Row],[Account Code]],'MSRP CODES'!$A$495:$B$580,2,FALSE)</f>
        <v>#N/A</v>
      </c>
      <c r="V515" s="12">
        <f t="shared" si="30"/>
        <v>0</v>
      </c>
      <c r="W515" s="13">
        <f>Table2[[#This Row],[Cost LC]]/3673.75</f>
        <v>0</v>
      </c>
    </row>
    <row r="516" spans="2:23" x14ac:dyDescent="0.3">
      <c r="B516" s="59" t="e">
        <f>VLOOKUP('BUDGET TEMPLATE'!C516,'MSRP CODES'!$A$4:$B$8,2,FALSE)</f>
        <v>#N/A</v>
      </c>
      <c r="D516" s="59" t="e">
        <f>VLOOKUP(Table2[[#This Row],[PPG Code]],'MSRP CODES'!$A$11:$B$15,2,FALSE)</f>
        <v>#N/A</v>
      </c>
      <c r="F516" s="59" t="e">
        <f>VLOOKUP(Table2[[#This Row],[Goal Code]],'MSRP CODES'!$A$18:$B$20,2,FALSE)</f>
        <v>#N/A</v>
      </c>
      <c r="I516" s="60" t="e">
        <f>VLOOKUP(Table2[[#This Row],[Site]],'MSRP CODES'!$A$23:$C$39,3,FALSE)</f>
        <v>#N/A</v>
      </c>
      <c r="J516" s="59" t="e">
        <f>VLOOKUP(Table2[[#This Row],[Cost Center Code]],'MSRP CODES'!$A$42:$B$48,2,FALSE)</f>
        <v>#N/A</v>
      </c>
      <c r="K516" s="61" t="e">
        <f>VLOOKUP(Table2[[#This Row],[MSRP Objective]],'MSRP CODES'!$A$60:$B$105,2,FALSE)</f>
        <v>#VALUE!</v>
      </c>
      <c r="L516" s="53" t="e">
        <f t="shared" si="29"/>
        <v>#VALUE!</v>
      </c>
      <c r="M516" s="61" t="e">
        <f>VLOOKUP(Table2[[#This Row],[MSRP Output]],'MSRP CODES'!$A$108:$B$491,2,FALSE)</f>
        <v>#N/A</v>
      </c>
      <c r="O516" s="61" t="e">
        <f>VLOOKUP(Table2[[#This Row],[Account Code]],'MSRP CODES'!$A$495:$B$580,2,FALSE)</f>
        <v>#N/A</v>
      </c>
      <c r="V516" s="12">
        <f t="shared" si="30"/>
        <v>0</v>
      </c>
      <c r="W516" s="13">
        <f>Table2[[#This Row],[Cost LC]]/3673.75</f>
        <v>0</v>
      </c>
    </row>
    <row r="517" spans="2:23" x14ac:dyDescent="0.3">
      <c r="B517" s="59" t="e">
        <f>VLOOKUP('BUDGET TEMPLATE'!C517,'MSRP CODES'!$A$4:$B$8,2,FALSE)</f>
        <v>#N/A</v>
      </c>
      <c r="D517" s="59" t="e">
        <f>VLOOKUP(Table2[[#This Row],[PPG Code]],'MSRP CODES'!$A$11:$B$15,2,FALSE)</f>
        <v>#N/A</v>
      </c>
      <c r="F517" s="59" t="e">
        <f>VLOOKUP(Table2[[#This Row],[Goal Code]],'MSRP CODES'!$A$18:$B$20,2,FALSE)</f>
        <v>#N/A</v>
      </c>
      <c r="I517" s="60" t="e">
        <f>VLOOKUP(Table2[[#This Row],[Site]],'MSRP CODES'!$A$23:$C$39,3,FALSE)</f>
        <v>#N/A</v>
      </c>
      <c r="J517" s="59" t="e">
        <f>VLOOKUP(Table2[[#This Row],[Cost Center Code]],'MSRP CODES'!$A$42:$B$48,2,FALSE)</f>
        <v>#N/A</v>
      </c>
      <c r="K517" s="61" t="e">
        <f>VLOOKUP(Table2[[#This Row],[MSRP Objective]],'MSRP CODES'!$A$60:$B$105,2,FALSE)</f>
        <v>#VALUE!</v>
      </c>
      <c r="L517" s="53" t="e">
        <f t="shared" si="29"/>
        <v>#VALUE!</v>
      </c>
      <c r="M517" s="61" t="e">
        <f>VLOOKUP(Table2[[#This Row],[MSRP Output]],'MSRP CODES'!$A$108:$B$491,2,FALSE)</f>
        <v>#N/A</v>
      </c>
      <c r="O517" s="61" t="e">
        <f>VLOOKUP(Table2[[#This Row],[Account Code]],'MSRP CODES'!$A$495:$B$580,2,FALSE)</f>
        <v>#N/A</v>
      </c>
      <c r="V517" s="12">
        <f t="shared" si="30"/>
        <v>0</v>
      </c>
      <c r="W517" s="13">
        <f>Table2[[#This Row],[Cost LC]]/3673.75</f>
        <v>0</v>
      </c>
    </row>
    <row r="518" spans="2:23" x14ac:dyDescent="0.3">
      <c r="B518" s="59" t="e">
        <f>VLOOKUP('BUDGET TEMPLATE'!C518,'MSRP CODES'!$A$4:$B$8,2,FALSE)</f>
        <v>#N/A</v>
      </c>
      <c r="D518" s="59" t="e">
        <f>VLOOKUP(Table2[[#This Row],[PPG Code]],'MSRP CODES'!$A$11:$B$15,2,FALSE)</f>
        <v>#N/A</v>
      </c>
      <c r="F518" s="59" t="e">
        <f>VLOOKUP(Table2[[#This Row],[Goal Code]],'MSRP CODES'!$A$18:$B$20,2,FALSE)</f>
        <v>#N/A</v>
      </c>
      <c r="I518" s="60" t="e">
        <f>VLOOKUP(Table2[[#This Row],[Site]],'MSRP CODES'!$A$23:$C$39,3,FALSE)</f>
        <v>#N/A</v>
      </c>
      <c r="J518" s="59" t="e">
        <f>VLOOKUP(Table2[[#This Row],[Cost Center Code]],'MSRP CODES'!$A$42:$B$48,2,FALSE)</f>
        <v>#N/A</v>
      </c>
      <c r="K518" s="61" t="e">
        <f>VLOOKUP(Table2[[#This Row],[MSRP Objective]],'MSRP CODES'!$A$60:$B$105,2,FALSE)</f>
        <v>#VALUE!</v>
      </c>
      <c r="L518" s="53" t="e">
        <f t="shared" si="29"/>
        <v>#VALUE!</v>
      </c>
      <c r="M518" s="61" t="e">
        <f>VLOOKUP(Table2[[#This Row],[MSRP Output]],'MSRP CODES'!$A$108:$B$491,2,FALSE)</f>
        <v>#N/A</v>
      </c>
      <c r="O518" s="61" t="e">
        <f>VLOOKUP(Table2[[#This Row],[Account Code]],'MSRP CODES'!$A$495:$B$580,2,FALSE)</f>
        <v>#N/A</v>
      </c>
      <c r="V518" s="12">
        <f t="shared" si="30"/>
        <v>0</v>
      </c>
      <c r="W518" s="13">
        <f>Table2[[#This Row],[Cost LC]]/3673.75</f>
        <v>0</v>
      </c>
    </row>
    <row r="519" spans="2:23" x14ac:dyDescent="0.3">
      <c r="B519" s="59" t="e">
        <f>VLOOKUP('BUDGET TEMPLATE'!C519,'MSRP CODES'!$A$4:$B$8,2,FALSE)</f>
        <v>#N/A</v>
      </c>
      <c r="D519" s="59" t="e">
        <f>VLOOKUP(Table2[[#This Row],[PPG Code]],'MSRP CODES'!$A$11:$B$15,2,FALSE)</f>
        <v>#N/A</v>
      </c>
      <c r="F519" s="59" t="e">
        <f>VLOOKUP(Table2[[#This Row],[Goal Code]],'MSRP CODES'!$A$18:$B$20,2,FALSE)</f>
        <v>#N/A</v>
      </c>
      <c r="I519" s="60" t="e">
        <f>VLOOKUP(Table2[[#This Row],[Site]],'MSRP CODES'!$A$23:$C$39,3,FALSE)</f>
        <v>#N/A</v>
      </c>
      <c r="J519" s="59" t="e">
        <f>VLOOKUP(Table2[[#This Row],[Cost Center Code]],'MSRP CODES'!$A$42:$B$48,2,FALSE)</f>
        <v>#N/A</v>
      </c>
      <c r="K519" s="61" t="e">
        <f>VLOOKUP(Table2[[#This Row],[MSRP Objective]],'MSRP CODES'!$A$60:$B$105,2,FALSE)</f>
        <v>#VALUE!</v>
      </c>
      <c r="L519" s="53" t="e">
        <f t="shared" si="29"/>
        <v>#VALUE!</v>
      </c>
      <c r="M519" s="61" t="e">
        <f>VLOOKUP(Table2[[#This Row],[MSRP Output]],'MSRP CODES'!$A$108:$B$491,2,FALSE)</f>
        <v>#N/A</v>
      </c>
      <c r="O519" s="61" t="e">
        <f>VLOOKUP(Table2[[#This Row],[Account Code]],'MSRP CODES'!$A$495:$B$580,2,FALSE)</f>
        <v>#N/A</v>
      </c>
      <c r="V519" s="12">
        <f t="shared" si="30"/>
        <v>0</v>
      </c>
      <c r="W519" s="13">
        <f>Table2[[#This Row],[Cost LC]]/3673.75</f>
        <v>0</v>
      </c>
    </row>
    <row r="520" spans="2:23" x14ac:dyDescent="0.3">
      <c r="B520" s="59" t="e">
        <f>VLOOKUP('BUDGET TEMPLATE'!C520,'MSRP CODES'!$A$4:$B$8,2,FALSE)</f>
        <v>#N/A</v>
      </c>
      <c r="D520" s="59" t="e">
        <f>VLOOKUP(Table2[[#This Row],[PPG Code]],'MSRP CODES'!$A$11:$B$15,2,FALSE)</f>
        <v>#N/A</v>
      </c>
      <c r="F520" s="59" t="e">
        <f>VLOOKUP(Table2[[#This Row],[Goal Code]],'MSRP CODES'!$A$18:$B$20,2,FALSE)</f>
        <v>#N/A</v>
      </c>
      <c r="I520" s="60" t="e">
        <f>VLOOKUP(Table2[[#This Row],[Site]],'MSRP CODES'!$A$23:$C$39,3,FALSE)</f>
        <v>#N/A</v>
      </c>
      <c r="J520" s="59" t="e">
        <f>VLOOKUP(Table2[[#This Row],[Cost Center Code]],'MSRP CODES'!$A$42:$B$48,2,FALSE)</f>
        <v>#N/A</v>
      </c>
      <c r="K520" s="61" t="e">
        <f>VLOOKUP(Table2[[#This Row],[MSRP Objective]],'MSRP CODES'!$A$60:$B$105,2,FALSE)</f>
        <v>#VALUE!</v>
      </c>
      <c r="L520" s="53" t="e">
        <f t="shared" si="29"/>
        <v>#VALUE!</v>
      </c>
      <c r="M520" s="61" t="e">
        <f>VLOOKUP(Table2[[#This Row],[MSRP Output]],'MSRP CODES'!$A$108:$B$491,2,FALSE)</f>
        <v>#N/A</v>
      </c>
      <c r="O520" s="61" t="e">
        <f>VLOOKUP(Table2[[#This Row],[Account Code]],'MSRP CODES'!$A$495:$B$580,2,FALSE)</f>
        <v>#N/A</v>
      </c>
      <c r="V520" s="12">
        <f t="shared" si="30"/>
        <v>0</v>
      </c>
      <c r="W520" s="13">
        <f>Table2[[#This Row],[Cost LC]]/3673.75</f>
        <v>0</v>
      </c>
    </row>
    <row r="521" spans="2:23" x14ac:dyDescent="0.3">
      <c r="B521" s="59" t="e">
        <f>VLOOKUP('BUDGET TEMPLATE'!C521,'MSRP CODES'!$A$4:$B$8,2,FALSE)</f>
        <v>#N/A</v>
      </c>
      <c r="D521" s="59" t="e">
        <f>VLOOKUP(Table2[[#This Row],[PPG Code]],'MSRP CODES'!$A$11:$B$15,2,FALSE)</f>
        <v>#N/A</v>
      </c>
      <c r="F521" s="59" t="e">
        <f>VLOOKUP(Table2[[#This Row],[Goal Code]],'MSRP CODES'!$A$18:$B$20,2,FALSE)</f>
        <v>#N/A</v>
      </c>
      <c r="I521" s="60" t="e">
        <f>VLOOKUP(Table2[[#This Row],[Site]],'MSRP CODES'!$A$23:$C$39,3,FALSE)</f>
        <v>#N/A</v>
      </c>
      <c r="J521" s="59" t="e">
        <f>VLOOKUP(Table2[[#This Row],[Cost Center Code]],'MSRP CODES'!$A$42:$B$48,2,FALSE)</f>
        <v>#N/A</v>
      </c>
      <c r="K521" s="61" t="e">
        <f>VLOOKUP(Table2[[#This Row],[MSRP Objective]],'MSRP CODES'!$A$60:$B$105,2,FALSE)</f>
        <v>#VALUE!</v>
      </c>
      <c r="L521" s="53" t="e">
        <f t="shared" si="29"/>
        <v>#VALUE!</v>
      </c>
      <c r="M521" s="61" t="e">
        <f>VLOOKUP(Table2[[#This Row],[MSRP Output]],'MSRP CODES'!$A$108:$B$491,2,FALSE)</f>
        <v>#N/A</v>
      </c>
      <c r="O521" s="61" t="e">
        <f>VLOOKUP(Table2[[#This Row],[Account Code]],'MSRP CODES'!$A$495:$B$580,2,FALSE)</f>
        <v>#N/A</v>
      </c>
      <c r="V521" s="12">
        <f t="shared" si="30"/>
        <v>0</v>
      </c>
      <c r="W521" s="13">
        <f>Table2[[#This Row],[Cost LC]]/3673.75</f>
        <v>0</v>
      </c>
    </row>
    <row r="522" spans="2:23" x14ac:dyDescent="0.3">
      <c r="B522" s="59" t="e">
        <f>VLOOKUP('BUDGET TEMPLATE'!C522,'MSRP CODES'!$A$4:$B$8,2,FALSE)</f>
        <v>#N/A</v>
      </c>
      <c r="D522" s="59" t="e">
        <f>VLOOKUP(Table2[[#This Row],[PPG Code]],'MSRP CODES'!$A$11:$B$15,2,FALSE)</f>
        <v>#N/A</v>
      </c>
      <c r="F522" s="59" t="e">
        <f>VLOOKUP(Table2[[#This Row],[Goal Code]],'MSRP CODES'!$A$18:$B$20,2,FALSE)</f>
        <v>#N/A</v>
      </c>
      <c r="I522" s="60" t="e">
        <f>VLOOKUP(Table2[[#This Row],[Site]],'MSRP CODES'!$A$23:$C$39,3,FALSE)</f>
        <v>#N/A</v>
      </c>
      <c r="J522" s="59" t="e">
        <f>VLOOKUP(Table2[[#This Row],[Cost Center Code]],'MSRP CODES'!$A$42:$B$48,2,FALSE)</f>
        <v>#N/A</v>
      </c>
      <c r="K522" s="61" t="e">
        <f>VLOOKUP(Table2[[#This Row],[MSRP Objective]],'MSRP CODES'!$A$60:$B$105,2,FALSE)</f>
        <v>#VALUE!</v>
      </c>
      <c r="L522" s="53" t="e">
        <f t="shared" si="29"/>
        <v>#VALUE!</v>
      </c>
      <c r="M522" s="61" t="e">
        <f>VLOOKUP(Table2[[#This Row],[MSRP Output]],'MSRP CODES'!$A$108:$B$491,2,FALSE)</f>
        <v>#N/A</v>
      </c>
      <c r="O522" s="61" t="e">
        <f>VLOOKUP(Table2[[#This Row],[Account Code]],'MSRP CODES'!$A$495:$B$580,2,FALSE)</f>
        <v>#N/A</v>
      </c>
      <c r="V522" s="12">
        <f t="shared" si="30"/>
        <v>0</v>
      </c>
      <c r="W522" s="13">
        <f>Table2[[#This Row],[Cost LC]]/3673.75</f>
        <v>0</v>
      </c>
    </row>
    <row r="523" spans="2:23" x14ac:dyDescent="0.3">
      <c r="B523" s="59" t="e">
        <f>VLOOKUP('BUDGET TEMPLATE'!C523,'MSRP CODES'!$A$4:$B$8,2,FALSE)</f>
        <v>#N/A</v>
      </c>
      <c r="D523" s="59" t="e">
        <f>VLOOKUP(Table2[[#This Row],[PPG Code]],'MSRP CODES'!$A$11:$B$15,2,FALSE)</f>
        <v>#N/A</v>
      </c>
      <c r="F523" s="59" t="e">
        <f>VLOOKUP(Table2[[#This Row],[Goal Code]],'MSRP CODES'!$A$18:$B$20,2,FALSE)</f>
        <v>#N/A</v>
      </c>
      <c r="I523" s="60" t="e">
        <f>VLOOKUP(Table2[[#This Row],[Site]],'MSRP CODES'!$A$23:$C$39,3,FALSE)</f>
        <v>#N/A</v>
      </c>
      <c r="J523" s="59" t="e">
        <f>VLOOKUP(Table2[[#This Row],[Cost Center Code]],'MSRP CODES'!$A$42:$B$48,2,FALSE)</f>
        <v>#N/A</v>
      </c>
      <c r="K523" s="61" t="e">
        <f>VLOOKUP(Table2[[#This Row],[MSRP Objective]],'MSRP CODES'!$A$60:$B$105,2,FALSE)</f>
        <v>#VALUE!</v>
      </c>
      <c r="L523" s="53" t="e">
        <f t="shared" si="29"/>
        <v>#VALUE!</v>
      </c>
      <c r="M523" s="61" t="e">
        <f>VLOOKUP(Table2[[#This Row],[MSRP Output]],'MSRP CODES'!$A$108:$B$491,2,FALSE)</f>
        <v>#N/A</v>
      </c>
      <c r="O523" s="61" t="e">
        <f>VLOOKUP(Table2[[#This Row],[Account Code]],'MSRP CODES'!$A$495:$B$580,2,FALSE)</f>
        <v>#N/A</v>
      </c>
      <c r="V523" s="12">
        <f t="shared" si="30"/>
        <v>0</v>
      </c>
      <c r="W523" s="13">
        <f>Table2[[#This Row],[Cost LC]]/3673.75</f>
        <v>0</v>
      </c>
    </row>
    <row r="524" spans="2:23" x14ac:dyDescent="0.3">
      <c r="B524" s="59" t="e">
        <f>VLOOKUP('BUDGET TEMPLATE'!C524,'MSRP CODES'!$A$4:$B$8,2,FALSE)</f>
        <v>#N/A</v>
      </c>
      <c r="D524" s="59" t="e">
        <f>VLOOKUP(Table2[[#This Row],[PPG Code]],'MSRP CODES'!$A$11:$B$15,2,FALSE)</f>
        <v>#N/A</v>
      </c>
      <c r="F524" s="59" t="e">
        <f>VLOOKUP(Table2[[#This Row],[Goal Code]],'MSRP CODES'!$A$18:$B$20,2,FALSE)</f>
        <v>#N/A</v>
      </c>
      <c r="I524" s="60" t="e">
        <f>VLOOKUP(Table2[[#This Row],[Site]],'MSRP CODES'!$A$23:$C$39,3,FALSE)</f>
        <v>#N/A</v>
      </c>
      <c r="J524" s="59" t="e">
        <f>VLOOKUP(Table2[[#This Row],[Cost Center Code]],'MSRP CODES'!$A$42:$B$48,2,FALSE)</f>
        <v>#N/A</v>
      </c>
      <c r="K524" s="61" t="e">
        <f>VLOOKUP(Table2[[#This Row],[MSRP Objective]],'MSRP CODES'!$A$60:$B$105,2,FALSE)</f>
        <v>#VALUE!</v>
      </c>
      <c r="L524" s="53" t="e">
        <f t="shared" si="29"/>
        <v>#VALUE!</v>
      </c>
      <c r="M524" s="61" t="e">
        <f>VLOOKUP(Table2[[#This Row],[MSRP Output]],'MSRP CODES'!$A$108:$B$491,2,FALSE)</f>
        <v>#N/A</v>
      </c>
      <c r="O524" s="61" t="e">
        <f>VLOOKUP(Table2[[#This Row],[Account Code]],'MSRP CODES'!$A$495:$B$580,2,FALSE)</f>
        <v>#N/A</v>
      </c>
      <c r="V524" s="12">
        <f t="shared" si="30"/>
        <v>0</v>
      </c>
      <c r="W524" s="13">
        <f>Table2[[#This Row],[Cost LC]]/3673.75</f>
        <v>0</v>
      </c>
    </row>
    <row r="525" spans="2:23" x14ac:dyDescent="0.3">
      <c r="B525" s="59" t="e">
        <f>VLOOKUP('BUDGET TEMPLATE'!C525,'MSRP CODES'!$A$4:$B$8,2,FALSE)</f>
        <v>#N/A</v>
      </c>
      <c r="D525" s="59" t="e">
        <f>VLOOKUP(Table2[[#This Row],[PPG Code]],'MSRP CODES'!$A$11:$B$15,2,FALSE)</f>
        <v>#N/A</v>
      </c>
      <c r="F525" s="59" t="e">
        <f>VLOOKUP(Table2[[#This Row],[Goal Code]],'MSRP CODES'!$A$18:$B$20,2,FALSE)</f>
        <v>#N/A</v>
      </c>
      <c r="I525" s="60" t="e">
        <f>VLOOKUP(Table2[[#This Row],[Site]],'MSRP CODES'!$A$23:$C$39,3,FALSE)</f>
        <v>#N/A</v>
      </c>
      <c r="J525" s="59" t="e">
        <f>VLOOKUP(Table2[[#This Row],[Cost Center Code]],'MSRP CODES'!$A$42:$B$48,2,FALSE)</f>
        <v>#N/A</v>
      </c>
      <c r="K525" s="61" t="e">
        <f>VLOOKUP(Table2[[#This Row],[MSRP Objective]],'MSRP CODES'!$A$60:$B$105,2,FALSE)</f>
        <v>#VALUE!</v>
      </c>
      <c r="L525" s="53" t="e">
        <f t="shared" si="29"/>
        <v>#VALUE!</v>
      </c>
      <c r="M525" s="61" t="e">
        <f>VLOOKUP(Table2[[#This Row],[MSRP Output]],'MSRP CODES'!$A$108:$B$491,2,FALSE)</f>
        <v>#N/A</v>
      </c>
      <c r="O525" s="61" t="e">
        <f>VLOOKUP(Table2[[#This Row],[Account Code]],'MSRP CODES'!$A$495:$B$580,2,FALSE)</f>
        <v>#N/A</v>
      </c>
      <c r="V525" s="12">
        <f t="shared" si="30"/>
        <v>0</v>
      </c>
      <c r="W525" s="13">
        <f>Table2[[#This Row],[Cost LC]]/3673.75</f>
        <v>0</v>
      </c>
    </row>
    <row r="526" spans="2:23" x14ac:dyDescent="0.3">
      <c r="B526" s="59" t="e">
        <f>VLOOKUP('BUDGET TEMPLATE'!C526,'MSRP CODES'!$A$4:$B$8,2,FALSE)</f>
        <v>#N/A</v>
      </c>
      <c r="D526" s="59" t="e">
        <f>VLOOKUP(Table2[[#This Row],[PPG Code]],'MSRP CODES'!$A$11:$B$15,2,FALSE)</f>
        <v>#N/A</v>
      </c>
      <c r="F526" s="59" t="e">
        <f>VLOOKUP(Table2[[#This Row],[Goal Code]],'MSRP CODES'!$A$18:$B$20,2,FALSE)</f>
        <v>#N/A</v>
      </c>
      <c r="I526" s="60" t="e">
        <f>VLOOKUP(Table2[[#This Row],[Site]],'MSRP CODES'!$A$23:$C$39,3,FALSE)</f>
        <v>#N/A</v>
      </c>
      <c r="J526" s="59" t="e">
        <f>VLOOKUP(Table2[[#This Row],[Cost Center Code]],'MSRP CODES'!$A$42:$B$48,2,FALSE)</f>
        <v>#N/A</v>
      </c>
      <c r="K526" s="61" t="e">
        <f>VLOOKUP(Table2[[#This Row],[MSRP Objective]],'MSRP CODES'!$A$60:$B$105,2,FALSE)</f>
        <v>#VALUE!</v>
      </c>
      <c r="L526" s="53" t="e">
        <f t="shared" si="29"/>
        <v>#VALUE!</v>
      </c>
      <c r="M526" s="61" t="e">
        <f>VLOOKUP(Table2[[#This Row],[MSRP Output]],'MSRP CODES'!$A$108:$B$491,2,FALSE)</f>
        <v>#N/A</v>
      </c>
      <c r="O526" s="61" t="e">
        <f>VLOOKUP(Table2[[#This Row],[Account Code]],'MSRP CODES'!$A$495:$B$580,2,FALSE)</f>
        <v>#N/A</v>
      </c>
      <c r="V526" s="12">
        <f t="shared" si="30"/>
        <v>0</v>
      </c>
      <c r="W526" s="13">
        <f>Table2[[#This Row],[Cost LC]]/3673.75</f>
        <v>0</v>
      </c>
    </row>
    <row r="527" spans="2:23" x14ac:dyDescent="0.3">
      <c r="B527" s="59" t="e">
        <f>VLOOKUP('BUDGET TEMPLATE'!C527,'MSRP CODES'!$A$4:$B$8,2,FALSE)</f>
        <v>#N/A</v>
      </c>
      <c r="D527" s="59" t="e">
        <f>VLOOKUP(Table2[[#This Row],[PPG Code]],'MSRP CODES'!$A$11:$B$15,2,FALSE)</f>
        <v>#N/A</v>
      </c>
      <c r="F527" s="59" t="e">
        <f>VLOOKUP(Table2[[#This Row],[Goal Code]],'MSRP CODES'!$A$18:$B$20,2,FALSE)</f>
        <v>#N/A</v>
      </c>
      <c r="I527" s="60" t="e">
        <f>VLOOKUP(Table2[[#This Row],[Site]],'MSRP CODES'!$A$23:$C$39,3,FALSE)</f>
        <v>#N/A</v>
      </c>
      <c r="J527" s="59" t="e">
        <f>VLOOKUP(Table2[[#This Row],[Cost Center Code]],'MSRP CODES'!$A$42:$B$48,2,FALSE)</f>
        <v>#N/A</v>
      </c>
      <c r="K527" s="61" t="e">
        <f>VLOOKUP(Table2[[#This Row],[MSRP Objective]],'MSRP CODES'!$A$60:$B$105,2,FALSE)</f>
        <v>#VALUE!</v>
      </c>
      <c r="L527" s="53" t="e">
        <f t="shared" si="29"/>
        <v>#VALUE!</v>
      </c>
      <c r="M527" s="61" t="e">
        <f>VLOOKUP(Table2[[#This Row],[MSRP Output]],'MSRP CODES'!$A$108:$B$491,2,FALSE)</f>
        <v>#N/A</v>
      </c>
      <c r="O527" s="61" t="e">
        <f>VLOOKUP(Table2[[#This Row],[Account Code]],'MSRP CODES'!$A$495:$B$580,2,FALSE)</f>
        <v>#N/A</v>
      </c>
      <c r="V527" s="12">
        <f t="shared" si="30"/>
        <v>0</v>
      </c>
      <c r="W527" s="13">
        <f>Table2[[#This Row],[Cost LC]]/3673.75</f>
        <v>0</v>
      </c>
    </row>
    <row r="528" spans="2:23" x14ac:dyDescent="0.3">
      <c r="B528" s="59" t="e">
        <f>VLOOKUP('BUDGET TEMPLATE'!C528,'MSRP CODES'!$A$4:$B$8,2,FALSE)</f>
        <v>#N/A</v>
      </c>
      <c r="D528" s="59" t="e">
        <f>VLOOKUP(Table2[[#This Row],[PPG Code]],'MSRP CODES'!$A$11:$B$15,2,FALSE)</f>
        <v>#N/A</v>
      </c>
      <c r="F528" s="59" t="e">
        <f>VLOOKUP(Table2[[#This Row],[Goal Code]],'MSRP CODES'!$A$18:$B$20,2,FALSE)</f>
        <v>#N/A</v>
      </c>
      <c r="I528" s="60" t="e">
        <f>VLOOKUP(Table2[[#This Row],[Site]],'MSRP CODES'!$A$23:$C$39,3,FALSE)</f>
        <v>#N/A</v>
      </c>
      <c r="J528" s="59" t="e">
        <f>VLOOKUP(Table2[[#This Row],[Cost Center Code]],'MSRP CODES'!$A$42:$B$48,2,FALSE)</f>
        <v>#N/A</v>
      </c>
      <c r="K528" s="61" t="e">
        <f>VLOOKUP(Table2[[#This Row],[MSRP Objective]],'MSRP CODES'!$A$60:$B$105,2,FALSE)</f>
        <v>#VALUE!</v>
      </c>
      <c r="L528" s="53" t="e">
        <f t="shared" si="29"/>
        <v>#VALUE!</v>
      </c>
      <c r="M528" s="61" t="e">
        <f>VLOOKUP(Table2[[#This Row],[MSRP Output]],'MSRP CODES'!$A$108:$B$491,2,FALSE)</f>
        <v>#N/A</v>
      </c>
      <c r="O528" s="61" t="e">
        <f>VLOOKUP(Table2[[#This Row],[Account Code]],'MSRP CODES'!$A$495:$B$580,2,FALSE)</f>
        <v>#N/A</v>
      </c>
      <c r="V528" s="12">
        <f t="shared" si="30"/>
        <v>0</v>
      </c>
      <c r="W528" s="13">
        <f>Table2[[#This Row],[Cost LC]]/3673.75</f>
        <v>0</v>
      </c>
    </row>
    <row r="529" spans="2:23" x14ac:dyDescent="0.3">
      <c r="B529" s="59" t="e">
        <f>VLOOKUP('BUDGET TEMPLATE'!C529,'MSRP CODES'!$A$4:$B$8,2,FALSE)</f>
        <v>#N/A</v>
      </c>
      <c r="D529" s="59" t="e">
        <f>VLOOKUP(Table2[[#This Row],[PPG Code]],'MSRP CODES'!$A$11:$B$15,2,FALSE)</f>
        <v>#N/A</v>
      </c>
      <c r="F529" s="59" t="e">
        <f>VLOOKUP(Table2[[#This Row],[Goal Code]],'MSRP CODES'!$A$18:$B$20,2,FALSE)</f>
        <v>#N/A</v>
      </c>
      <c r="I529" s="60" t="e">
        <f>VLOOKUP(Table2[[#This Row],[Site]],'MSRP CODES'!$A$23:$C$39,3,FALSE)</f>
        <v>#N/A</v>
      </c>
      <c r="J529" s="59" t="e">
        <f>VLOOKUP(Table2[[#This Row],[Cost Center Code]],'MSRP CODES'!$A$42:$B$48,2,FALSE)</f>
        <v>#N/A</v>
      </c>
      <c r="K529" s="61" t="e">
        <f>VLOOKUP(Table2[[#This Row],[MSRP Objective]],'MSRP CODES'!$A$60:$B$105,2,FALSE)</f>
        <v>#VALUE!</v>
      </c>
      <c r="L529" s="53" t="e">
        <f t="shared" si="29"/>
        <v>#VALUE!</v>
      </c>
      <c r="M529" s="61" t="e">
        <f>VLOOKUP(Table2[[#This Row],[MSRP Output]],'MSRP CODES'!$A$108:$B$491,2,FALSE)</f>
        <v>#N/A</v>
      </c>
      <c r="O529" s="61" t="e">
        <f>VLOOKUP(Table2[[#This Row],[Account Code]],'MSRP CODES'!$A$495:$B$580,2,FALSE)</f>
        <v>#N/A</v>
      </c>
      <c r="V529" s="12">
        <f t="shared" si="30"/>
        <v>0</v>
      </c>
      <c r="W529" s="13">
        <f>Table2[[#This Row],[Cost LC]]/3673.75</f>
        <v>0</v>
      </c>
    </row>
    <row r="530" spans="2:23" x14ac:dyDescent="0.3">
      <c r="B530" s="59" t="e">
        <f>VLOOKUP('BUDGET TEMPLATE'!C530,'MSRP CODES'!$A$4:$B$8,2,FALSE)</f>
        <v>#N/A</v>
      </c>
      <c r="D530" s="59" t="e">
        <f>VLOOKUP(Table2[[#This Row],[PPG Code]],'MSRP CODES'!$A$11:$B$15,2,FALSE)</f>
        <v>#N/A</v>
      </c>
      <c r="F530" s="59" t="e">
        <f>VLOOKUP(Table2[[#This Row],[Goal Code]],'MSRP CODES'!$A$18:$B$20,2,FALSE)</f>
        <v>#N/A</v>
      </c>
      <c r="I530" s="60" t="e">
        <f>VLOOKUP(Table2[[#This Row],[Site]],'MSRP CODES'!$A$23:$C$39,3,FALSE)</f>
        <v>#N/A</v>
      </c>
      <c r="J530" s="59" t="e">
        <f>VLOOKUP(Table2[[#This Row],[Cost Center Code]],'MSRP CODES'!$A$42:$B$48,2,FALSE)</f>
        <v>#N/A</v>
      </c>
      <c r="K530" s="61" t="e">
        <f>VLOOKUP(Table2[[#This Row],[MSRP Objective]],'MSRP CODES'!$A$60:$B$105,2,FALSE)</f>
        <v>#VALUE!</v>
      </c>
      <c r="L530" s="53" t="e">
        <f t="shared" si="29"/>
        <v>#VALUE!</v>
      </c>
      <c r="M530" s="61" t="e">
        <f>VLOOKUP(Table2[[#This Row],[MSRP Output]],'MSRP CODES'!$A$108:$B$491,2,FALSE)</f>
        <v>#N/A</v>
      </c>
      <c r="O530" s="61" t="e">
        <f>VLOOKUP(Table2[[#This Row],[Account Code]],'MSRP CODES'!$A$495:$B$580,2,FALSE)</f>
        <v>#N/A</v>
      </c>
      <c r="V530" s="12">
        <f t="shared" si="30"/>
        <v>0</v>
      </c>
      <c r="W530" s="13">
        <f>Table2[[#This Row],[Cost LC]]/3673.75</f>
        <v>0</v>
      </c>
    </row>
    <row r="531" spans="2:23" x14ac:dyDescent="0.3">
      <c r="B531" s="59" t="e">
        <f>VLOOKUP('BUDGET TEMPLATE'!C531,'MSRP CODES'!$A$4:$B$8,2,FALSE)</f>
        <v>#N/A</v>
      </c>
      <c r="D531" s="59" t="e">
        <f>VLOOKUP(Table2[[#This Row],[PPG Code]],'MSRP CODES'!$A$11:$B$15,2,FALSE)</f>
        <v>#N/A</v>
      </c>
      <c r="F531" s="59" t="e">
        <f>VLOOKUP(Table2[[#This Row],[Goal Code]],'MSRP CODES'!$A$18:$B$20,2,FALSE)</f>
        <v>#N/A</v>
      </c>
      <c r="I531" s="60" t="e">
        <f>VLOOKUP(Table2[[#This Row],[Site]],'MSRP CODES'!$A$23:$C$39,3,FALSE)</f>
        <v>#N/A</v>
      </c>
      <c r="J531" s="59" t="e">
        <f>VLOOKUP(Table2[[#This Row],[Cost Center Code]],'MSRP CODES'!$A$42:$B$48,2,FALSE)</f>
        <v>#N/A</v>
      </c>
      <c r="K531" s="61" t="e">
        <f>VLOOKUP(Table2[[#This Row],[MSRP Objective]],'MSRP CODES'!$A$60:$B$105,2,FALSE)</f>
        <v>#VALUE!</v>
      </c>
      <c r="L531" s="53" t="e">
        <f t="shared" si="29"/>
        <v>#VALUE!</v>
      </c>
      <c r="M531" s="61" t="e">
        <f>VLOOKUP(Table2[[#This Row],[MSRP Output]],'MSRP CODES'!$A$108:$B$491,2,FALSE)</f>
        <v>#N/A</v>
      </c>
      <c r="O531" s="61" t="e">
        <f>VLOOKUP(Table2[[#This Row],[Account Code]],'MSRP CODES'!$A$495:$B$580,2,FALSE)</f>
        <v>#N/A</v>
      </c>
      <c r="V531" s="12">
        <f t="shared" si="30"/>
        <v>0</v>
      </c>
      <c r="W531" s="13">
        <f>Table2[[#This Row],[Cost LC]]/3673.75</f>
        <v>0</v>
      </c>
    </row>
    <row r="532" spans="2:23" x14ac:dyDescent="0.3">
      <c r="B532" s="59" t="e">
        <f>VLOOKUP('BUDGET TEMPLATE'!C532,'MSRP CODES'!$A$4:$B$8,2,FALSE)</f>
        <v>#N/A</v>
      </c>
      <c r="D532" s="59" t="e">
        <f>VLOOKUP(Table2[[#This Row],[PPG Code]],'MSRP CODES'!$A$11:$B$15,2,FALSE)</f>
        <v>#N/A</v>
      </c>
      <c r="F532" s="59" t="e">
        <f>VLOOKUP(Table2[[#This Row],[Goal Code]],'MSRP CODES'!$A$18:$B$20,2,FALSE)</f>
        <v>#N/A</v>
      </c>
      <c r="I532" s="60" t="e">
        <f>VLOOKUP(Table2[[#This Row],[Site]],'MSRP CODES'!$A$23:$C$39,3,FALSE)</f>
        <v>#N/A</v>
      </c>
      <c r="J532" s="59" t="e">
        <f>VLOOKUP(Table2[[#This Row],[Cost Center Code]],'MSRP CODES'!$A$42:$B$48,2,FALSE)</f>
        <v>#N/A</v>
      </c>
      <c r="K532" s="61" t="e">
        <f>VLOOKUP(Table2[[#This Row],[MSRP Objective]],'MSRP CODES'!$A$60:$B$105,2,FALSE)</f>
        <v>#VALUE!</v>
      </c>
      <c r="L532" s="53" t="e">
        <f t="shared" si="29"/>
        <v>#VALUE!</v>
      </c>
      <c r="M532" s="61" t="e">
        <f>VLOOKUP(Table2[[#This Row],[MSRP Output]],'MSRP CODES'!$A$108:$B$491,2,FALSE)</f>
        <v>#N/A</v>
      </c>
      <c r="O532" s="61" t="e">
        <f>VLOOKUP(Table2[[#This Row],[Account Code]],'MSRP CODES'!$A$495:$B$580,2,FALSE)</f>
        <v>#N/A</v>
      </c>
      <c r="V532" s="12">
        <f t="shared" si="30"/>
        <v>0</v>
      </c>
      <c r="W532" s="13">
        <f>Table2[[#This Row],[Cost LC]]/3673.75</f>
        <v>0</v>
      </c>
    </row>
    <row r="533" spans="2:23" x14ac:dyDescent="0.3">
      <c r="B533" s="59" t="e">
        <f>VLOOKUP('BUDGET TEMPLATE'!C533,'MSRP CODES'!$A$4:$B$8,2,FALSE)</f>
        <v>#N/A</v>
      </c>
      <c r="D533" s="59" t="e">
        <f>VLOOKUP(Table2[[#This Row],[PPG Code]],'MSRP CODES'!$A$11:$B$15,2,FALSE)</f>
        <v>#N/A</v>
      </c>
      <c r="F533" s="59" t="e">
        <f>VLOOKUP(Table2[[#This Row],[Goal Code]],'MSRP CODES'!$A$18:$B$20,2,FALSE)</f>
        <v>#N/A</v>
      </c>
      <c r="I533" s="60" t="e">
        <f>VLOOKUP(Table2[[#This Row],[Site]],'MSRP CODES'!$A$23:$C$39,3,FALSE)</f>
        <v>#N/A</v>
      </c>
      <c r="J533" s="59" t="e">
        <f>VLOOKUP(Table2[[#This Row],[Cost Center Code]],'MSRP CODES'!$A$42:$B$48,2,FALSE)</f>
        <v>#N/A</v>
      </c>
      <c r="K533" s="61" t="e">
        <f>VLOOKUP(Table2[[#This Row],[MSRP Objective]],'MSRP CODES'!$A$60:$B$105,2,FALSE)</f>
        <v>#VALUE!</v>
      </c>
      <c r="L533" s="53" t="e">
        <f t="shared" si="29"/>
        <v>#VALUE!</v>
      </c>
      <c r="M533" s="61" t="e">
        <f>VLOOKUP(Table2[[#This Row],[MSRP Output]],'MSRP CODES'!$A$108:$B$491,2,FALSE)</f>
        <v>#N/A</v>
      </c>
      <c r="O533" s="61" t="e">
        <f>VLOOKUP(Table2[[#This Row],[Account Code]],'MSRP CODES'!$A$495:$B$580,2,FALSE)</f>
        <v>#N/A</v>
      </c>
      <c r="V533" s="12">
        <f t="shared" si="30"/>
        <v>0</v>
      </c>
      <c r="W533" s="13">
        <f>Table2[[#This Row],[Cost LC]]/3673.75</f>
        <v>0</v>
      </c>
    </row>
    <row r="534" spans="2:23" x14ac:dyDescent="0.3">
      <c r="B534" s="59" t="e">
        <f>VLOOKUP('BUDGET TEMPLATE'!C534,'MSRP CODES'!$A$4:$B$8,2,FALSE)</f>
        <v>#N/A</v>
      </c>
      <c r="D534" s="59" t="e">
        <f>VLOOKUP(Table2[[#This Row],[PPG Code]],'MSRP CODES'!$A$11:$B$15,2,FALSE)</f>
        <v>#N/A</v>
      </c>
      <c r="F534" s="59" t="e">
        <f>VLOOKUP(Table2[[#This Row],[Goal Code]],'MSRP CODES'!$A$18:$B$20,2,FALSE)</f>
        <v>#N/A</v>
      </c>
      <c r="I534" s="60" t="e">
        <f>VLOOKUP(Table2[[#This Row],[Site]],'MSRP CODES'!$A$23:$C$39,3,FALSE)</f>
        <v>#N/A</v>
      </c>
      <c r="J534" s="59" t="e">
        <f>VLOOKUP(Table2[[#This Row],[Cost Center Code]],'MSRP CODES'!$A$42:$B$48,2,FALSE)</f>
        <v>#N/A</v>
      </c>
      <c r="K534" s="61" t="e">
        <f>VLOOKUP(Table2[[#This Row],[MSRP Objective]],'MSRP CODES'!$A$60:$B$105,2,FALSE)</f>
        <v>#VALUE!</v>
      </c>
      <c r="L534" s="53" t="e">
        <f t="shared" si="29"/>
        <v>#VALUE!</v>
      </c>
      <c r="M534" s="61" t="e">
        <f>VLOOKUP(Table2[[#This Row],[MSRP Output]],'MSRP CODES'!$A$108:$B$491,2,FALSE)</f>
        <v>#N/A</v>
      </c>
      <c r="O534" s="61" t="e">
        <f>VLOOKUP(Table2[[#This Row],[Account Code]],'MSRP CODES'!$A$495:$B$580,2,FALSE)</f>
        <v>#N/A</v>
      </c>
      <c r="V534" s="12">
        <f t="shared" si="30"/>
        <v>0</v>
      </c>
      <c r="W534" s="13">
        <f>Table2[[#This Row],[Cost LC]]/3673.75</f>
        <v>0</v>
      </c>
    </row>
    <row r="535" spans="2:23" x14ac:dyDescent="0.3">
      <c r="B535" s="59" t="e">
        <f>VLOOKUP('BUDGET TEMPLATE'!C535,'MSRP CODES'!$A$4:$B$8,2,FALSE)</f>
        <v>#N/A</v>
      </c>
      <c r="D535" s="59" t="e">
        <f>VLOOKUP(Table2[[#This Row],[PPG Code]],'MSRP CODES'!$A$11:$B$15,2,FALSE)</f>
        <v>#N/A</v>
      </c>
      <c r="F535" s="59" t="e">
        <f>VLOOKUP(Table2[[#This Row],[Goal Code]],'MSRP CODES'!$A$18:$B$20,2,FALSE)</f>
        <v>#N/A</v>
      </c>
      <c r="I535" s="60" t="e">
        <f>VLOOKUP(Table2[[#This Row],[Site]],'MSRP CODES'!$A$23:$C$39,3,FALSE)</f>
        <v>#N/A</v>
      </c>
      <c r="J535" s="59" t="e">
        <f>VLOOKUP(Table2[[#This Row],[Cost Center Code]],'MSRP CODES'!$A$42:$B$48,2,FALSE)</f>
        <v>#N/A</v>
      </c>
      <c r="K535" s="61" t="e">
        <f>VLOOKUP(Table2[[#This Row],[MSRP Objective]],'MSRP CODES'!$A$60:$B$105,2,FALSE)</f>
        <v>#VALUE!</v>
      </c>
      <c r="L535" s="53" t="e">
        <f t="shared" si="29"/>
        <v>#VALUE!</v>
      </c>
      <c r="M535" s="61" t="e">
        <f>VLOOKUP(Table2[[#This Row],[MSRP Output]],'MSRP CODES'!$A$108:$B$491,2,FALSE)</f>
        <v>#N/A</v>
      </c>
      <c r="O535" s="61" t="e">
        <f>VLOOKUP(Table2[[#This Row],[Account Code]],'MSRP CODES'!$A$495:$B$580,2,FALSE)</f>
        <v>#N/A</v>
      </c>
      <c r="V535" s="12">
        <f t="shared" si="30"/>
        <v>0</v>
      </c>
      <c r="W535" s="13">
        <f>Table2[[#This Row],[Cost LC]]/3673.75</f>
        <v>0</v>
      </c>
    </row>
    <row r="536" spans="2:23" x14ac:dyDescent="0.3">
      <c r="B536" s="59" t="e">
        <f>VLOOKUP('BUDGET TEMPLATE'!C536,'MSRP CODES'!$A$4:$B$8,2,FALSE)</f>
        <v>#N/A</v>
      </c>
      <c r="D536" s="59" t="e">
        <f>VLOOKUP(Table2[[#This Row],[PPG Code]],'MSRP CODES'!$A$11:$B$15,2,FALSE)</f>
        <v>#N/A</v>
      </c>
      <c r="F536" s="59" t="e">
        <f>VLOOKUP(Table2[[#This Row],[Goal Code]],'MSRP CODES'!$A$18:$B$20,2,FALSE)</f>
        <v>#N/A</v>
      </c>
      <c r="I536" s="60" t="e">
        <f>VLOOKUP(Table2[[#This Row],[Site]],'MSRP CODES'!$A$23:$C$39,3,FALSE)</f>
        <v>#N/A</v>
      </c>
      <c r="J536" s="59" t="e">
        <f>VLOOKUP(Table2[[#This Row],[Cost Center Code]],'MSRP CODES'!$A$42:$B$48,2,FALSE)</f>
        <v>#N/A</v>
      </c>
      <c r="K536" s="61" t="e">
        <f>VLOOKUP(Table2[[#This Row],[MSRP Objective]],'MSRP CODES'!$A$60:$B$105,2,FALSE)</f>
        <v>#VALUE!</v>
      </c>
      <c r="L536" s="53" t="e">
        <f t="shared" si="29"/>
        <v>#VALUE!</v>
      </c>
      <c r="M536" s="61" t="e">
        <f>VLOOKUP(Table2[[#This Row],[MSRP Output]],'MSRP CODES'!$A$108:$B$491,2,FALSE)</f>
        <v>#N/A</v>
      </c>
      <c r="O536" s="61" t="e">
        <f>VLOOKUP(Table2[[#This Row],[Account Code]],'MSRP CODES'!$A$495:$B$580,2,FALSE)</f>
        <v>#N/A</v>
      </c>
      <c r="V536" s="12">
        <f t="shared" si="30"/>
        <v>0</v>
      </c>
      <c r="W536" s="13">
        <f>Table2[[#This Row],[Cost LC]]/3673.75</f>
        <v>0</v>
      </c>
    </row>
    <row r="537" spans="2:23" x14ac:dyDescent="0.3">
      <c r="B537" s="59" t="e">
        <f>VLOOKUP('BUDGET TEMPLATE'!C537,'MSRP CODES'!$A$4:$B$8,2,FALSE)</f>
        <v>#N/A</v>
      </c>
      <c r="D537" s="59" t="e">
        <f>VLOOKUP(Table2[[#This Row],[PPG Code]],'MSRP CODES'!$A$11:$B$15,2,FALSE)</f>
        <v>#N/A</v>
      </c>
      <c r="F537" s="59" t="e">
        <f>VLOOKUP(Table2[[#This Row],[Goal Code]],'MSRP CODES'!$A$18:$B$20,2,FALSE)</f>
        <v>#N/A</v>
      </c>
      <c r="I537" s="60" t="e">
        <f>VLOOKUP(Table2[[#This Row],[Site]],'MSRP CODES'!$A$23:$C$39,3,FALSE)</f>
        <v>#N/A</v>
      </c>
      <c r="J537" s="59" t="e">
        <f>VLOOKUP(Table2[[#This Row],[Cost Center Code]],'MSRP CODES'!$A$42:$B$48,2,FALSE)</f>
        <v>#N/A</v>
      </c>
      <c r="K537" s="61" t="e">
        <f>VLOOKUP(Table2[[#This Row],[MSRP Objective]],'MSRP CODES'!$A$60:$B$105,2,FALSE)</f>
        <v>#VALUE!</v>
      </c>
      <c r="L537" s="53" t="e">
        <f t="shared" si="29"/>
        <v>#VALUE!</v>
      </c>
      <c r="M537" s="61" t="e">
        <f>VLOOKUP(Table2[[#This Row],[MSRP Output]],'MSRP CODES'!$A$108:$B$491,2,FALSE)</f>
        <v>#N/A</v>
      </c>
      <c r="O537" s="61" t="e">
        <f>VLOOKUP(Table2[[#This Row],[Account Code]],'MSRP CODES'!$A$495:$B$580,2,FALSE)</f>
        <v>#N/A</v>
      </c>
      <c r="V537" s="12">
        <f t="shared" si="30"/>
        <v>0</v>
      </c>
      <c r="W537" s="13">
        <f>Table2[[#This Row],[Cost LC]]/3673.75</f>
        <v>0</v>
      </c>
    </row>
    <row r="538" spans="2:23" x14ac:dyDescent="0.3">
      <c r="B538" s="59" t="e">
        <f>VLOOKUP('BUDGET TEMPLATE'!C538,'MSRP CODES'!$A$4:$B$8,2,FALSE)</f>
        <v>#N/A</v>
      </c>
      <c r="D538" s="59" t="e">
        <f>VLOOKUP(Table2[[#This Row],[PPG Code]],'MSRP CODES'!$A$11:$B$15,2,FALSE)</f>
        <v>#N/A</v>
      </c>
      <c r="F538" s="59" t="e">
        <f>VLOOKUP(Table2[[#This Row],[Goal Code]],'MSRP CODES'!$A$18:$B$20,2,FALSE)</f>
        <v>#N/A</v>
      </c>
      <c r="I538" s="60" t="e">
        <f>VLOOKUP(Table2[[#This Row],[Site]],'MSRP CODES'!$A$23:$C$39,3,FALSE)</f>
        <v>#N/A</v>
      </c>
      <c r="J538" s="59" t="e">
        <f>VLOOKUP(Table2[[#This Row],[Cost Center Code]],'MSRP CODES'!$A$42:$B$48,2,FALSE)</f>
        <v>#N/A</v>
      </c>
      <c r="K538" s="61" t="e">
        <f>VLOOKUP(Table2[[#This Row],[MSRP Objective]],'MSRP CODES'!$A$60:$B$105,2,FALSE)</f>
        <v>#VALUE!</v>
      </c>
      <c r="L538" s="53" t="e">
        <f t="shared" si="29"/>
        <v>#VALUE!</v>
      </c>
      <c r="M538" s="61" t="e">
        <f>VLOOKUP(Table2[[#This Row],[MSRP Output]],'MSRP CODES'!$A$108:$B$491,2,FALSE)</f>
        <v>#N/A</v>
      </c>
      <c r="O538" s="61" t="e">
        <f>VLOOKUP(Table2[[#This Row],[Account Code]],'MSRP CODES'!$A$495:$B$580,2,FALSE)</f>
        <v>#N/A</v>
      </c>
      <c r="V538" s="12">
        <f t="shared" si="30"/>
        <v>0</v>
      </c>
      <c r="W538" s="13">
        <f>Table2[[#This Row],[Cost LC]]/3673.75</f>
        <v>0</v>
      </c>
    </row>
    <row r="539" spans="2:23" x14ac:dyDescent="0.3">
      <c r="B539" s="59" t="e">
        <f>VLOOKUP('BUDGET TEMPLATE'!C539,'MSRP CODES'!$A$4:$B$8,2,FALSE)</f>
        <v>#N/A</v>
      </c>
      <c r="D539" s="59" t="e">
        <f>VLOOKUP(Table2[[#This Row],[PPG Code]],'MSRP CODES'!$A$11:$B$15,2,FALSE)</f>
        <v>#N/A</v>
      </c>
      <c r="F539" s="59" t="e">
        <f>VLOOKUP(Table2[[#This Row],[Goal Code]],'MSRP CODES'!$A$18:$B$20,2,FALSE)</f>
        <v>#N/A</v>
      </c>
      <c r="I539" s="60" t="e">
        <f>VLOOKUP(Table2[[#This Row],[Site]],'MSRP CODES'!$A$23:$C$39,3,FALSE)</f>
        <v>#N/A</v>
      </c>
      <c r="J539" s="59" t="e">
        <f>VLOOKUP(Table2[[#This Row],[Cost Center Code]],'MSRP CODES'!$A$42:$B$48,2,FALSE)</f>
        <v>#N/A</v>
      </c>
      <c r="K539" s="61" t="e">
        <f>VLOOKUP(Table2[[#This Row],[MSRP Objective]],'MSRP CODES'!$A$60:$B$105,2,FALSE)</f>
        <v>#VALUE!</v>
      </c>
      <c r="L539" s="53" t="e">
        <f t="shared" si="29"/>
        <v>#VALUE!</v>
      </c>
      <c r="M539" s="61" t="e">
        <f>VLOOKUP(Table2[[#This Row],[MSRP Output]],'MSRP CODES'!$A$108:$B$491,2,FALSE)</f>
        <v>#N/A</v>
      </c>
      <c r="O539" s="61" t="e">
        <f>VLOOKUP(Table2[[#This Row],[Account Code]],'MSRP CODES'!$A$495:$B$580,2,FALSE)</f>
        <v>#N/A</v>
      </c>
      <c r="V539" s="12">
        <f t="shared" si="30"/>
        <v>0</v>
      </c>
      <c r="W539" s="13">
        <f>Table2[[#This Row],[Cost LC]]/3673.75</f>
        <v>0</v>
      </c>
    </row>
    <row r="540" spans="2:23" x14ac:dyDescent="0.3">
      <c r="B540" s="59" t="e">
        <f>VLOOKUP('BUDGET TEMPLATE'!C540,'MSRP CODES'!$A$4:$B$8,2,FALSE)</f>
        <v>#N/A</v>
      </c>
      <c r="D540" s="59" t="e">
        <f>VLOOKUP(Table2[[#This Row],[PPG Code]],'MSRP CODES'!$A$11:$B$15,2,FALSE)</f>
        <v>#N/A</v>
      </c>
      <c r="F540" s="59" t="e">
        <f>VLOOKUP(Table2[[#This Row],[Goal Code]],'MSRP CODES'!$A$18:$B$20,2,FALSE)</f>
        <v>#N/A</v>
      </c>
      <c r="I540" s="60" t="e">
        <f>VLOOKUP(Table2[[#This Row],[Site]],'MSRP CODES'!$A$23:$C$39,3,FALSE)</f>
        <v>#N/A</v>
      </c>
      <c r="J540" s="59" t="e">
        <f>VLOOKUP(Table2[[#This Row],[Cost Center Code]],'MSRP CODES'!$A$42:$B$48,2,FALSE)</f>
        <v>#N/A</v>
      </c>
      <c r="K540" s="61" t="e">
        <f>VLOOKUP(Table2[[#This Row],[MSRP Objective]],'MSRP CODES'!$A$60:$B$105,2,FALSE)</f>
        <v>#VALUE!</v>
      </c>
      <c r="L540" s="53" t="e">
        <f t="shared" si="29"/>
        <v>#VALUE!</v>
      </c>
      <c r="M540" s="61" t="e">
        <f>VLOOKUP(Table2[[#This Row],[MSRP Output]],'MSRP CODES'!$A$108:$B$491,2,FALSE)</f>
        <v>#N/A</v>
      </c>
      <c r="O540" s="61" t="e">
        <f>VLOOKUP(Table2[[#This Row],[Account Code]],'MSRP CODES'!$A$495:$B$580,2,FALSE)</f>
        <v>#N/A</v>
      </c>
      <c r="V540" s="12">
        <f t="shared" si="30"/>
        <v>0</v>
      </c>
      <c r="W540" s="13">
        <f>Table2[[#This Row],[Cost LC]]/3673.75</f>
        <v>0</v>
      </c>
    </row>
    <row r="541" spans="2:23" x14ac:dyDescent="0.3">
      <c r="B541" s="59" t="e">
        <f>VLOOKUP('BUDGET TEMPLATE'!C541,'MSRP CODES'!$A$4:$B$8,2,FALSE)</f>
        <v>#N/A</v>
      </c>
      <c r="D541" s="59" t="e">
        <f>VLOOKUP(Table2[[#This Row],[PPG Code]],'MSRP CODES'!$A$11:$B$15,2,FALSE)</f>
        <v>#N/A</v>
      </c>
      <c r="F541" s="59" t="e">
        <f>VLOOKUP(Table2[[#This Row],[Goal Code]],'MSRP CODES'!$A$18:$B$20,2,FALSE)</f>
        <v>#N/A</v>
      </c>
      <c r="I541" s="60" t="e">
        <f>VLOOKUP(Table2[[#This Row],[Site]],'MSRP CODES'!$A$23:$C$39,3,FALSE)</f>
        <v>#N/A</v>
      </c>
      <c r="J541" s="59" t="e">
        <f>VLOOKUP(Table2[[#This Row],[Cost Center Code]],'MSRP CODES'!$A$42:$B$48,2,FALSE)</f>
        <v>#N/A</v>
      </c>
      <c r="K541" s="61" t="e">
        <f>VLOOKUP(Table2[[#This Row],[MSRP Objective]],'MSRP CODES'!$A$60:$B$105,2,FALSE)</f>
        <v>#VALUE!</v>
      </c>
      <c r="L541" s="53" t="e">
        <f t="shared" si="29"/>
        <v>#VALUE!</v>
      </c>
      <c r="M541" s="61" t="e">
        <f>VLOOKUP(Table2[[#This Row],[MSRP Output]],'MSRP CODES'!$A$108:$B$491,2,FALSE)</f>
        <v>#N/A</v>
      </c>
      <c r="O541" s="61" t="e">
        <f>VLOOKUP(Table2[[#This Row],[Account Code]],'MSRP CODES'!$A$495:$B$580,2,FALSE)</f>
        <v>#N/A</v>
      </c>
      <c r="V541" s="12">
        <f t="shared" si="30"/>
        <v>0</v>
      </c>
      <c r="W541" s="13">
        <f>Table2[[#This Row],[Cost LC]]/3673.75</f>
        <v>0</v>
      </c>
    </row>
    <row r="542" spans="2:23" x14ac:dyDescent="0.3">
      <c r="B542" s="59" t="e">
        <f>VLOOKUP('BUDGET TEMPLATE'!C542,'MSRP CODES'!$A$4:$B$8,2,FALSE)</f>
        <v>#N/A</v>
      </c>
      <c r="D542" s="59" t="e">
        <f>VLOOKUP(Table2[[#This Row],[PPG Code]],'MSRP CODES'!$A$11:$B$15,2,FALSE)</f>
        <v>#N/A</v>
      </c>
      <c r="F542" s="59" t="e">
        <f>VLOOKUP(Table2[[#This Row],[Goal Code]],'MSRP CODES'!$A$18:$B$20,2,FALSE)</f>
        <v>#N/A</v>
      </c>
      <c r="I542" s="60" t="e">
        <f>VLOOKUP(Table2[[#This Row],[Site]],'MSRP CODES'!$A$23:$C$39,3,FALSE)</f>
        <v>#N/A</v>
      </c>
      <c r="J542" s="59" t="e">
        <f>VLOOKUP(Table2[[#This Row],[Cost Center Code]],'MSRP CODES'!$A$42:$B$48,2,FALSE)</f>
        <v>#N/A</v>
      </c>
      <c r="K542" s="61" t="e">
        <f>VLOOKUP(Table2[[#This Row],[MSRP Objective]],'MSRP CODES'!$A$60:$B$105,2,FALSE)</f>
        <v>#VALUE!</v>
      </c>
      <c r="L542" s="53" t="e">
        <f t="shared" si="29"/>
        <v>#VALUE!</v>
      </c>
      <c r="M542" s="61" t="e">
        <f>VLOOKUP(Table2[[#This Row],[MSRP Output]],'MSRP CODES'!$A$108:$B$491,2,FALSE)</f>
        <v>#N/A</v>
      </c>
      <c r="O542" s="61" t="e">
        <f>VLOOKUP(Table2[[#This Row],[Account Code]],'MSRP CODES'!$A$495:$B$580,2,FALSE)</f>
        <v>#N/A</v>
      </c>
      <c r="V542" s="12">
        <f t="shared" si="30"/>
        <v>0</v>
      </c>
      <c r="W542" s="13">
        <f>Table2[[#This Row],[Cost LC]]/3673.75</f>
        <v>0</v>
      </c>
    </row>
    <row r="543" spans="2:23" x14ac:dyDescent="0.3">
      <c r="B543" s="59" t="e">
        <f>VLOOKUP('BUDGET TEMPLATE'!C543,'MSRP CODES'!$A$4:$B$8,2,FALSE)</f>
        <v>#N/A</v>
      </c>
      <c r="D543" s="59" t="e">
        <f>VLOOKUP(Table2[[#This Row],[PPG Code]],'MSRP CODES'!$A$11:$B$15,2,FALSE)</f>
        <v>#N/A</v>
      </c>
      <c r="F543" s="59" t="e">
        <f>VLOOKUP(Table2[[#This Row],[Goal Code]],'MSRP CODES'!$A$18:$B$20,2,FALSE)</f>
        <v>#N/A</v>
      </c>
      <c r="I543" s="60" t="e">
        <f>VLOOKUP(Table2[[#This Row],[Site]],'MSRP CODES'!$A$23:$C$39,3,FALSE)</f>
        <v>#N/A</v>
      </c>
      <c r="J543" s="59" t="e">
        <f>VLOOKUP(Table2[[#This Row],[Cost Center Code]],'MSRP CODES'!$A$42:$B$48,2,FALSE)</f>
        <v>#N/A</v>
      </c>
      <c r="K543" s="61" t="e">
        <f>VLOOKUP(Table2[[#This Row],[MSRP Objective]],'MSRP CODES'!$A$60:$B$105,2,FALSE)</f>
        <v>#VALUE!</v>
      </c>
      <c r="L543" s="53" t="e">
        <f t="shared" si="29"/>
        <v>#VALUE!</v>
      </c>
      <c r="M543" s="61" t="e">
        <f>VLOOKUP(Table2[[#This Row],[MSRP Output]],'MSRP CODES'!$A$108:$B$491,2,FALSE)</f>
        <v>#N/A</v>
      </c>
      <c r="O543" s="61" t="e">
        <f>VLOOKUP(Table2[[#This Row],[Account Code]],'MSRP CODES'!$A$495:$B$580,2,FALSE)</f>
        <v>#N/A</v>
      </c>
      <c r="V543" s="12">
        <f t="shared" si="30"/>
        <v>0</v>
      </c>
      <c r="W543" s="13">
        <f>Table2[[#This Row],[Cost LC]]/3673.75</f>
        <v>0</v>
      </c>
    </row>
    <row r="544" spans="2:23" x14ac:dyDescent="0.3">
      <c r="B544" s="59" t="e">
        <f>VLOOKUP('BUDGET TEMPLATE'!C544,'MSRP CODES'!$A$4:$B$8,2,FALSE)</f>
        <v>#N/A</v>
      </c>
      <c r="D544" s="59" t="e">
        <f>VLOOKUP(Table2[[#This Row],[PPG Code]],'MSRP CODES'!$A$11:$B$15,2,FALSE)</f>
        <v>#N/A</v>
      </c>
      <c r="F544" s="59" t="e">
        <f>VLOOKUP(Table2[[#This Row],[Goal Code]],'MSRP CODES'!$A$18:$B$20,2,FALSE)</f>
        <v>#N/A</v>
      </c>
      <c r="I544" s="60" t="e">
        <f>VLOOKUP(Table2[[#This Row],[Site]],'MSRP CODES'!$A$23:$C$39,3,FALSE)</f>
        <v>#N/A</v>
      </c>
      <c r="J544" s="59" t="e">
        <f>VLOOKUP(Table2[[#This Row],[Cost Center Code]],'MSRP CODES'!$A$42:$B$48,2,FALSE)</f>
        <v>#N/A</v>
      </c>
      <c r="K544" s="61" t="e">
        <f>VLOOKUP(Table2[[#This Row],[MSRP Objective]],'MSRP CODES'!$A$60:$B$105,2,FALSE)</f>
        <v>#VALUE!</v>
      </c>
      <c r="L544" s="53" t="e">
        <f t="shared" si="29"/>
        <v>#VALUE!</v>
      </c>
      <c r="M544" s="61" t="e">
        <f>VLOOKUP(Table2[[#This Row],[MSRP Output]],'MSRP CODES'!$A$108:$B$491,2,FALSE)</f>
        <v>#N/A</v>
      </c>
      <c r="O544" s="61" t="e">
        <f>VLOOKUP(Table2[[#This Row],[Account Code]],'MSRP CODES'!$A$495:$B$580,2,FALSE)</f>
        <v>#N/A</v>
      </c>
      <c r="V544" s="12">
        <f t="shared" si="30"/>
        <v>0</v>
      </c>
      <c r="W544" s="13">
        <f>Table2[[#This Row],[Cost LC]]/3673.75</f>
        <v>0</v>
      </c>
    </row>
    <row r="545" spans="2:23" x14ac:dyDescent="0.3">
      <c r="B545" s="59" t="e">
        <f>VLOOKUP('BUDGET TEMPLATE'!C545,'MSRP CODES'!$A$4:$B$8,2,FALSE)</f>
        <v>#N/A</v>
      </c>
      <c r="D545" s="59" t="e">
        <f>VLOOKUP(Table2[[#This Row],[PPG Code]],'MSRP CODES'!$A$11:$B$15,2,FALSE)</f>
        <v>#N/A</v>
      </c>
      <c r="F545" s="59" t="e">
        <f>VLOOKUP(Table2[[#This Row],[Goal Code]],'MSRP CODES'!$A$18:$B$20,2,FALSE)</f>
        <v>#N/A</v>
      </c>
      <c r="I545" s="60" t="e">
        <f>VLOOKUP(Table2[[#This Row],[Site]],'MSRP CODES'!$A$23:$C$39,3,FALSE)</f>
        <v>#N/A</v>
      </c>
      <c r="J545" s="59" t="e">
        <f>VLOOKUP(Table2[[#This Row],[Cost Center Code]],'MSRP CODES'!$A$42:$B$48,2,FALSE)</f>
        <v>#N/A</v>
      </c>
      <c r="K545" s="61" t="e">
        <f>VLOOKUP(Table2[[#This Row],[MSRP Objective]],'MSRP CODES'!$A$60:$B$105,2,FALSE)</f>
        <v>#VALUE!</v>
      </c>
      <c r="L545" s="53" t="e">
        <f t="shared" si="29"/>
        <v>#VALUE!</v>
      </c>
      <c r="M545" s="61" t="e">
        <f>VLOOKUP(Table2[[#This Row],[MSRP Output]],'MSRP CODES'!$A$108:$B$491,2,FALSE)</f>
        <v>#N/A</v>
      </c>
      <c r="O545" s="61" t="e">
        <f>VLOOKUP(Table2[[#This Row],[Account Code]],'MSRP CODES'!$A$495:$B$580,2,FALSE)</f>
        <v>#N/A</v>
      </c>
      <c r="V545" s="12">
        <f t="shared" si="30"/>
        <v>0</v>
      </c>
      <c r="W545" s="13">
        <f>Table2[[#This Row],[Cost LC]]/3673.75</f>
        <v>0</v>
      </c>
    </row>
    <row r="546" spans="2:23" x14ac:dyDescent="0.3">
      <c r="B546" s="59" t="e">
        <f>VLOOKUP('BUDGET TEMPLATE'!C546,'MSRP CODES'!$A$4:$B$8,2,FALSE)</f>
        <v>#N/A</v>
      </c>
      <c r="D546" s="59" t="e">
        <f>VLOOKUP(Table2[[#This Row],[PPG Code]],'MSRP CODES'!$A$11:$B$15,2,FALSE)</f>
        <v>#N/A</v>
      </c>
      <c r="F546" s="59" t="e">
        <f>VLOOKUP(Table2[[#This Row],[Goal Code]],'MSRP CODES'!$A$18:$B$20,2,FALSE)</f>
        <v>#N/A</v>
      </c>
      <c r="I546" s="60" t="e">
        <f>VLOOKUP(Table2[[#This Row],[Site]],'MSRP CODES'!$A$23:$C$39,3,FALSE)</f>
        <v>#N/A</v>
      </c>
      <c r="J546" s="59" t="e">
        <f>VLOOKUP(Table2[[#This Row],[Cost Center Code]],'MSRP CODES'!$A$42:$B$48,2,FALSE)</f>
        <v>#N/A</v>
      </c>
      <c r="K546" s="61" t="e">
        <f>VLOOKUP(Table2[[#This Row],[MSRP Objective]],'MSRP CODES'!$A$60:$B$105,2,FALSE)</f>
        <v>#VALUE!</v>
      </c>
      <c r="L546" s="53" t="e">
        <f t="shared" si="29"/>
        <v>#VALUE!</v>
      </c>
      <c r="M546" s="61" t="e">
        <f>VLOOKUP(Table2[[#This Row],[MSRP Output]],'MSRP CODES'!$A$108:$B$491,2,FALSE)</f>
        <v>#N/A</v>
      </c>
      <c r="O546" s="61" t="e">
        <f>VLOOKUP(Table2[[#This Row],[Account Code]],'MSRP CODES'!$A$495:$B$580,2,FALSE)</f>
        <v>#N/A</v>
      </c>
      <c r="V546" s="12">
        <f t="shared" si="30"/>
        <v>0</v>
      </c>
      <c r="W546" s="13">
        <f>Table2[[#This Row],[Cost LC]]/3673.75</f>
        <v>0</v>
      </c>
    </row>
    <row r="547" spans="2:23" x14ac:dyDescent="0.3">
      <c r="B547" s="59" t="e">
        <f>VLOOKUP('BUDGET TEMPLATE'!C547,'MSRP CODES'!$A$4:$B$8,2,FALSE)</f>
        <v>#N/A</v>
      </c>
      <c r="D547" s="59" t="e">
        <f>VLOOKUP(Table2[[#This Row],[PPG Code]],'MSRP CODES'!$A$11:$B$15,2,FALSE)</f>
        <v>#N/A</v>
      </c>
      <c r="F547" s="59" t="e">
        <f>VLOOKUP(Table2[[#This Row],[Goal Code]],'MSRP CODES'!$A$18:$B$20,2,FALSE)</f>
        <v>#N/A</v>
      </c>
      <c r="I547" s="60" t="e">
        <f>VLOOKUP(Table2[[#This Row],[Site]],'MSRP CODES'!$A$23:$C$39,3,FALSE)</f>
        <v>#N/A</v>
      </c>
      <c r="J547" s="59" t="e">
        <f>VLOOKUP(Table2[[#This Row],[Cost Center Code]],'MSRP CODES'!$A$42:$B$48,2,FALSE)</f>
        <v>#N/A</v>
      </c>
      <c r="K547" s="61" t="e">
        <f>VLOOKUP(Table2[[#This Row],[MSRP Objective]],'MSRP CODES'!$A$60:$B$105,2,FALSE)</f>
        <v>#VALUE!</v>
      </c>
      <c r="L547" s="53" t="e">
        <f t="shared" si="29"/>
        <v>#VALUE!</v>
      </c>
      <c r="M547" s="61" t="e">
        <f>VLOOKUP(Table2[[#This Row],[MSRP Output]],'MSRP CODES'!$A$108:$B$491,2,FALSE)</f>
        <v>#N/A</v>
      </c>
      <c r="O547" s="61" t="e">
        <f>VLOOKUP(Table2[[#This Row],[Account Code]],'MSRP CODES'!$A$495:$B$580,2,FALSE)</f>
        <v>#N/A</v>
      </c>
      <c r="V547" s="12">
        <f t="shared" si="30"/>
        <v>0</v>
      </c>
      <c r="W547" s="13">
        <f>Table2[[#This Row],[Cost LC]]/3673.75</f>
        <v>0</v>
      </c>
    </row>
    <row r="548" spans="2:23" x14ac:dyDescent="0.3">
      <c r="B548" s="59" t="e">
        <f>VLOOKUP('BUDGET TEMPLATE'!C548,'MSRP CODES'!$A$4:$B$8,2,FALSE)</f>
        <v>#N/A</v>
      </c>
      <c r="D548" s="59" t="e">
        <f>VLOOKUP(Table2[[#This Row],[PPG Code]],'MSRP CODES'!$A$11:$B$15,2,FALSE)</f>
        <v>#N/A</v>
      </c>
      <c r="F548" s="59" t="e">
        <f>VLOOKUP(Table2[[#This Row],[Goal Code]],'MSRP CODES'!$A$18:$B$20,2,FALSE)</f>
        <v>#N/A</v>
      </c>
      <c r="I548" s="60" t="e">
        <f>VLOOKUP(Table2[[#This Row],[Site]],'MSRP CODES'!$A$23:$C$39,3,FALSE)</f>
        <v>#N/A</v>
      </c>
      <c r="J548" s="59" t="e">
        <f>VLOOKUP(Table2[[#This Row],[Cost Center Code]],'MSRP CODES'!$A$42:$B$48,2,FALSE)</f>
        <v>#N/A</v>
      </c>
      <c r="K548" s="61" t="e">
        <f>VLOOKUP(Table2[[#This Row],[MSRP Objective]],'MSRP CODES'!$A$60:$B$105,2,FALSE)</f>
        <v>#VALUE!</v>
      </c>
      <c r="L548" s="53" t="e">
        <f t="shared" si="29"/>
        <v>#VALUE!</v>
      </c>
      <c r="M548" s="61" t="e">
        <f>VLOOKUP(Table2[[#This Row],[MSRP Output]],'MSRP CODES'!$A$108:$B$491,2,FALSE)</f>
        <v>#N/A</v>
      </c>
      <c r="O548" s="61" t="e">
        <f>VLOOKUP(Table2[[#This Row],[Account Code]],'MSRP CODES'!$A$495:$B$580,2,FALSE)</f>
        <v>#N/A</v>
      </c>
      <c r="V548" s="12">
        <f t="shared" si="30"/>
        <v>0</v>
      </c>
      <c r="W548" s="13">
        <f>Table2[[#This Row],[Cost LC]]/3673.75</f>
        <v>0</v>
      </c>
    </row>
    <row r="549" spans="2:23" x14ac:dyDescent="0.3">
      <c r="B549" s="59" t="e">
        <f>VLOOKUP('BUDGET TEMPLATE'!C549,'MSRP CODES'!$A$4:$B$8,2,FALSE)</f>
        <v>#N/A</v>
      </c>
      <c r="D549" s="59" t="e">
        <f>VLOOKUP(Table2[[#This Row],[PPG Code]],'MSRP CODES'!$A$11:$B$15,2,FALSE)</f>
        <v>#N/A</v>
      </c>
      <c r="F549" s="59" t="e">
        <f>VLOOKUP(Table2[[#This Row],[Goal Code]],'MSRP CODES'!$A$18:$B$20,2,FALSE)</f>
        <v>#N/A</v>
      </c>
      <c r="I549" s="60" t="e">
        <f>VLOOKUP(Table2[[#This Row],[Site]],'MSRP CODES'!$A$23:$C$39,3,FALSE)</f>
        <v>#N/A</v>
      </c>
      <c r="J549" s="59" t="e">
        <f>VLOOKUP(Table2[[#This Row],[Cost Center Code]],'MSRP CODES'!$A$42:$B$48,2,FALSE)</f>
        <v>#N/A</v>
      </c>
      <c r="K549" s="61" t="e">
        <f>VLOOKUP(Table2[[#This Row],[MSRP Objective]],'MSRP CODES'!$A$60:$B$105,2,FALSE)</f>
        <v>#VALUE!</v>
      </c>
      <c r="L549" s="53" t="e">
        <f t="shared" si="29"/>
        <v>#VALUE!</v>
      </c>
      <c r="M549" s="61" t="e">
        <f>VLOOKUP(Table2[[#This Row],[MSRP Output]],'MSRP CODES'!$A$108:$B$491,2,FALSE)</f>
        <v>#N/A</v>
      </c>
      <c r="O549" s="61" t="e">
        <f>VLOOKUP(Table2[[#This Row],[Account Code]],'MSRP CODES'!$A$495:$B$580,2,FALSE)</f>
        <v>#N/A</v>
      </c>
      <c r="V549" s="12">
        <f t="shared" si="30"/>
        <v>0</v>
      </c>
      <c r="W549" s="13">
        <f>Table2[[#This Row],[Cost LC]]/3673.75</f>
        <v>0</v>
      </c>
    </row>
    <row r="550" spans="2:23" x14ac:dyDescent="0.3">
      <c r="B550" s="59" t="e">
        <f>VLOOKUP('BUDGET TEMPLATE'!C550,'MSRP CODES'!$A$4:$B$8,2,FALSE)</f>
        <v>#N/A</v>
      </c>
      <c r="D550" s="59" t="e">
        <f>VLOOKUP(Table2[[#This Row],[PPG Code]],'MSRP CODES'!$A$11:$B$15,2,FALSE)</f>
        <v>#N/A</v>
      </c>
      <c r="F550" s="59" t="e">
        <f>VLOOKUP(Table2[[#This Row],[Goal Code]],'MSRP CODES'!$A$18:$B$20,2,FALSE)</f>
        <v>#N/A</v>
      </c>
      <c r="I550" s="60" t="e">
        <f>VLOOKUP(Table2[[#This Row],[Site]],'MSRP CODES'!$A$23:$C$39,3,FALSE)</f>
        <v>#N/A</v>
      </c>
      <c r="J550" s="59" t="e">
        <f>VLOOKUP(Table2[[#This Row],[Cost Center Code]],'MSRP CODES'!$A$42:$B$48,2,FALSE)</f>
        <v>#N/A</v>
      </c>
      <c r="K550" s="61" t="e">
        <f>VLOOKUP(Table2[[#This Row],[MSRP Objective]],'MSRP CODES'!$A$60:$B$105,2,FALSE)</f>
        <v>#VALUE!</v>
      </c>
      <c r="L550" s="53" t="e">
        <f t="shared" si="29"/>
        <v>#VALUE!</v>
      </c>
      <c r="M550" s="61" t="e">
        <f>VLOOKUP(Table2[[#This Row],[MSRP Output]],'MSRP CODES'!$A$108:$B$491,2,FALSE)</f>
        <v>#N/A</v>
      </c>
      <c r="O550" s="61" t="e">
        <f>VLOOKUP(Table2[[#This Row],[Account Code]],'MSRP CODES'!$A$495:$B$580,2,FALSE)</f>
        <v>#N/A</v>
      </c>
      <c r="V550" s="12">
        <f t="shared" si="30"/>
        <v>0</v>
      </c>
      <c r="W550" s="13">
        <f>Table2[[#This Row],[Cost LC]]/3673.75</f>
        <v>0</v>
      </c>
    </row>
    <row r="551" spans="2:23" x14ac:dyDescent="0.3">
      <c r="B551" s="59" t="e">
        <f>VLOOKUP('BUDGET TEMPLATE'!C551,'MSRP CODES'!$A$4:$B$8,2,FALSE)</f>
        <v>#N/A</v>
      </c>
      <c r="D551" s="59" t="e">
        <f>VLOOKUP(Table2[[#This Row],[PPG Code]],'MSRP CODES'!$A$11:$B$15,2,FALSE)</f>
        <v>#N/A</v>
      </c>
      <c r="F551" s="59" t="e">
        <f>VLOOKUP(Table2[[#This Row],[Goal Code]],'MSRP CODES'!$A$18:$B$20,2,FALSE)</f>
        <v>#N/A</v>
      </c>
      <c r="I551" s="60" t="e">
        <f>VLOOKUP(Table2[[#This Row],[Site]],'MSRP CODES'!$A$23:$C$39,3,FALSE)</f>
        <v>#N/A</v>
      </c>
      <c r="J551" s="59" t="e">
        <f>VLOOKUP(Table2[[#This Row],[Cost Center Code]],'MSRP CODES'!$A$42:$B$48,2,FALSE)</f>
        <v>#N/A</v>
      </c>
      <c r="K551" s="61" t="e">
        <f>VLOOKUP(Table2[[#This Row],[MSRP Objective]],'MSRP CODES'!$A$60:$B$105,2,FALSE)</f>
        <v>#VALUE!</v>
      </c>
      <c r="L551" s="53" t="e">
        <f t="shared" si="29"/>
        <v>#VALUE!</v>
      </c>
      <c r="M551" s="61" t="e">
        <f>VLOOKUP(Table2[[#This Row],[MSRP Output]],'MSRP CODES'!$A$108:$B$491,2,FALSE)</f>
        <v>#N/A</v>
      </c>
      <c r="O551" s="61" t="e">
        <f>VLOOKUP(Table2[[#This Row],[Account Code]],'MSRP CODES'!$A$495:$B$580,2,FALSE)</f>
        <v>#N/A</v>
      </c>
      <c r="V551" s="12">
        <f t="shared" si="30"/>
        <v>0</v>
      </c>
      <c r="W551" s="13">
        <f>Table2[[#This Row],[Cost LC]]/3673.75</f>
        <v>0</v>
      </c>
    </row>
    <row r="552" spans="2:23" x14ac:dyDescent="0.3">
      <c r="B552" s="59" t="e">
        <f>VLOOKUP('BUDGET TEMPLATE'!C552,'MSRP CODES'!$A$4:$B$8,2,FALSE)</f>
        <v>#N/A</v>
      </c>
      <c r="D552" s="59" t="e">
        <f>VLOOKUP(Table2[[#This Row],[PPG Code]],'MSRP CODES'!$A$11:$B$15,2,FALSE)</f>
        <v>#N/A</v>
      </c>
      <c r="F552" s="59" t="e">
        <f>VLOOKUP(Table2[[#This Row],[Goal Code]],'MSRP CODES'!$A$18:$B$20,2,FALSE)</f>
        <v>#N/A</v>
      </c>
      <c r="I552" s="60" t="e">
        <f>VLOOKUP(Table2[[#This Row],[Site]],'MSRP CODES'!$A$23:$C$39,3,FALSE)</f>
        <v>#N/A</v>
      </c>
      <c r="J552" s="59" t="e">
        <f>VLOOKUP(Table2[[#This Row],[Cost Center Code]],'MSRP CODES'!$A$42:$B$48,2,FALSE)</f>
        <v>#N/A</v>
      </c>
      <c r="K552" s="61" t="e">
        <f>VLOOKUP(Table2[[#This Row],[MSRP Objective]],'MSRP CODES'!$A$60:$B$105,2,FALSE)</f>
        <v>#VALUE!</v>
      </c>
      <c r="L552" s="53" t="e">
        <f t="shared" si="29"/>
        <v>#VALUE!</v>
      </c>
      <c r="M552" s="61" t="e">
        <f>VLOOKUP(Table2[[#This Row],[MSRP Output]],'MSRP CODES'!$A$108:$B$491,2,FALSE)</f>
        <v>#N/A</v>
      </c>
      <c r="O552" s="61" t="e">
        <f>VLOOKUP(Table2[[#This Row],[Account Code]],'MSRP CODES'!$A$495:$B$580,2,FALSE)</f>
        <v>#N/A</v>
      </c>
      <c r="V552" s="12">
        <f t="shared" si="30"/>
        <v>0</v>
      </c>
      <c r="W552" s="13">
        <f>Table2[[#This Row],[Cost LC]]/3673.75</f>
        <v>0</v>
      </c>
    </row>
    <row r="553" spans="2:23" x14ac:dyDescent="0.3">
      <c r="B553" s="59" t="e">
        <f>VLOOKUP('BUDGET TEMPLATE'!C553,'MSRP CODES'!$A$4:$B$8,2,FALSE)</f>
        <v>#N/A</v>
      </c>
      <c r="D553" s="59" t="e">
        <f>VLOOKUP(Table2[[#This Row],[PPG Code]],'MSRP CODES'!$A$11:$B$15,2,FALSE)</f>
        <v>#N/A</v>
      </c>
      <c r="F553" s="59" t="e">
        <f>VLOOKUP(Table2[[#This Row],[Goal Code]],'MSRP CODES'!$A$18:$B$20,2,FALSE)</f>
        <v>#N/A</v>
      </c>
      <c r="I553" s="60" t="e">
        <f>VLOOKUP(Table2[[#This Row],[Site]],'MSRP CODES'!$A$23:$C$39,3,FALSE)</f>
        <v>#N/A</v>
      </c>
      <c r="J553" s="59" t="e">
        <f>VLOOKUP(Table2[[#This Row],[Cost Center Code]],'MSRP CODES'!$A$42:$B$48,2,FALSE)</f>
        <v>#N/A</v>
      </c>
      <c r="K553" s="61" t="e">
        <f>VLOOKUP(Table2[[#This Row],[MSRP Objective]],'MSRP CODES'!$A$60:$B$105,2,FALSE)</f>
        <v>#VALUE!</v>
      </c>
      <c r="L553" s="53" t="e">
        <f t="shared" si="29"/>
        <v>#VALUE!</v>
      </c>
      <c r="M553" s="61" t="e">
        <f>VLOOKUP(Table2[[#This Row],[MSRP Output]],'MSRP CODES'!$A$108:$B$491,2,FALSE)</f>
        <v>#N/A</v>
      </c>
      <c r="O553" s="61" t="e">
        <f>VLOOKUP(Table2[[#This Row],[Account Code]],'MSRP CODES'!$A$495:$B$580,2,FALSE)</f>
        <v>#N/A</v>
      </c>
      <c r="V553" s="12">
        <f t="shared" si="30"/>
        <v>0</v>
      </c>
      <c r="W553" s="13">
        <f>Table2[[#This Row],[Cost LC]]/3673.75</f>
        <v>0</v>
      </c>
    </row>
    <row r="554" spans="2:23" x14ac:dyDescent="0.3">
      <c r="B554" s="59" t="e">
        <f>VLOOKUP('BUDGET TEMPLATE'!C554,'MSRP CODES'!$A$4:$B$8,2,FALSE)</f>
        <v>#N/A</v>
      </c>
      <c r="D554" s="59" t="e">
        <f>VLOOKUP(Table2[[#This Row],[PPG Code]],'MSRP CODES'!$A$11:$B$15,2,FALSE)</f>
        <v>#N/A</v>
      </c>
      <c r="F554" s="59" t="e">
        <f>VLOOKUP(Table2[[#This Row],[Goal Code]],'MSRP CODES'!$A$18:$B$20,2,FALSE)</f>
        <v>#N/A</v>
      </c>
      <c r="I554" s="60" t="e">
        <f>VLOOKUP(Table2[[#This Row],[Site]],'MSRP CODES'!$A$23:$C$39,3,FALSE)</f>
        <v>#N/A</v>
      </c>
      <c r="J554" s="59" t="e">
        <f>VLOOKUP(Table2[[#This Row],[Cost Center Code]],'MSRP CODES'!$A$42:$B$48,2,FALSE)</f>
        <v>#N/A</v>
      </c>
      <c r="K554" s="61" t="e">
        <f>VLOOKUP(Table2[[#This Row],[MSRP Objective]],'MSRP CODES'!$A$60:$B$105,2,FALSE)</f>
        <v>#VALUE!</v>
      </c>
      <c r="L554" s="53" t="e">
        <f t="shared" si="29"/>
        <v>#VALUE!</v>
      </c>
      <c r="M554" s="61" t="e">
        <f>VLOOKUP(Table2[[#This Row],[MSRP Output]],'MSRP CODES'!$A$108:$B$491,2,FALSE)</f>
        <v>#N/A</v>
      </c>
      <c r="O554" s="61" t="e">
        <f>VLOOKUP(Table2[[#This Row],[Account Code]],'MSRP CODES'!$A$495:$B$580,2,FALSE)</f>
        <v>#N/A</v>
      </c>
      <c r="V554" s="12">
        <f t="shared" si="30"/>
        <v>0</v>
      </c>
      <c r="W554" s="13">
        <f>Table2[[#This Row],[Cost LC]]/3673.75</f>
        <v>0</v>
      </c>
    </row>
    <row r="555" spans="2:23" x14ac:dyDescent="0.3">
      <c r="B555" s="59" t="e">
        <f>VLOOKUP('BUDGET TEMPLATE'!C555,'MSRP CODES'!$A$4:$B$8,2,FALSE)</f>
        <v>#N/A</v>
      </c>
      <c r="D555" s="59" t="e">
        <f>VLOOKUP(Table2[[#This Row],[PPG Code]],'MSRP CODES'!$A$11:$B$15,2,FALSE)</f>
        <v>#N/A</v>
      </c>
      <c r="F555" s="59" t="e">
        <f>VLOOKUP(Table2[[#This Row],[Goal Code]],'MSRP CODES'!$A$18:$B$20,2,FALSE)</f>
        <v>#N/A</v>
      </c>
      <c r="I555" s="60" t="e">
        <f>VLOOKUP(Table2[[#This Row],[Site]],'MSRP CODES'!$A$23:$C$39,3,FALSE)</f>
        <v>#N/A</v>
      </c>
      <c r="J555" s="59" t="e">
        <f>VLOOKUP(Table2[[#This Row],[Cost Center Code]],'MSRP CODES'!$A$42:$B$48,2,FALSE)</f>
        <v>#N/A</v>
      </c>
      <c r="K555" s="61" t="e">
        <f>VLOOKUP(Table2[[#This Row],[MSRP Objective]],'MSRP CODES'!$A$60:$B$105,2,FALSE)</f>
        <v>#VALUE!</v>
      </c>
      <c r="L555" s="53" t="e">
        <f t="shared" si="29"/>
        <v>#VALUE!</v>
      </c>
      <c r="M555" s="61" t="e">
        <f>VLOOKUP(Table2[[#This Row],[MSRP Output]],'MSRP CODES'!$A$108:$B$491,2,FALSE)</f>
        <v>#N/A</v>
      </c>
      <c r="O555" s="61" t="e">
        <f>VLOOKUP(Table2[[#This Row],[Account Code]],'MSRP CODES'!$A$495:$B$580,2,FALSE)</f>
        <v>#N/A</v>
      </c>
      <c r="V555" s="12">
        <f t="shared" si="30"/>
        <v>0</v>
      </c>
      <c r="W555" s="13">
        <f>Table2[[#This Row],[Cost LC]]/3673.75</f>
        <v>0</v>
      </c>
    </row>
    <row r="556" spans="2:23" x14ac:dyDescent="0.3">
      <c r="B556" s="59" t="e">
        <f>VLOOKUP('BUDGET TEMPLATE'!C556,'MSRP CODES'!$A$4:$B$8,2,FALSE)</f>
        <v>#N/A</v>
      </c>
      <c r="D556" s="59" t="e">
        <f>VLOOKUP(Table2[[#This Row],[PPG Code]],'MSRP CODES'!$A$11:$B$15,2,FALSE)</f>
        <v>#N/A</v>
      </c>
      <c r="F556" s="59" t="e">
        <f>VLOOKUP(Table2[[#This Row],[Goal Code]],'MSRP CODES'!$A$18:$B$20,2,FALSE)</f>
        <v>#N/A</v>
      </c>
      <c r="I556" s="60" t="e">
        <f>VLOOKUP(Table2[[#This Row],[Site]],'MSRP CODES'!$A$23:$C$39,3,FALSE)</f>
        <v>#N/A</v>
      </c>
      <c r="J556" s="59" t="e">
        <f>VLOOKUP(Table2[[#This Row],[Cost Center Code]],'MSRP CODES'!$A$42:$B$48,2,FALSE)</f>
        <v>#N/A</v>
      </c>
      <c r="K556" s="61" t="e">
        <f>VLOOKUP(Table2[[#This Row],[MSRP Objective]],'MSRP CODES'!$A$60:$B$105,2,FALSE)</f>
        <v>#VALUE!</v>
      </c>
      <c r="L556" s="53" t="e">
        <f t="shared" si="29"/>
        <v>#VALUE!</v>
      </c>
      <c r="M556" s="61" t="e">
        <f>VLOOKUP(Table2[[#This Row],[MSRP Output]],'MSRP CODES'!$A$108:$B$491,2,FALSE)</f>
        <v>#N/A</v>
      </c>
      <c r="O556" s="61" t="e">
        <f>VLOOKUP(Table2[[#This Row],[Account Code]],'MSRP CODES'!$A$495:$B$580,2,FALSE)</f>
        <v>#N/A</v>
      </c>
      <c r="V556" s="12">
        <f t="shared" si="30"/>
        <v>0</v>
      </c>
      <c r="W556" s="13">
        <f>Table2[[#This Row],[Cost LC]]/3673.75</f>
        <v>0</v>
      </c>
    </row>
    <row r="557" spans="2:23" x14ac:dyDescent="0.3">
      <c r="B557" s="59" t="e">
        <f>VLOOKUP('BUDGET TEMPLATE'!C557,'MSRP CODES'!$A$4:$B$8,2,FALSE)</f>
        <v>#N/A</v>
      </c>
      <c r="D557" s="59" t="e">
        <f>VLOOKUP(Table2[[#This Row],[PPG Code]],'MSRP CODES'!$A$11:$B$15,2,FALSE)</f>
        <v>#N/A</v>
      </c>
      <c r="F557" s="59" t="e">
        <f>VLOOKUP(Table2[[#This Row],[Goal Code]],'MSRP CODES'!$A$18:$B$20,2,FALSE)</f>
        <v>#N/A</v>
      </c>
      <c r="I557" s="60" t="e">
        <f>VLOOKUP(Table2[[#This Row],[Site]],'MSRP CODES'!$A$23:$C$39,3,FALSE)</f>
        <v>#N/A</v>
      </c>
      <c r="J557" s="59" t="e">
        <f>VLOOKUP(Table2[[#This Row],[Cost Center Code]],'MSRP CODES'!$A$42:$B$48,2,FALSE)</f>
        <v>#N/A</v>
      </c>
      <c r="K557" s="61" t="e">
        <f>VLOOKUP(Table2[[#This Row],[MSRP Objective]],'MSRP CODES'!$A$60:$B$105,2,FALSE)</f>
        <v>#VALUE!</v>
      </c>
      <c r="L557" s="53" t="e">
        <f t="shared" si="29"/>
        <v>#VALUE!</v>
      </c>
      <c r="M557" s="61" t="e">
        <f>VLOOKUP(Table2[[#This Row],[MSRP Output]],'MSRP CODES'!$A$108:$B$491,2,FALSE)</f>
        <v>#N/A</v>
      </c>
      <c r="O557" s="61" t="e">
        <f>VLOOKUP(Table2[[#This Row],[Account Code]],'MSRP CODES'!$A$495:$B$580,2,FALSE)</f>
        <v>#N/A</v>
      </c>
      <c r="V557" s="12">
        <f t="shared" si="30"/>
        <v>0</v>
      </c>
      <c r="W557" s="13">
        <f>Table2[[#This Row],[Cost LC]]/3673.75</f>
        <v>0</v>
      </c>
    </row>
    <row r="558" spans="2:23" x14ac:dyDescent="0.3">
      <c r="B558" s="59" t="e">
        <f>VLOOKUP('BUDGET TEMPLATE'!C558,'MSRP CODES'!$A$4:$B$8,2,FALSE)</f>
        <v>#N/A</v>
      </c>
      <c r="D558" s="59" t="e">
        <f>VLOOKUP(Table2[[#This Row],[PPG Code]],'MSRP CODES'!$A$11:$B$15,2,FALSE)</f>
        <v>#N/A</v>
      </c>
      <c r="F558" s="59" t="e">
        <f>VLOOKUP(Table2[[#This Row],[Goal Code]],'MSRP CODES'!$A$18:$B$20,2,FALSE)</f>
        <v>#N/A</v>
      </c>
      <c r="I558" s="60" t="e">
        <f>VLOOKUP(Table2[[#This Row],[Site]],'MSRP CODES'!$A$23:$C$39,3,FALSE)</f>
        <v>#N/A</v>
      </c>
      <c r="J558" s="59" t="e">
        <f>VLOOKUP(Table2[[#This Row],[Cost Center Code]],'MSRP CODES'!$A$42:$B$48,2,FALSE)</f>
        <v>#N/A</v>
      </c>
      <c r="K558" s="61" t="e">
        <f>VLOOKUP(Table2[[#This Row],[MSRP Objective]],'MSRP CODES'!$A$60:$B$105,2,FALSE)</f>
        <v>#VALUE!</v>
      </c>
      <c r="L558" s="53" t="e">
        <f t="shared" si="29"/>
        <v>#VALUE!</v>
      </c>
      <c r="M558" s="61" t="e">
        <f>VLOOKUP(Table2[[#This Row],[MSRP Output]],'MSRP CODES'!$A$108:$B$491,2,FALSE)</f>
        <v>#N/A</v>
      </c>
      <c r="O558" s="61" t="e">
        <f>VLOOKUP(Table2[[#This Row],[Account Code]],'MSRP CODES'!$A$495:$B$580,2,FALSE)</f>
        <v>#N/A</v>
      </c>
      <c r="V558" s="12">
        <f t="shared" si="30"/>
        <v>0</v>
      </c>
      <c r="W558" s="13">
        <f>Table2[[#This Row],[Cost LC]]/3673.75</f>
        <v>0</v>
      </c>
    </row>
    <row r="559" spans="2:23" x14ac:dyDescent="0.3">
      <c r="B559" s="59" t="e">
        <f>VLOOKUP('BUDGET TEMPLATE'!C559,'MSRP CODES'!$A$4:$B$8,2,FALSE)</f>
        <v>#N/A</v>
      </c>
      <c r="D559" s="59" t="e">
        <f>VLOOKUP(Table2[[#This Row],[PPG Code]],'MSRP CODES'!$A$11:$B$15,2,FALSE)</f>
        <v>#N/A</v>
      </c>
      <c r="F559" s="59" t="e">
        <f>VLOOKUP(Table2[[#This Row],[Goal Code]],'MSRP CODES'!$A$18:$B$20,2,FALSE)</f>
        <v>#N/A</v>
      </c>
      <c r="I559" s="60" t="e">
        <f>VLOOKUP(Table2[[#This Row],[Site]],'MSRP CODES'!$A$23:$C$39,3,FALSE)</f>
        <v>#N/A</v>
      </c>
      <c r="J559" s="59" t="e">
        <f>VLOOKUP(Table2[[#This Row],[Cost Center Code]],'MSRP CODES'!$A$42:$B$48,2,FALSE)</f>
        <v>#N/A</v>
      </c>
      <c r="K559" s="61" t="e">
        <f>VLOOKUP(Table2[[#This Row],[MSRP Objective]],'MSRP CODES'!$A$60:$B$105,2,FALSE)</f>
        <v>#VALUE!</v>
      </c>
      <c r="L559" s="53" t="e">
        <f t="shared" si="29"/>
        <v>#VALUE!</v>
      </c>
      <c r="M559" s="61" t="e">
        <f>VLOOKUP(Table2[[#This Row],[MSRP Output]],'MSRP CODES'!$A$108:$B$491,2,FALSE)</f>
        <v>#N/A</v>
      </c>
      <c r="O559" s="61" t="e">
        <f>VLOOKUP(Table2[[#This Row],[Account Code]],'MSRP CODES'!$A$495:$B$580,2,FALSE)</f>
        <v>#N/A</v>
      </c>
      <c r="V559" s="12">
        <f t="shared" si="30"/>
        <v>0</v>
      </c>
      <c r="W559" s="13">
        <f>Table2[[#This Row],[Cost LC]]/3673.75</f>
        <v>0</v>
      </c>
    </row>
    <row r="560" spans="2:23" x14ac:dyDescent="0.3">
      <c r="B560" s="59" t="e">
        <f>VLOOKUP('BUDGET TEMPLATE'!C560,'MSRP CODES'!$A$4:$B$8,2,FALSE)</f>
        <v>#N/A</v>
      </c>
      <c r="D560" s="59" t="e">
        <f>VLOOKUP(Table2[[#This Row],[PPG Code]],'MSRP CODES'!$A$11:$B$15,2,FALSE)</f>
        <v>#N/A</v>
      </c>
      <c r="F560" s="59" t="e">
        <f>VLOOKUP(Table2[[#This Row],[Goal Code]],'MSRP CODES'!$A$18:$B$20,2,FALSE)</f>
        <v>#N/A</v>
      </c>
      <c r="I560" s="60" t="e">
        <f>VLOOKUP(Table2[[#This Row],[Site]],'MSRP CODES'!$A$23:$C$39,3,FALSE)</f>
        <v>#N/A</v>
      </c>
      <c r="J560" s="59" t="e">
        <f>VLOOKUP(Table2[[#This Row],[Cost Center Code]],'MSRP CODES'!$A$42:$B$48,2,FALSE)</f>
        <v>#N/A</v>
      </c>
      <c r="K560" s="61" t="e">
        <f>VLOOKUP(Table2[[#This Row],[MSRP Objective]],'MSRP CODES'!$A$60:$B$105,2,FALSE)</f>
        <v>#VALUE!</v>
      </c>
      <c r="L560" s="53" t="e">
        <f t="shared" si="29"/>
        <v>#VALUE!</v>
      </c>
      <c r="M560" s="61" t="e">
        <f>VLOOKUP(Table2[[#This Row],[MSRP Output]],'MSRP CODES'!$A$108:$B$491,2,FALSE)</f>
        <v>#N/A</v>
      </c>
      <c r="O560" s="61" t="e">
        <f>VLOOKUP(Table2[[#This Row],[Account Code]],'MSRP CODES'!$A$495:$B$580,2,FALSE)</f>
        <v>#N/A</v>
      </c>
      <c r="V560" s="12">
        <f t="shared" si="30"/>
        <v>0</v>
      </c>
      <c r="W560" s="13">
        <f>Table2[[#This Row],[Cost LC]]/3673.75</f>
        <v>0</v>
      </c>
    </row>
    <row r="561" spans="2:23" x14ac:dyDescent="0.3">
      <c r="B561" s="59" t="e">
        <f>VLOOKUP('BUDGET TEMPLATE'!C561,'MSRP CODES'!$A$4:$B$8,2,FALSE)</f>
        <v>#N/A</v>
      </c>
      <c r="D561" s="59" t="e">
        <f>VLOOKUP(Table2[[#This Row],[PPG Code]],'MSRP CODES'!$A$11:$B$15,2,FALSE)</f>
        <v>#N/A</v>
      </c>
      <c r="F561" s="59" t="e">
        <f>VLOOKUP(Table2[[#This Row],[Goal Code]],'MSRP CODES'!$A$18:$B$20,2,FALSE)</f>
        <v>#N/A</v>
      </c>
      <c r="I561" s="60" t="e">
        <f>VLOOKUP(Table2[[#This Row],[Site]],'MSRP CODES'!$A$23:$C$39,3,FALSE)</f>
        <v>#N/A</v>
      </c>
      <c r="J561" s="59" t="e">
        <f>VLOOKUP(Table2[[#This Row],[Cost Center Code]],'MSRP CODES'!$A$42:$B$48,2,FALSE)</f>
        <v>#N/A</v>
      </c>
      <c r="K561" s="61" t="e">
        <f>VLOOKUP(Table2[[#This Row],[MSRP Objective]],'MSRP CODES'!$A$60:$B$105,2,FALSE)</f>
        <v>#VALUE!</v>
      </c>
      <c r="L561" s="53" t="e">
        <f t="shared" si="29"/>
        <v>#VALUE!</v>
      </c>
      <c r="M561" s="61" t="e">
        <f>VLOOKUP(Table2[[#This Row],[MSRP Output]],'MSRP CODES'!$A$108:$B$491,2,FALSE)</f>
        <v>#N/A</v>
      </c>
      <c r="O561" s="61" t="e">
        <f>VLOOKUP(Table2[[#This Row],[Account Code]],'MSRP CODES'!$A$495:$B$580,2,FALSE)</f>
        <v>#N/A</v>
      </c>
      <c r="V561" s="12">
        <f t="shared" si="30"/>
        <v>0</v>
      </c>
      <c r="W561" s="13">
        <f>Table2[[#This Row],[Cost LC]]/3673.75</f>
        <v>0</v>
      </c>
    </row>
    <row r="562" spans="2:23" x14ac:dyDescent="0.3">
      <c r="B562" s="59" t="e">
        <f>VLOOKUP('BUDGET TEMPLATE'!C562,'MSRP CODES'!$A$4:$B$8,2,FALSE)</f>
        <v>#N/A</v>
      </c>
      <c r="D562" s="59" t="e">
        <f>VLOOKUP(Table2[[#This Row],[PPG Code]],'MSRP CODES'!$A$11:$B$15,2,FALSE)</f>
        <v>#N/A</v>
      </c>
      <c r="F562" s="59" t="e">
        <f>VLOOKUP(Table2[[#This Row],[Goal Code]],'MSRP CODES'!$A$18:$B$20,2,FALSE)</f>
        <v>#N/A</v>
      </c>
      <c r="I562" s="60" t="e">
        <f>VLOOKUP(Table2[[#This Row],[Site]],'MSRP CODES'!$A$23:$C$39,3,FALSE)</f>
        <v>#N/A</v>
      </c>
      <c r="J562" s="59" t="e">
        <f>VLOOKUP(Table2[[#This Row],[Cost Center Code]],'MSRP CODES'!$A$42:$B$48,2,FALSE)</f>
        <v>#N/A</v>
      </c>
      <c r="K562" s="61" t="e">
        <f>VLOOKUP(Table2[[#This Row],[MSRP Objective]],'MSRP CODES'!$A$60:$B$105,2,FALSE)</f>
        <v>#VALUE!</v>
      </c>
      <c r="L562" s="53" t="e">
        <f t="shared" si="29"/>
        <v>#VALUE!</v>
      </c>
      <c r="M562" s="61" t="e">
        <f>VLOOKUP(Table2[[#This Row],[MSRP Output]],'MSRP CODES'!$A$108:$B$491,2,FALSE)</f>
        <v>#N/A</v>
      </c>
      <c r="O562" s="61" t="e">
        <f>VLOOKUP(Table2[[#This Row],[Account Code]],'MSRP CODES'!$A$495:$B$580,2,FALSE)</f>
        <v>#N/A</v>
      </c>
      <c r="V562" s="12">
        <f t="shared" si="30"/>
        <v>0</v>
      </c>
      <c r="W562" s="13">
        <f>Table2[[#This Row],[Cost LC]]/3673.75</f>
        <v>0</v>
      </c>
    </row>
    <row r="563" spans="2:23" x14ac:dyDescent="0.3">
      <c r="B563" s="59" t="e">
        <f>VLOOKUP('BUDGET TEMPLATE'!C563,'MSRP CODES'!$A$4:$B$8,2,FALSE)</f>
        <v>#N/A</v>
      </c>
      <c r="D563" s="59" t="e">
        <f>VLOOKUP(Table2[[#This Row],[PPG Code]],'MSRP CODES'!$A$11:$B$15,2,FALSE)</f>
        <v>#N/A</v>
      </c>
      <c r="F563" s="59" t="e">
        <f>VLOOKUP(Table2[[#This Row],[Goal Code]],'MSRP CODES'!$A$18:$B$20,2,FALSE)</f>
        <v>#N/A</v>
      </c>
      <c r="I563" s="60" t="e">
        <f>VLOOKUP(Table2[[#This Row],[Site]],'MSRP CODES'!$A$23:$C$39,3,FALSE)</f>
        <v>#N/A</v>
      </c>
      <c r="J563" s="59" t="e">
        <f>VLOOKUP(Table2[[#This Row],[Cost Center Code]],'MSRP CODES'!$A$42:$B$48,2,FALSE)</f>
        <v>#N/A</v>
      </c>
      <c r="K563" s="61" t="e">
        <f>VLOOKUP(Table2[[#This Row],[MSRP Objective]],'MSRP CODES'!$A$60:$B$105,2,FALSE)</f>
        <v>#VALUE!</v>
      </c>
      <c r="L563" s="53" t="e">
        <f t="shared" si="29"/>
        <v>#VALUE!</v>
      </c>
      <c r="M563" s="61" t="e">
        <f>VLOOKUP(Table2[[#This Row],[MSRP Output]],'MSRP CODES'!$A$108:$B$491,2,FALSE)</f>
        <v>#N/A</v>
      </c>
      <c r="O563" s="61" t="e">
        <f>VLOOKUP(Table2[[#This Row],[Account Code]],'MSRP CODES'!$A$495:$B$580,2,FALSE)</f>
        <v>#N/A</v>
      </c>
      <c r="V563" s="12">
        <f t="shared" si="30"/>
        <v>0</v>
      </c>
      <c r="W563" s="13">
        <f>Table2[[#This Row],[Cost LC]]/3673.75</f>
        <v>0</v>
      </c>
    </row>
    <row r="564" spans="2:23" x14ac:dyDescent="0.3">
      <c r="B564" s="59" t="e">
        <f>VLOOKUP('BUDGET TEMPLATE'!C564,'MSRP CODES'!$A$4:$B$8,2,FALSE)</f>
        <v>#N/A</v>
      </c>
      <c r="D564" s="59" t="e">
        <f>VLOOKUP(Table2[[#This Row],[PPG Code]],'MSRP CODES'!$A$11:$B$15,2,FALSE)</f>
        <v>#N/A</v>
      </c>
      <c r="F564" s="59" t="e">
        <f>VLOOKUP(Table2[[#This Row],[Goal Code]],'MSRP CODES'!$A$18:$B$20,2,FALSE)</f>
        <v>#N/A</v>
      </c>
      <c r="I564" s="60" t="e">
        <f>VLOOKUP(Table2[[#This Row],[Site]],'MSRP CODES'!$A$23:$C$39,3,FALSE)</f>
        <v>#N/A</v>
      </c>
      <c r="J564" s="59" t="e">
        <f>VLOOKUP(Table2[[#This Row],[Cost Center Code]],'MSRP CODES'!$A$42:$B$48,2,FALSE)</f>
        <v>#N/A</v>
      </c>
      <c r="K564" s="61" t="e">
        <f>VLOOKUP(Table2[[#This Row],[MSRP Objective]],'MSRP CODES'!$A$60:$B$105,2,FALSE)</f>
        <v>#VALUE!</v>
      </c>
      <c r="L564" s="53" t="e">
        <f t="shared" si="29"/>
        <v>#VALUE!</v>
      </c>
      <c r="M564" s="61" t="e">
        <f>VLOOKUP(Table2[[#This Row],[MSRP Output]],'MSRP CODES'!$A$108:$B$491,2,FALSE)</f>
        <v>#N/A</v>
      </c>
      <c r="O564" s="61" t="e">
        <f>VLOOKUP(Table2[[#This Row],[Account Code]],'MSRP CODES'!$A$495:$B$580,2,FALSE)</f>
        <v>#N/A</v>
      </c>
      <c r="V564" s="12">
        <f t="shared" si="30"/>
        <v>0</v>
      </c>
      <c r="W564" s="13">
        <f>Table2[[#This Row],[Cost LC]]/3673.75</f>
        <v>0</v>
      </c>
    </row>
    <row r="565" spans="2:23" x14ac:dyDescent="0.3">
      <c r="B565" s="59" t="e">
        <f>VLOOKUP('BUDGET TEMPLATE'!C565,'MSRP CODES'!$A$4:$B$8,2,FALSE)</f>
        <v>#N/A</v>
      </c>
      <c r="D565" s="59" t="e">
        <f>VLOOKUP(Table2[[#This Row],[PPG Code]],'MSRP CODES'!$A$11:$B$15,2,FALSE)</f>
        <v>#N/A</v>
      </c>
      <c r="F565" s="59" t="e">
        <f>VLOOKUP(Table2[[#This Row],[Goal Code]],'MSRP CODES'!$A$18:$B$20,2,FALSE)</f>
        <v>#N/A</v>
      </c>
      <c r="I565" s="60" t="e">
        <f>VLOOKUP(Table2[[#This Row],[Site]],'MSRP CODES'!$A$23:$C$39,3,FALSE)</f>
        <v>#N/A</v>
      </c>
      <c r="J565" s="59" t="e">
        <f>VLOOKUP(Table2[[#This Row],[Cost Center Code]],'MSRP CODES'!$A$42:$B$48,2,FALSE)</f>
        <v>#N/A</v>
      </c>
      <c r="K565" s="61" t="e">
        <f>VLOOKUP(Table2[[#This Row],[MSRP Objective]],'MSRP CODES'!$A$60:$B$105,2,FALSE)</f>
        <v>#VALUE!</v>
      </c>
      <c r="L565" s="53" t="e">
        <f t="shared" si="29"/>
        <v>#VALUE!</v>
      </c>
      <c r="M565" s="61" t="e">
        <f>VLOOKUP(Table2[[#This Row],[MSRP Output]],'MSRP CODES'!$A$108:$B$491,2,FALSE)</f>
        <v>#N/A</v>
      </c>
      <c r="O565" s="61" t="e">
        <f>VLOOKUP(Table2[[#This Row],[Account Code]],'MSRP CODES'!$A$495:$B$580,2,FALSE)</f>
        <v>#N/A</v>
      </c>
      <c r="V565" s="12">
        <f t="shared" si="30"/>
        <v>0</v>
      </c>
      <c r="W565" s="13">
        <f>Table2[[#This Row],[Cost LC]]/3673.75</f>
        <v>0</v>
      </c>
    </row>
    <row r="566" spans="2:23" x14ac:dyDescent="0.3">
      <c r="B566" s="59" t="e">
        <f>VLOOKUP('BUDGET TEMPLATE'!C566,'MSRP CODES'!$A$4:$B$8,2,FALSE)</f>
        <v>#N/A</v>
      </c>
      <c r="D566" s="59" t="e">
        <f>VLOOKUP(Table2[[#This Row],[PPG Code]],'MSRP CODES'!$A$11:$B$15,2,FALSE)</f>
        <v>#N/A</v>
      </c>
      <c r="F566" s="59" t="e">
        <f>VLOOKUP(Table2[[#This Row],[Goal Code]],'MSRP CODES'!$A$18:$B$20,2,FALSE)</f>
        <v>#N/A</v>
      </c>
      <c r="I566" s="60" t="e">
        <f>VLOOKUP(Table2[[#This Row],[Site]],'MSRP CODES'!$A$23:$C$39,3,FALSE)</f>
        <v>#N/A</v>
      </c>
      <c r="J566" s="59" t="e">
        <f>VLOOKUP(Table2[[#This Row],[Cost Center Code]],'MSRP CODES'!$A$42:$B$48,2,FALSE)</f>
        <v>#N/A</v>
      </c>
      <c r="K566" s="61" t="e">
        <f>VLOOKUP(Table2[[#This Row],[MSRP Objective]],'MSRP CODES'!$A$60:$B$105,2,FALSE)</f>
        <v>#VALUE!</v>
      </c>
      <c r="L566" s="53" t="e">
        <f t="shared" si="29"/>
        <v>#VALUE!</v>
      </c>
      <c r="M566" s="61" t="e">
        <f>VLOOKUP(Table2[[#This Row],[MSRP Output]],'MSRP CODES'!$A$108:$B$491,2,FALSE)</f>
        <v>#N/A</v>
      </c>
      <c r="O566" s="61" t="e">
        <f>VLOOKUP(Table2[[#This Row],[Account Code]],'MSRP CODES'!$A$495:$B$580,2,FALSE)</f>
        <v>#N/A</v>
      </c>
      <c r="V566" s="12">
        <f t="shared" si="30"/>
        <v>0</v>
      </c>
      <c r="W566" s="13">
        <f>Table2[[#This Row],[Cost LC]]/3673.75</f>
        <v>0</v>
      </c>
    </row>
    <row r="567" spans="2:23" x14ac:dyDescent="0.3">
      <c r="B567" s="59" t="e">
        <f>VLOOKUP('BUDGET TEMPLATE'!C567,'MSRP CODES'!$A$4:$B$8,2,FALSE)</f>
        <v>#N/A</v>
      </c>
      <c r="D567" s="59" t="e">
        <f>VLOOKUP(Table2[[#This Row],[PPG Code]],'MSRP CODES'!$A$11:$B$15,2,FALSE)</f>
        <v>#N/A</v>
      </c>
      <c r="F567" s="59" t="e">
        <f>VLOOKUP(Table2[[#This Row],[Goal Code]],'MSRP CODES'!$A$18:$B$20,2,FALSE)</f>
        <v>#N/A</v>
      </c>
      <c r="I567" s="60" t="e">
        <f>VLOOKUP(Table2[[#This Row],[Site]],'MSRP CODES'!$A$23:$C$39,3,FALSE)</f>
        <v>#N/A</v>
      </c>
      <c r="J567" s="59" t="e">
        <f>VLOOKUP(Table2[[#This Row],[Cost Center Code]],'MSRP CODES'!$A$42:$B$48,2,FALSE)</f>
        <v>#N/A</v>
      </c>
      <c r="K567" s="61" t="e">
        <f>VLOOKUP(Table2[[#This Row],[MSRP Objective]],'MSRP CODES'!$A$60:$B$105,2,FALSE)</f>
        <v>#VALUE!</v>
      </c>
      <c r="L567" s="53" t="e">
        <f t="shared" si="29"/>
        <v>#VALUE!</v>
      </c>
      <c r="M567" s="61" t="e">
        <f>VLOOKUP(Table2[[#This Row],[MSRP Output]],'MSRP CODES'!$A$108:$B$491,2,FALSE)</f>
        <v>#N/A</v>
      </c>
      <c r="O567" s="61" t="e">
        <f>VLOOKUP(Table2[[#This Row],[Account Code]],'MSRP CODES'!$A$495:$B$580,2,FALSE)</f>
        <v>#N/A</v>
      </c>
      <c r="V567" s="12">
        <f t="shared" si="30"/>
        <v>0</v>
      </c>
      <c r="W567" s="13">
        <f>Table2[[#This Row],[Cost LC]]/3673.75</f>
        <v>0</v>
      </c>
    </row>
    <row r="568" spans="2:23" x14ac:dyDescent="0.3">
      <c r="B568" s="59" t="e">
        <f>VLOOKUP('BUDGET TEMPLATE'!C568,'MSRP CODES'!$A$4:$B$8,2,FALSE)</f>
        <v>#N/A</v>
      </c>
      <c r="D568" s="59" t="e">
        <f>VLOOKUP(Table2[[#This Row],[PPG Code]],'MSRP CODES'!$A$11:$B$15,2,FALSE)</f>
        <v>#N/A</v>
      </c>
      <c r="F568" s="59" t="e">
        <f>VLOOKUP(Table2[[#This Row],[Goal Code]],'MSRP CODES'!$A$18:$B$20,2,FALSE)</f>
        <v>#N/A</v>
      </c>
      <c r="I568" s="60" t="e">
        <f>VLOOKUP(Table2[[#This Row],[Site]],'MSRP CODES'!$A$23:$C$39,3,FALSE)</f>
        <v>#N/A</v>
      </c>
      <c r="J568" s="59" t="e">
        <f>VLOOKUP(Table2[[#This Row],[Cost Center Code]],'MSRP CODES'!$A$42:$B$48,2,FALSE)</f>
        <v>#N/A</v>
      </c>
      <c r="K568" s="61" t="e">
        <f>VLOOKUP(Table2[[#This Row],[MSRP Objective]],'MSRP CODES'!$A$60:$B$105,2,FALSE)</f>
        <v>#VALUE!</v>
      </c>
      <c r="L568" s="53" t="e">
        <f t="shared" si="29"/>
        <v>#VALUE!</v>
      </c>
      <c r="M568" s="61" t="e">
        <f>VLOOKUP(Table2[[#This Row],[MSRP Output]],'MSRP CODES'!$A$108:$B$491,2,FALSE)</f>
        <v>#N/A</v>
      </c>
      <c r="O568" s="61" t="e">
        <f>VLOOKUP(Table2[[#This Row],[Account Code]],'MSRP CODES'!$A$495:$B$580,2,FALSE)</f>
        <v>#N/A</v>
      </c>
      <c r="V568" s="12">
        <f t="shared" si="30"/>
        <v>0</v>
      </c>
      <c r="W568" s="13">
        <f>Table2[[#This Row],[Cost LC]]/3673.75</f>
        <v>0</v>
      </c>
    </row>
    <row r="569" spans="2:23" x14ac:dyDescent="0.3">
      <c r="B569" s="59" t="e">
        <f>VLOOKUP('BUDGET TEMPLATE'!C569,'MSRP CODES'!$A$4:$B$8,2,FALSE)</f>
        <v>#N/A</v>
      </c>
      <c r="D569" s="59" t="e">
        <f>VLOOKUP(Table2[[#This Row],[PPG Code]],'MSRP CODES'!$A$11:$B$15,2,FALSE)</f>
        <v>#N/A</v>
      </c>
      <c r="F569" s="59" t="e">
        <f>VLOOKUP(Table2[[#This Row],[Goal Code]],'MSRP CODES'!$A$18:$B$20,2,FALSE)</f>
        <v>#N/A</v>
      </c>
      <c r="I569" s="60" t="e">
        <f>VLOOKUP(Table2[[#This Row],[Site]],'MSRP CODES'!$A$23:$C$39,3,FALSE)</f>
        <v>#N/A</v>
      </c>
      <c r="J569" s="59" t="e">
        <f>VLOOKUP(Table2[[#This Row],[Cost Center Code]],'MSRP CODES'!$A$42:$B$48,2,FALSE)</f>
        <v>#N/A</v>
      </c>
      <c r="K569" s="61" t="e">
        <f>VLOOKUP(Table2[[#This Row],[MSRP Objective]],'MSRP CODES'!$A$60:$B$105,2,FALSE)</f>
        <v>#VALUE!</v>
      </c>
      <c r="L569" s="53" t="e">
        <f t="shared" si="29"/>
        <v>#VALUE!</v>
      </c>
      <c r="M569" s="61" t="e">
        <f>VLOOKUP(Table2[[#This Row],[MSRP Output]],'MSRP CODES'!$A$108:$B$491,2,FALSE)</f>
        <v>#N/A</v>
      </c>
      <c r="O569" s="61" t="e">
        <f>VLOOKUP(Table2[[#This Row],[Account Code]],'MSRP CODES'!$A$495:$B$580,2,FALSE)</f>
        <v>#N/A</v>
      </c>
      <c r="V569" s="12">
        <f t="shared" si="30"/>
        <v>0</v>
      </c>
      <c r="W569" s="13">
        <f>Table2[[#This Row],[Cost LC]]/3673.75</f>
        <v>0</v>
      </c>
    </row>
    <row r="570" spans="2:23" x14ac:dyDescent="0.3">
      <c r="B570" s="59" t="e">
        <f>VLOOKUP('BUDGET TEMPLATE'!C570,'MSRP CODES'!$A$4:$B$8,2,FALSE)</f>
        <v>#N/A</v>
      </c>
      <c r="D570" s="59" t="e">
        <f>VLOOKUP(Table2[[#This Row],[PPG Code]],'MSRP CODES'!$A$11:$B$15,2,FALSE)</f>
        <v>#N/A</v>
      </c>
      <c r="F570" s="59" t="e">
        <f>VLOOKUP(Table2[[#This Row],[Goal Code]],'MSRP CODES'!$A$18:$B$20,2,FALSE)</f>
        <v>#N/A</v>
      </c>
      <c r="I570" s="60" t="e">
        <f>VLOOKUP(Table2[[#This Row],[Site]],'MSRP CODES'!$A$23:$C$39,3,FALSE)</f>
        <v>#N/A</v>
      </c>
      <c r="J570" s="59" t="e">
        <f>VLOOKUP(Table2[[#This Row],[Cost Center Code]],'MSRP CODES'!$A$42:$B$48,2,FALSE)</f>
        <v>#N/A</v>
      </c>
      <c r="K570" s="61" t="e">
        <f>VLOOKUP(Table2[[#This Row],[MSRP Objective]],'MSRP CODES'!$A$60:$B$105,2,FALSE)</f>
        <v>#VALUE!</v>
      </c>
      <c r="L570" s="53" t="e">
        <f t="shared" si="29"/>
        <v>#VALUE!</v>
      </c>
      <c r="M570" s="61" t="e">
        <f>VLOOKUP(Table2[[#This Row],[MSRP Output]],'MSRP CODES'!$A$108:$B$491,2,FALSE)</f>
        <v>#N/A</v>
      </c>
      <c r="O570" s="61" t="e">
        <f>VLOOKUP(Table2[[#This Row],[Account Code]],'MSRP CODES'!$A$495:$B$580,2,FALSE)</f>
        <v>#N/A</v>
      </c>
      <c r="V570" s="12">
        <f t="shared" si="30"/>
        <v>0</v>
      </c>
      <c r="W570" s="13">
        <f>Table2[[#This Row],[Cost LC]]/3673.75</f>
        <v>0</v>
      </c>
    </row>
    <row r="571" spans="2:23" x14ac:dyDescent="0.3">
      <c r="B571" s="59" t="e">
        <f>VLOOKUP('BUDGET TEMPLATE'!C571,'MSRP CODES'!$A$4:$B$8,2,FALSE)</f>
        <v>#N/A</v>
      </c>
      <c r="D571" s="59" t="e">
        <f>VLOOKUP(Table2[[#This Row],[PPG Code]],'MSRP CODES'!$A$11:$B$15,2,FALSE)</f>
        <v>#N/A</v>
      </c>
      <c r="F571" s="59" t="e">
        <f>VLOOKUP(Table2[[#This Row],[Goal Code]],'MSRP CODES'!$A$18:$B$20,2,FALSE)</f>
        <v>#N/A</v>
      </c>
      <c r="I571" s="60" t="e">
        <f>VLOOKUP(Table2[[#This Row],[Site]],'MSRP CODES'!$A$23:$C$39,3,FALSE)</f>
        <v>#N/A</v>
      </c>
      <c r="J571" s="59" t="e">
        <f>VLOOKUP(Table2[[#This Row],[Cost Center Code]],'MSRP CODES'!$A$42:$B$48,2,FALSE)</f>
        <v>#N/A</v>
      </c>
      <c r="K571" s="61" t="e">
        <f>VLOOKUP(Table2[[#This Row],[MSRP Objective]],'MSRP CODES'!$A$60:$B$105,2,FALSE)</f>
        <v>#VALUE!</v>
      </c>
      <c r="L571" s="53" t="e">
        <f t="shared" si="29"/>
        <v>#VALUE!</v>
      </c>
      <c r="M571" s="61" t="e">
        <f>VLOOKUP(Table2[[#This Row],[MSRP Output]],'MSRP CODES'!$A$108:$B$491,2,FALSE)</f>
        <v>#N/A</v>
      </c>
      <c r="O571" s="61" t="e">
        <f>VLOOKUP(Table2[[#This Row],[Account Code]],'MSRP CODES'!$A$495:$B$580,2,FALSE)</f>
        <v>#N/A</v>
      </c>
      <c r="V571" s="12">
        <f t="shared" si="30"/>
        <v>0</v>
      </c>
      <c r="W571" s="13">
        <f>Table2[[#This Row],[Cost LC]]/3673.75</f>
        <v>0</v>
      </c>
    </row>
    <row r="572" spans="2:23" x14ac:dyDescent="0.3">
      <c r="B572" s="59" t="e">
        <f>VLOOKUP('BUDGET TEMPLATE'!C572,'MSRP CODES'!$A$4:$B$8,2,FALSE)</f>
        <v>#N/A</v>
      </c>
      <c r="D572" s="59" t="e">
        <f>VLOOKUP(Table2[[#This Row],[PPG Code]],'MSRP CODES'!$A$11:$B$15,2,FALSE)</f>
        <v>#N/A</v>
      </c>
      <c r="F572" s="59" t="e">
        <f>VLOOKUP(Table2[[#This Row],[Goal Code]],'MSRP CODES'!$A$18:$B$20,2,FALSE)</f>
        <v>#N/A</v>
      </c>
      <c r="I572" s="60" t="e">
        <f>VLOOKUP(Table2[[#This Row],[Site]],'MSRP CODES'!$A$23:$C$39,3,FALSE)</f>
        <v>#N/A</v>
      </c>
      <c r="J572" s="59" t="e">
        <f>VLOOKUP(Table2[[#This Row],[Cost Center Code]],'MSRP CODES'!$A$42:$B$48,2,FALSE)</f>
        <v>#N/A</v>
      </c>
      <c r="K572" s="61" t="e">
        <f>VLOOKUP(Table2[[#This Row],[MSRP Objective]],'MSRP CODES'!$A$60:$B$105,2,FALSE)</f>
        <v>#VALUE!</v>
      </c>
      <c r="L572" s="53" t="e">
        <f t="shared" si="29"/>
        <v>#VALUE!</v>
      </c>
      <c r="M572" s="61" t="e">
        <f>VLOOKUP(Table2[[#This Row],[MSRP Output]],'MSRP CODES'!$A$108:$B$491,2,FALSE)</f>
        <v>#N/A</v>
      </c>
      <c r="O572" s="61" t="e">
        <f>VLOOKUP(Table2[[#This Row],[Account Code]],'MSRP CODES'!$A$495:$B$580,2,FALSE)</f>
        <v>#N/A</v>
      </c>
      <c r="V572" s="12">
        <f t="shared" si="30"/>
        <v>0</v>
      </c>
      <c r="W572" s="13">
        <f>Table2[[#This Row],[Cost LC]]/3673.75</f>
        <v>0</v>
      </c>
    </row>
    <row r="573" spans="2:23" x14ac:dyDescent="0.3">
      <c r="B573" s="59" t="e">
        <f>VLOOKUP('BUDGET TEMPLATE'!C573,'MSRP CODES'!$A$4:$B$8,2,FALSE)</f>
        <v>#N/A</v>
      </c>
      <c r="D573" s="59" t="e">
        <f>VLOOKUP(Table2[[#This Row],[PPG Code]],'MSRP CODES'!$A$11:$B$15,2,FALSE)</f>
        <v>#N/A</v>
      </c>
      <c r="F573" s="59" t="e">
        <f>VLOOKUP(Table2[[#This Row],[Goal Code]],'MSRP CODES'!$A$18:$B$20,2,FALSE)</f>
        <v>#N/A</v>
      </c>
      <c r="I573" s="60" t="e">
        <f>VLOOKUP(Table2[[#This Row],[Site]],'MSRP CODES'!$A$23:$C$39,3,FALSE)</f>
        <v>#N/A</v>
      </c>
      <c r="J573" s="59" t="e">
        <f>VLOOKUP(Table2[[#This Row],[Cost Center Code]],'MSRP CODES'!$A$42:$B$48,2,FALSE)</f>
        <v>#N/A</v>
      </c>
      <c r="K573" s="61" t="e">
        <f>VLOOKUP(Table2[[#This Row],[MSRP Objective]],'MSRP CODES'!$A$60:$B$105,2,FALSE)</f>
        <v>#VALUE!</v>
      </c>
      <c r="L573" s="53" t="e">
        <f t="shared" ref="L573:L636" si="31">VALUE(LEFT(N573,LEN(N573)-2))</f>
        <v>#VALUE!</v>
      </c>
      <c r="M573" s="61" t="e">
        <f>VLOOKUP(Table2[[#This Row],[MSRP Output]],'MSRP CODES'!$A$108:$B$491,2,FALSE)</f>
        <v>#N/A</v>
      </c>
      <c r="O573" s="61" t="e">
        <f>VLOOKUP(Table2[[#This Row],[Account Code]],'MSRP CODES'!$A$495:$B$580,2,FALSE)</f>
        <v>#N/A</v>
      </c>
      <c r="V573" s="12">
        <f t="shared" ref="V573:V636" si="32">U573*R573</f>
        <v>0</v>
      </c>
      <c r="W573" s="13">
        <f>Table2[[#This Row],[Cost LC]]/3673.75</f>
        <v>0</v>
      </c>
    </row>
    <row r="574" spans="2:23" x14ac:dyDescent="0.3">
      <c r="B574" s="59" t="e">
        <f>VLOOKUP('BUDGET TEMPLATE'!C574,'MSRP CODES'!$A$4:$B$8,2,FALSE)</f>
        <v>#N/A</v>
      </c>
      <c r="D574" s="59" t="e">
        <f>VLOOKUP(Table2[[#This Row],[PPG Code]],'MSRP CODES'!$A$11:$B$15,2,FALSE)</f>
        <v>#N/A</v>
      </c>
      <c r="F574" s="59" t="e">
        <f>VLOOKUP(Table2[[#This Row],[Goal Code]],'MSRP CODES'!$A$18:$B$20,2,FALSE)</f>
        <v>#N/A</v>
      </c>
      <c r="I574" s="60" t="e">
        <f>VLOOKUP(Table2[[#This Row],[Site]],'MSRP CODES'!$A$23:$C$39,3,FALSE)</f>
        <v>#N/A</v>
      </c>
      <c r="J574" s="59" t="e">
        <f>VLOOKUP(Table2[[#This Row],[Cost Center Code]],'MSRP CODES'!$A$42:$B$48,2,FALSE)</f>
        <v>#N/A</v>
      </c>
      <c r="K574" s="61" t="e">
        <f>VLOOKUP(Table2[[#This Row],[MSRP Objective]],'MSRP CODES'!$A$60:$B$105,2,FALSE)</f>
        <v>#VALUE!</v>
      </c>
      <c r="L574" s="53" t="e">
        <f t="shared" si="31"/>
        <v>#VALUE!</v>
      </c>
      <c r="M574" s="61" t="e">
        <f>VLOOKUP(Table2[[#This Row],[MSRP Output]],'MSRP CODES'!$A$108:$B$491,2,FALSE)</f>
        <v>#N/A</v>
      </c>
      <c r="O574" s="61" t="e">
        <f>VLOOKUP(Table2[[#This Row],[Account Code]],'MSRP CODES'!$A$495:$B$580,2,FALSE)</f>
        <v>#N/A</v>
      </c>
      <c r="V574" s="12">
        <f t="shared" si="32"/>
        <v>0</v>
      </c>
      <c r="W574" s="13">
        <f>Table2[[#This Row],[Cost LC]]/3673.75</f>
        <v>0</v>
      </c>
    </row>
    <row r="575" spans="2:23" x14ac:dyDescent="0.3">
      <c r="B575" s="59" t="e">
        <f>VLOOKUP('BUDGET TEMPLATE'!C575,'MSRP CODES'!$A$4:$B$8,2,FALSE)</f>
        <v>#N/A</v>
      </c>
      <c r="D575" s="59" t="e">
        <f>VLOOKUP(Table2[[#This Row],[PPG Code]],'MSRP CODES'!$A$11:$B$15,2,FALSE)</f>
        <v>#N/A</v>
      </c>
      <c r="F575" s="59" t="e">
        <f>VLOOKUP(Table2[[#This Row],[Goal Code]],'MSRP CODES'!$A$18:$B$20,2,FALSE)</f>
        <v>#N/A</v>
      </c>
      <c r="I575" s="60" t="e">
        <f>VLOOKUP(Table2[[#This Row],[Site]],'MSRP CODES'!$A$23:$C$39,3,FALSE)</f>
        <v>#N/A</v>
      </c>
      <c r="J575" s="59" t="e">
        <f>VLOOKUP(Table2[[#This Row],[Cost Center Code]],'MSRP CODES'!$A$42:$B$48,2,FALSE)</f>
        <v>#N/A</v>
      </c>
      <c r="K575" s="61" t="e">
        <f>VLOOKUP(Table2[[#This Row],[MSRP Objective]],'MSRP CODES'!$A$60:$B$105,2,FALSE)</f>
        <v>#VALUE!</v>
      </c>
      <c r="L575" s="53" t="e">
        <f t="shared" si="31"/>
        <v>#VALUE!</v>
      </c>
      <c r="M575" s="61" t="e">
        <f>VLOOKUP(Table2[[#This Row],[MSRP Output]],'MSRP CODES'!$A$108:$B$491,2,FALSE)</f>
        <v>#N/A</v>
      </c>
      <c r="O575" s="61" t="e">
        <f>VLOOKUP(Table2[[#This Row],[Account Code]],'MSRP CODES'!$A$495:$B$580,2,FALSE)</f>
        <v>#N/A</v>
      </c>
      <c r="V575" s="12">
        <f t="shared" si="32"/>
        <v>0</v>
      </c>
      <c r="W575" s="13">
        <f>Table2[[#This Row],[Cost LC]]/3673.75</f>
        <v>0</v>
      </c>
    </row>
    <row r="576" spans="2:23" x14ac:dyDescent="0.3">
      <c r="B576" s="59" t="e">
        <f>VLOOKUP('BUDGET TEMPLATE'!C576,'MSRP CODES'!$A$4:$B$8,2,FALSE)</f>
        <v>#N/A</v>
      </c>
      <c r="D576" s="59" t="e">
        <f>VLOOKUP(Table2[[#This Row],[PPG Code]],'MSRP CODES'!$A$11:$B$15,2,FALSE)</f>
        <v>#N/A</v>
      </c>
      <c r="F576" s="59" t="e">
        <f>VLOOKUP(Table2[[#This Row],[Goal Code]],'MSRP CODES'!$A$18:$B$20,2,FALSE)</f>
        <v>#N/A</v>
      </c>
      <c r="I576" s="60" t="e">
        <f>VLOOKUP(Table2[[#This Row],[Site]],'MSRP CODES'!$A$23:$C$39,3,FALSE)</f>
        <v>#N/A</v>
      </c>
      <c r="J576" s="59" t="e">
        <f>VLOOKUP(Table2[[#This Row],[Cost Center Code]],'MSRP CODES'!$A$42:$B$48,2,FALSE)</f>
        <v>#N/A</v>
      </c>
      <c r="K576" s="61" t="e">
        <f>VLOOKUP(Table2[[#This Row],[MSRP Objective]],'MSRP CODES'!$A$60:$B$105,2,FALSE)</f>
        <v>#VALUE!</v>
      </c>
      <c r="L576" s="53" t="e">
        <f t="shared" si="31"/>
        <v>#VALUE!</v>
      </c>
      <c r="M576" s="61" t="e">
        <f>VLOOKUP(Table2[[#This Row],[MSRP Output]],'MSRP CODES'!$A$108:$B$491,2,FALSE)</f>
        <v>#N/A</v>
      </c>
      <c r="O576" s="61" t="e">
        <f>VLOOKUP(Table2[[#This Row],[Account Code]],'MSRP CODES'!$A$495:$B$580,2,FALSE)</f>
        <v>#N/A</v>
      </c>
      <c r="V576" s="12">
        <f t="shared" si="32"/>
        <v>0</v>
      </c>
      <c r="W576" s="13">
        <f>Table2[[#This Row],[Cost LC]]/3673.75</f>
        <v>0</v>
      </c>
    </row>
    <row r="577" spans="2:23" x14ac:dyDescent="0.3">
      <c r="B577" s="59" t="e">
        <f>VLOOKUP('BUDGET TEMPLATE'!C577,'MSRP CODES'!$A$4:$B$8,2,FALSE)</f>
        <v>#N/A</v>
      </c>
      <c r="D577" s="59" t="e">
        <f>VLOOKUP(Table2[[#This Row],[PPG Code]],'MSRP CODES'!$A$11:$B$15,2,FALSE)</f>
        <v>#N/A</v>
      </c>
      <c r="F577" s="59" t="e">
        <f>VLOOKUP(Table2[[#This Row],[Goal Code]],'MSRP CODES'!$A$18:$B$20,2,FALSE)</f>
        <v>#N/A</v>
      </c>
      <c r="I577" s="60" t="e">
        <f>VLOOKUP(Table2[[#This Row],[Site]],'MSRP CODES'!$A$23:$C$39,3,FALSE)</f>
        <v>#N/A</v>
      </c>
      <c r="J577" s="59" t="e">
        <f>VLOOKUP(Table2[[#This Row],[Cost Center Code]],'MSRP CODES'!$A$42:$B$48,2,FALSE)</f>
        <v>#N/A</v>
      </c>
      <c r="K577" s="61" t="e">
        <f>VLOOKUP(Table2[[#This Row],[MSRP Objective]],'MSRP CODES'!$A$60:$B$105,2,FALSE)</f>
        <v>#VALUE!</v>
      </c>
      <c r="L577" s="53" t="e">
        <f t="shared" si="31"/>
        <v>#VALUE!</v>
      </c>
      <c r="M577" s="61" t="e">
        <f>VLOOKUP(Table2[[#This Row],[MSRP Output]],'MSRP CODES'!$A$108:$B$491,2,FALSE)</f>
        <v>#N/A</v>
      </c>
      <c r="O577" s="61" t="e">
        <f>VLOOKUP(Table2[[#This Row],[Account Code]],'MSRP CODES'!$A$495:$B$580,2,FALSE)</f>
        <v>#N/A</v>
      </c>
      <c r="V577" s="12">
        <f t="shared" si="32"/>
        <v>0</v>
      </c>
      <c r="W577" s="13">
        <f>Table2[[#This Row],[Cost LC]]/3673.75</f>
        <v>0</v>
      </c>
    </row>
    <row r="578" spans="2:23" x14ac:dyDescent="0.3">
      <c r="B578" s="59" t="e">
        <f>VLOOKUP('BUDGET TEMPLATE'!C578,'MSRP CODES'!$A$4:$B$8,2,FALSE)</f>
        <v>#N/A</v>
      </c>
      <c r="D578" s="59" t="e">
        <f>VLOOKUP(Table2[[#This Row],[PPG Code]],'MSRP CODES'!$A$11:$B$15,2,FALSE)</f>
        <v>#N/A</v>
      </c>
      <c r="F578" s="59" t="e">
        <f>VLOOKUP(Table2[[#This Row],[Goal Code]],'MSRP CODES'!$A$18:$B$20,2,FALSE)</f>
        <v>#N/A</v>
      </c>
      <c r="I578" s="60" t="e">
        <f>VLOOKUP(Table2[[#This Row],[Site]],'MSRP CODES'!$A$23:$C$39,3,FALSE)</f>
        <v>#N/A</v>
      </c>
      <c r="J578" s="59" t="e">
        <f>VLOOKUP(Table2[[#This Row],[Cost Center Code]],'MSRP CODES'!$A$42:$B$48,2,FALSE)</f>
        <v>#N/A</v>
      </c>
      <c r="K578" s="61" t="e">
        <f>VLOOKUP(Table2[[#This Row],[MSRP Objective]],'MSRP CODES'!$A$60:$B$105,2,FALSE)</f>
        <v>#VALUE!</v>
      </c>
      <c r="L578" s="53" t="e">
        <f t="shared" si="31"/>
        <v>#VALUE!</v>
      </c>
      <c r="M578" s="61" t="e">
        <f>VLOOKUP(Table2[[#This Row],[MSRP Output]],'MSRP CODES'!$A$108:$B$491,2,FALSE)</f>
        <v>#N/A</v>
      </c>
      <c r="O578" s="61" t="e">
        <f>VLOOKUP(Table2[[#This Row],[Account Code]],'MSRP CODES'!$A$495:$B$580,2,FALSE)</f>
        <v>#N/A</v>
      </c>
      <c r="V578" s="12">
        <f t="shared" si="32"/>
        <v>0</v>
      </c>
      <c r="W578" s="13">
        <f>Table2[[#This Row],[Cost LC]]/3673.75</f>
        <v>0</v>
      </c>
    </row>
    <row r="579" spans="2:23" x14ac:dyDescent="0.3">
      <c r="B579" s="59" t="e">
        <f>VLOOKUP('BUDGET TEMPLATE'!C579,'MSRP CODES'!$A$4:$B$8,2,FALSE)</f>
        <v>#N/A</v>
      </c>
      <c r="D579" s="59" t="e">
        <f>VLOOKUP(Table2[[#This Row],[PPG Code]],'MSRP CODES'!$A$11:$B$15,2,FALSE)</f>
        <v>#N/A</v>
      </c>
      <c r="F579" s="59" t="e">
        <f>VLOOKUP(Table2[[#This Row],[Goal Code]],'MSRP CODES'!$A$18:$B$20,2,FALSE)</f>
        <v>#N/A</v>
      </c>
      <c r="I579" s="60" t="e">
        <f>VLOOKUP(Table2[[#This Row],[Site]],'MSRP CODES'!$A$23:$C$39,3,FALSE)</f>
        <v>#N/A</v>
      </c>
      <c r="J579" s="59" t="e">
        <f>VLOOKUP(Table2[[#This Row],[Cost Center Code]],'MSRP CODES'!$A$42:$B$48,2,FALSE)</f>
        <v>#N/A</v>
      </c>
      <c r="K579" s="61" t="e">
        <f>VLOOKUP(Table2[[#This Row],[MSRP Objective]],'MSRP CODES'!$A$60:$B$105,2,FALSE)</f>
        <v>#VALUE!</v>
      </c>
      <c r="L579" s="53" t="e">
        <f t="shared" si="31"/>
        <v>#VALUE!</v>
      </c>
      <c r="M579" s="61" t="e">
        <f>VLOOKUP(Table2[[#This Row],[MSRP Output]],'MSRP CODES'!$A$108:$B$491,2,FALSE)</f>
        <v>#N/A</v>
      </c>
      <c r="O579" s="61" t="e">
        <f>VLOOKUP(Table2[[#This Row],[Account Code]],'MSRP CODES'!$A$495:$B$580,2,FALSE)</f>
        <v>#N/A</v>
      </c>
      <c r="V579" s="12">
        <f t="shared" si="32"/>
        <v>0</v>
      </c>
      <c r="W579" s="13">
        <f>Table2[[#This Row],[Cost LC]]/3673.75</f>
        <v>0</v>
      </c>
    </row>
    <row r="580" spans="2:23" x14ac:dyDescent="0.3">
      <c r="B580" s="59" t="e">
        <f>VLOOKUP('BUDGET TEMPLATE'!C580,'MSRP CODES'!$A$4:$B$8,2,FALSE)</f>
        <v>#N/A</v>
      </c>
      <c r="D580" s="59" t="e">
        <f>VLOOKUP(Table2[[#This Row],[PPG Code]],'MSRP CODES'!$A$11:$B$15,2,FALSE)</f>
        <v>#N/A</v>
      </c>
      <c r="F580" s="59" t="e">
        <f>VLOOKUP(Table2[[#This Row],[Goal Code]],'MSRP CODES'!$A$18:$B$20,2,FALSE)</f>
        <v>#N/A</v>
      </c>
      <c r="I580" s="60" t="e">
        <f>VLOOKUP(Table2[[#This Row],[Site]],'MSRP CODES'!$A$23:$C$39,3,FALSE)</f>
        <v>#N/A</v>
      </c>
      <c r="J580" s="59" t="e">
        <f>VLOOKUP(Table2[[#This Row],[Cost Center Code]],'MSRP CODES'!$A$42:$B$48,2,FALSE)</f>
        <v>#N/A</v>
      </c>
      <c r="K580" s="61" t="e">
        <f>VLOOKUP(Table2[[#This Row],[MSRP Objective]],'MSRP CODES'!$A$60:$B$105,2,FALSE)</f>
        <v>#VALUE!</v>
      </c>
      <c r="L580" s="53" t="e">
        <f t="shared" si="31"/>
        <v>#VALUE!</v>
      </c>
      <c r="M580" s="61" t="e">
        <f>VLOOKUP(Table2[[#This Row],[MSRP Output]],'MSRP CODES'!$A$108:$B$491,2,FALSE)</f>
        <v>#N/A</v>
      </c>
      <c r="O580" s="61" t="e">
        <f>VLOOKUP(Table2[[#This Row],[Account Code]],'MSRP CODES'!$A$495:$B$580,2,FALSE)</f>
        <v>#N/A</v>
      </c>
      <c r="V580" s="12">
        <f t="shared" si="32"/>
        <v>0</v>
      </c>
      <c r="W580" s="13">
        <f>Table2[[#This Row],[Cost LC]]/3673.75</f>
        <v>0</v>
      </c>
    </row>
    <row r="581" spans="2:23" x14ac:dyDescent="0.3">
      <c r="B581" s="59" t="e">
        <f>VLOOKUP('BUDGET TEMPLATE'!C581,'MSRP CODES'!$A$4:$B$8,2,FALSE)</f>
        <v>#N/A</v>
      </c>
      <c r="D581" s="59" t="e">
        <f>VLOOKUP(Table2[[#This Row],[PPG Code]],'MSRP CODES'!$A$11:$B$15,2,FALSE)</f>
        <v>#N/A</v>
      </c>
      <c r="F581" s="59" t="e">
        <f>VLOOKUP(Table2[[#This Row],[Goal Code]],'MSRP CODES'!$A$18:$B$20,2,FALSE)</f>
        <v>#N/A</v>
      </c>
      <c r="I581" s="60" t="e">
        <f>VLOOKUP(Table2[[#This Row],[Site]],'MSRP CODES'!$A$23:$C$39,3,FALSE)</f>
        <v>#N/A</v>
      </c>
      <c r="J581" s="59" t="e">
        <f>VLOOKUP(Table2[[#This Row],[Cost Center Code]],'MSRP CODES'!$A$42:$B$48,2,FALSE)</f>
        <v>#N/A</v>
      </c>
      <c r="K581" s="61" t="e">
        <f>VLOOKUP(Table2[[#This Row],[MSRP Objective]],'MSRP CODES'!$A$60:$B$105,2,FALSE)</f>
        <v>#VALUE!</v>
      </c>
      <c r="L581" s="53" t="e">
        <f t="shared" si="31"/>
        <v>#VALUE!</v>
      </c>
      <c r="M581" s="61" t="e">
        <f>VLOOKUP(Table2[[#This Row],[MSRP Output]],'MSRP CODES'!$A$108:$B$491,2,FALSE)</f>
        <v>#N/A</v>
      </c>
      <c r="O581" s="61" t="e">
        <f>VLOOKUP(Table2[[#This Row],[Account Code]],'MSRP CODES'!$A$495:$B$580,2,FALSE)</f>
        <v>#N/A</v>
      </c>
      <c r="V581" s="12">
        <f t="shared" si="32"/>
        <v>0</v>
      </c>
      <c r="W581" s="13">
        <f>Table2[[#This Row],[Cost LC]]/3673.75</f>
        <v>0</v>
      </c>
    </row>
    <row r="582" spans="2:23" x14ac:dyDescent="0.3">
      <c r="B582" s="59" t="e">
        <f>VLOOKUP('BUDGET TEMPLATE'!C582,'MSRP CODES'!$A$4:$B$8,2,FALSE)</f>
        <v>#N/A</v>
      </c>
      <c r="D582" s="59" t="e">
        <f>VLOOKUP(Table2[[#This Row],[PPG Code]],'MSRP CODES'!$A$11:$B$15,2,FALSE)</f>
        <v>#N/A</v>
      </c>
      <c r="F582" s="59" t="e">
        <f>VLOOKUP(Table2[[#This Row],[Goal Code]],'MSRP CODES'!$A$18:$B$20,2,FALSE)</f>
        <v>#N/A</v>
      </c>
      <c r="I582" s="60" t="e">
        <f>VLOOKUP(Table2[[#This Row],[Site]],'MSRP CODES'!$A$23:$C$39,3,FALSE)</f>
        <v>#N/A</v>
      </c>
      <c r="J582" s="59" t="e">
        <f>VLOOKUP(Table2[[#This Row],[Cost Center Code]],'MSRP CODES'!$A$42:$B$48,2,FALSE)</f>
        <v>#N/A</v>
      </c>
      <c r="K582" s="61" t="e">
        <f>VLOOKUP(Table2[[#This Row],[MSRP Objective]],'MSRP CODES'!$A$60:$B$105,2,FALSE)</f>
        <v>#VALUE!</v>
      </c>
      <c r="L582" s="53" t="e">
        <f t="shared" si="31"/>
        <v>#VALUE!</v>
      </c>
      <c r="M582" s="61" t="e">
        <f>VLOOKUP(Table2[[#This Row],[MSRP Output]],'MSRP CODES'!$A$108:$B$491,2,FALSE)</f>
        <v>#N/A</v>
      </c>
      <c r="O582" s="61" t="e">
        <f>VLOOKUP(Table2[[#This Row],[Account Code]],'MSRP CODES'!$A$495:$B$580,2,FALSE)</f>
        <v>#N/A</v>
      </c>
      <c r="V582" s="12">
        <f t="shared" si="32"/>
        <v>0</v>
      </c>
      <c r="W582" s="13">
        <f>Table2[[#This Row],[Cost LC]]/3673.75</f>
        <v>0</v>
      </c>
    </row>
    <row r="583" spans="2:23" x14ac:dyDescent="0.3">
      <c r="B583" s="59" t="e">
        <f>VLOOKUP('BUDGET TEMPLATE'!C583,'MSRP CODES'!$A$4:$B$8,2,FALSE)</f>
        <v>#N/A</v>
      </c>
      <c r="D583" s="59" t="e">
        <f>VLOOKUP(Table2[[#This Row],[PPG Code]],'MSRP CODES'!$A$11:$B$15,2,FALSE)</f>
        <v>#N/A</v>
      </c>
      <c r="F583" s="59" t="e">
        <f>VLOOKUP(Table2[[#This Row],[Goal Code]],'MSRP CODES'!$A$18:$B$20,2,FALSE)</f>
        <v>#N/A</v>
      </c>
      <c r="I583" s="60" t="e">
        <f>VLOOKUP(Table2[[#This Row],[Site]],'MSRP CODES'!$A$23:$C$39,3,FALSE)</f>
        <v>#N/A</v>
      </c>
      <c r="J583" s="59" t="e">
        <f>VLOOKUP(Table2[[#This Row],[Cost Center Code]],'MSRP CODES'!$A$42:$B$48,2,FALSE)</f>
        <v>#N/A</v>
      </c>
      <c r="K583" s="61" t="e">
        <f>VLOOKUP(Table2[[#This Row],[MSRP Objective]],'MSRP CODES'!$A$60:$B$105,2,FALSE)</f>
        <v>#VALUE!</v>
      </c>
      <c r="L583" s="53" t="e">
        <f t="shared" si="31"/>
        <v>#VALUE!</v>
      </c>
      <c r="M583" s="61" t="e">
        <f>VLOOKUP(Table2[[#This Row],[MSRP Output]],'MSRP CODES'!$A$108:$B$491,2,FALSE)</f>
        <v>#N/A</v>
      </c>
      <c r="O583" s="61" t="e">
        <f>VLOOKUP(Table2[[#This Row],[Account Code]],'MSRP CODES'!$A$495:$B$580,2,FALSE)</f>
        <v>#N/A</v>
      </c>
      <c r="V583" s="12">
        <f t="shared" si="32"/>
        <v>0</v>
      </c>
      <c r="W583" s="13">
        <f>Table2[[#This Row],[Cost LC]]/3673.75</f>
        <v>0</v>
      </c>
    </row>
    <row r="584" spans="2:23" x14ac:dyDescent="0.3">
      <c r="B584" s="59" t="e">
        <f>VLOOKUP('BUDGET TEMPLATE'!C584,'MSRP CODES'!$A$4:$B$8,2,FALSE)</f>
        <v>#N/A</v>
      </c>
      <c r="D584" s="59" t="e">
        <f>VLOOKUP(Table2[[#This Row],[PPG Code]],'MSRP CODES'!$A$11:$B$15,2,FALSE)</f>
        <v>#N/A</v>
      </c>
      <c r="F584" s="59" t="e">
        <f>VLOOKUP(Table2[[#This Row],[Goal Code]],'MSRP CODES'!$A$18:$B$20,2,FALSE)</f>
        <v>#N/A</v>
      </c>
      <c r="I584" s="60" t="e">
        <f>VLOOKUP(Table2[[#This Row],[Site]],'MSRP CODES'!$A$23:$C$39,3,FALSE)</f>
        <v>#N/A</v>
      </c>
      <c r="J584" s="59" t="e">
        <f>VLOOKUP(Table2[[#This Row],[Cost Center Code]],'MSRP CODES'!$A$42:$B$48,2,FALSE)</f>
        <v>#N/A</v>
      </c>
      <c r="K584" s="61" t="e">
        <f>VLOOKUP(Table2[[#This Row],[MSRP Objective]],'MSRP CODES'!$A$60:$B$105,2,FALSE)</f>
        <v>#VALUE!</v>
      </c>
      <c r="L584" s="53" t="e">
        <f t="shared" si="31"/>
        <v>#VALUE!</v>
      </c>
      <c r="M584" s="61" t="e">
        <f>VLOOKUP(Table2[[#This Row],[MSRP Output]],'MSRP CODES'!$A$108:$B$491,2,FALSE)</f>
        <v>#N/A</v>
      </c>
      <c r="O584" s="61" t="e">
        <f>VLOOKUP(Table2[[#This Row],[Account Code]],'MSRP CODES'!$A$495:$B$580,2,FALSE)</f>
        <v>#N/A</v>
      </c>
      <c r="V584" s="12">
        <f t="shared" si="32"/>
        <v>0</v>
      </c>
      <c r="W584" s="13">
        <f>Table2[[#This Row],[Cost LC]]/3673.75</f>
        <v>0</v>
      </c>
    </row>
    <row r="585" spans="2:23" x14ac:dyDescent="0.3">
      <c r="B585" s="59" t="e">
        <f>VLOOKUP('BUDGET TEMPLATE'!C585,'MSRP CODES'!$A$4:$B$8,2,FALSE)</f>
        <v>#N/A</v>
      </c>
      <c r="D585" s="59" t="e">
        <f>VLOOKUP(Table2[[#This Row],[PPG Code]],'MSRP CODES'!$A$11:$B$15,2,FALSE)</f>
        <v>#N/A</v>
      </c>
      <c r="F585" s="59" t="e">
        <f>VLOOKUP(Table2[[#This Row],[Goal Code]],'MSRP CODES'!$A$18:$B$20,2,FALSE)</f>
        <v>#N/A</v>
      </c>
      <c r="I585" s="60" t="e">
        <f>VLOOKUP(Table2[[#This Row],[Site]],'MSRP CODES'!$A$23:$C$39,3,FALSE)</f>
        <v>#N/A</v>
      </c>
      <c r="J585" s="59" t="e">
        <f>VLOOKUP(Table2[[#This Row],[Cost Center Code]],'MSRP CODES'!$A$42:$B$48,2,FALSE)</f>
        <v>#N/A</v>
      </c>
      <c r="K585" s="61" t="e">
        <f>VLOOKUP(Table2[[#This Row],[MSRP Objective]],'MSRP CODES'!$A$60:$B$105,2,FALSE)</f>
        <v>#VALUE!</v>
      </c>
      <c r="L585" s="53" t="e">
        <f t="shared" si="31"/>
        <v>#VALUE!</v>
      </c>
      <c r="M585" s="61" t="e">
        <f>VLOOKUP(Table2[[#This Row],[MSRP Output]],'MSRP CODES'!$A$108:$B$491,2,FALSE)</f>
        <v>#N/A</v>
      </c>
      <c r="O585" s="61" t="e">
        <f>VLOOKUP(Table2[[#This Row],[Account Code]],'MSRP CODES'!$A$495:$B$580,2,FALSE)</f>
        <v>#N/A</v>
      </c>
      <c r="V585" s="12">
        <f t="shared" si="32"/>
        <v>0</v>
      </c>
      <c r="W585" s="13">
        <f>Table2[[#This Row],[Cost LC]]/3673.75</f>
        <v>0</v>
      </c>
    </row>
    <row r="586" spans="2:23" x14ac:dyDescent="0.3">
      <c r="B586" s="59" t="e">
        <f>VLOOKUP('BUDGET TEMPLATE'!C586,'MSRP CODES'!$A$4:$B$8,2,FALSE)</f>
        <v>#N/A</v>
      </c>
      <c r="D586" s="59" t="e">
        <f>VLOOKUP(Table2[[#This Row],[PPG Code]],'MSRP CODES'!$A$11:$B$15,2,FALSE)</f>
        <v>#N/A</v>
      </c>
      <c r="F586" s="59" t="e">
        <f>VLOOKUP(Table2[[#This Row],[Goal Code]],'MSRP CODES'!$A$18:$B$20,2,FALSE)</f>
        <v>#N/A</v>
      </c>
      <c r="I586" s="60" t="e">
        <f>VLOOKUP(Table2[[#This Row],[Site]],'MSRP CODES'!$A$23:$C$39,3,FALSE)</f>
        <v>#N/A</v>
      </c>
      <c r="J586" s="59" t="e">
        <f>VLOOKUP(Table2[[#This Row],[Cost Center Code]],'MSRP CODES'!$A$42:$B$48,2,FALSE)</f>
        <v>#N/A</v>
      </c>
      <c r="K586" s="61" t="e">
        <f>VLOOKUP(Table2[[#This Row],[MSRP Objective]],'MSRP CODES'!$A$60:$B$105,2,FALSE)</f>
        <v>#VALUE!</v>
      </c>
      <c r="L586" s="53" t="e">
        <f t="shared" si="31"/>
        <v>#VALUE!</v>
      </c>
      <c r="M586" s="61" t="e">
        <f>VLOOKUP(Table2[[#This Row],[MSRP Output]],'MSRP CODES'!$A$108:$B$491,2,FALSE)</f>
        <v>#N/A</v>
      </c>
      <c r="O586" s="61" t="e">
        <f>VLOOKUP(Table2[[#This Row],[Account Code]],'MSRP CODES'!$A$495:$B$580,2,FALSE)</f>
        <v>#N/A</v>
      </c>
      <c r="V586" s="12">
        <f t="shared" si="32"/>
        <v>0</v>
      </c>
      <c r="W586" s="13">
        <f>Table2[[#This Row],[Cost LC]]/3673.75</f>
        <v>0</v>
      </c>
    </row>
    <row r="587" spans="2:23" x14ac:dyDescent="0.3">
      <c r="B587" s="59" t="e">
        <f>VLOOKUP('BUDGET TEMPLATE'!C587,'MSRP CODES'!$A$4:$B$8,2,FALSE)</f>
        <v>#N/A</v>
      </c>
      <c r="D587" s="59" t="e">
        <f>VLOOKUP(Table2[[#This Row],[PPG Code]],'MSRP CODES'!$A$11:$B$15,2,FALSE)</f>
        <v>#N/A</v>
      </c>
      <c r="F587" s="59" t="e">
        <f>VLOOKUP(Table2[[#This Row],[Goal Code]],'MSRP CODES'!$A$18:$B$20,2,FALSE)</f>
        <v>#N/A</v>
      </c>
      <c r="I587" s="60" t="e">
        <f>VLOOKUP(Table2[[#This Row],[Site]],'MSRP CODES'!$A$23:$C$39,3,FALSE)</f>
        <v>#N/A</v>
      </c>
      <c r="J587" s="59" t="e">
        <f>VLOOKUP(Table2[[#This Row],[Cost Center Code]],'MSRP CODES'!$A$42:$B$48,2,FALSE)</f>
        <v>#N/A</v>
      </c>
      <c r="K587" s="61" t="e">
        <f>VLOOKUP(Table2[[#This Row],[MSRP Objective]],'MSRP CODES'!$A$60:$B$105,2,FALSE)</f>
        <v>#VALUE!</v>
      </c>
      <c r="L587" s="53" t="e">
        <f t="shared" si="31"/>
        <v>#VALUE!</v>
      </c>
      <c r="M587" s="61" t="e">
        <f>VLOOKUP(Table2[[#This Row],[MSRP Output]],'MSRP CODES'!$A$108:$B$491,2,FALSE)</f>
        <v>#N/A</v>
      </c>
      <c r="O587" s="61" t="e">
        <f>VLOOKUP(Table2[[#This Row],[Account Code]],'MSRP CODES'!$A$495:$B$580,2,FALSE)</f>
        <v>#N/A</v>
      </c>
      <c r="V587" s="12">
        <f t="shared" si="32"/>
        <v>0</v>
      </c>
      <c r="W587" s="13">
        <f>Table2[[#This Row],[Cost LC]]/3673.75</f>
        <v>0</v>
      </c>
    </row>
    <row r="588" spans="2:23" x14ac:dyDescent="0.3">
      <c r="B588" s="59" t="e">
        <f>VLOOKUP('BUDGET TEMPLATE'!C588,'MSRP CODES'!$A$4:$B$8,2,FALSE)</f>
        <v>#N/A</v>
      </c>
      <c r="D588" s="59" t="e">
        <f>VLOOKUP(Table2[[#This Row],[PPG Code]],'MSRP CODES'!$A$11:$B$15,2,FALSE)</f>
        <v>#N/A</v>
      </c>
      <c r="F588" s="59" t="e">
        <f>VLOOKUP(Table2[[#This Row],[Goal Code]],'MSRP CODES'!$A$18:$B$20,2,FALSE)</f>
        <v>#N/A</v>
      </c>
      <c r="I588" s="60" t="e">
        <f>VLOOKUP(Table2[[#This Row],[Site]],'MSRP CODES'!$A$23:$C$39,3,FALSE)</f>
        <v>#N/A</v>
      </c>
      <c r="J588" s="59" t="e">
        <f>VLOOKUP(Table2[[#This Row],[Cost Center Code]],'MSRP CODES'!$A$42:$B$48,2,FALSE)</f>
        <v>#N/A</v>
      </c>
      <c r="K588" s="61" t="e">
        <f>VLOOKUP(Table2[[#This Row],[MSRP Objective]],'MSRP CODES'!$A$60:$B$105,2,FALSE)</f>
        <v>#VALUE!</v>
      </c>
      <c r="L588" s="53" t="e">
        <f t="shared" si="31"/>
        <v>#VALUE!</v>
      </c>
      <c r="M588" s="61" t="e">
        <f>VLOOKUP(Table2[[#This Row],[MSRP Output]],'MSRP CODES'!$A$108:$B$491,2,FALSE)</f>
        <v>#N/A</v>
      </c>
      <c r="O588" s="61" t="e">
        <f>VLOOKUP(Table2[[#This Row],[Account Code]],'MSRP CODES'!$A$495:$B$580,2,FALSE)</f>
        <v>#N/A</v>
      </c>
      <c r="V588" s="12">
        <f t="shared" si="32"/>
        <v>0</v>
      </c>
      <c r="W588" s="13">
        <f>Table2[[#This Row],[Cost LC]]/3673.75</f>
        <v>0</v>
      </c>
    </row>
    <row r="589" spans="2:23" x14ac:dyDescent="0.3">
      <c r="B589" s="59" t="e">
        <f>VLOOKUP('BUDGET TEMPLATE'!C589,'MSRP CODES'!$A$4:$B$8,2,FALSE)</f>
        <v>#N/A</v>
      </c>
      <c r="D589" s="59" t="e">
        <f>VLOOKUP(Table2[[#This Row],[PPG Code]],'MSRP CODES'!$A$11:$B$15,2,FALSE)</f>
        <v>#N/A</v>
      </c>
      <c r="F589" s="59" t="e">
        <f>VLOOKUP(Table2[[#This Row],[Goal Code]],'MSRP CODES'!$A$18:$B$20,2,FALSE)</f>
        <v>#N/A</v>
      </c>
      <c r="I589" s="60" t="e">
        <f>VLOOKUP(Table2[[#This Row],[Site]],'MSRP CODES'!$A$23:$C$39,3,FALSE)</f>
        <v>#N/A</v>
      </c>
      <c r="J589" s="59" t="e">
        <f>VLOOKUP(Table2[[#This Row],[Cost Center Code]],'MSRP CODES'!$A$42:$B$48,2,FALSE)</f>
        <v>#N/A</v>
      </c>
      <c r="K589" s="61" t="e">
        <f>VLOOKUP(Table2[[#This Row],[MSRP Objective]],'MSRP CODES'!$A$60:$B$105,2,FALSE)</f>
        <v>#VALUE!</v>
      </c>
      <c r="L589" s="53" t="e">
        <f t="shared" si="31"/>
        <v>#VALUE!</v>
      </c>
      <c r="M589" s="61" t="e">
        <f>VLOOKUP(Table2[[#This Row],[MSRP Output]],'MSRP CODES'!$A$108:$B$491,2,FALSE)</f>
        <v>#N/A</v>
      </c>
      <c r="O589" s="61" t="e">
        <f>VLOOKUP(Table2[[#This Row],[Account Code]],'MSRP CODES'!$A$495:$B$580,2,FALSE)</f>
        <v>#N/A</v>
      </c>
      <c r="V589" s="12">
        <f t="shared" si="32"/>
        <v>0</v>
      </c>
      <c r="W589" s="13">
        <f>Table2[[#This Row],[Cost LC]]/3673.75</f>
        <v>0</v>
      </c>
    </row>
    <row r="590" spans="2:23" x14ac:dyDescent="0.3">
      <c r="B590" s="59" t="e">
        <f>VLOOKUP('BUDGET TEMPLATE'!C590,'MSRP CODES'!$A$4:$B$8,2,FALSE)</f>
        <v>#N/A</v>
      </c>
      <c r="D590" s="59" t="e">
        <f>VLOOKUP(Table2[[#This Row],[PPG Code]],'MSRP CODES'!$A$11:$B$15,2,FALSE)</f>
        <v>#N/A</v>
      </c>
      <c r="F590" s="59" t="e">
        <f>VLOOKUP(Table2[[#This Row],[Goal Code]],'MSRP CODES'!$A$18:$B$20,2,FALSE)</f>
        <v>#N/A</v>
      </c>
      <c r="I590" s="60" t="e">
        <f>VLOOKUP(Table2[[#This Row],[Site]],'MSRP CODES'!$A$23:$C$39,3,FALSE)</f>
        <v>#N/A</v>
      </c>
      <c r="J590" s="59" t="e">
        <f>VLOOKUP(Table2[[#This Row],[Cost Center Code]],'MSRP CODES'!$A$42:$B$48,2,FALSE)</f>
        <v>#N/A</v>
      </c>
      <c r="K590" s="61" t="e">
        <f>VLOOKUP(Table2[[#This Row],[MSRP Objective]],'MSRP CODES'!$A$60:$B$105,2,FALSE)</f>
        <v>#VALUE!</v>
      </c>
      <c r="L590" s="53" t="e">
        <f t="shared" si="31"/>
        <v>#VALUE!</v>
      </c>
      <c r="M590" s="61" t="e">
        <f>VLOOKUP(Table2[[#This Row],[MSRP Output]],'MSRP CODES'!$A$108:$B$491,2,FALSE)</f>
        <v>#N/A</v>
      </c>
      <c r="O590" s="61" t="e">
        <f>VLOOKUP(Table2[[#This Row],[Account Code]],'MSRP CODES'!$A$495:$B$580,2,FALSE)</f>
        <v>#N/A</v>
      </c>
      <c r="V590" s="12">
        <f t="shared" si="32"/>
        <v>0</v>
      </c>
      <c r="W590" s="13">
        <f>Table2[[#This Row],[Cost LC]]/3673.75</f>
        <v>0</v>
      </c>
    </row>
    <row r="591" spans="2:23" x14ac:dyDescent="0.3">
      <c r="B591" s="59" t="e">
        <f>VLOOKUP('BUDGET TEMPLATE'!C591,'MSRP CODES'!$A$4:$B$8,2,FALSE)</f>
        <v>#N/A</v>
      </c>
      <c r="D591" s="59" t="e">
        <f>VLOOKUP(Table2[[#This Row],[PPG Code]],'MSRP CODES'!$A$11:$B$15,2,FALSE)</f>
        <v>#N/A</v>
      </c>
      <c r="F591" s="59" t="e">
        <f>VLOOKUP(Table2[[#This Row],[Goal Code]],'MSRP CODES'!$A$18:$B$20,2,FALSE)</f>
        <v>#N/A</v>
      </c>
      <c r="I591" s="60" t="e">
        <f>VLOOKUP(Table2[[#This Row],[Site]],'MSRP CODES'!$A$23:$C$39,3,FALSE)</f>
        <v>#N/A</v>
      </c>
      <c r="J591" s="59" t="e">
        <f>VLOOKUP(Table2[[#This Row],[Cost Center Code]],'MSRP CODES'!$A$42:$B$48,2,FALSE)</f>
        <v>#N/A</v>
      </c>
      <c r="K591" s="61" t="e">
        <f>VLOOKUP(Table2[[#This Row],[MSRP Objective]],'MSRP CODES'!$A$60:$B$105,2,FALSE)</f>
        <v>#VALUE!</v>
      </c>
      <c r="L591" s="53" t="e">
        <f t="shared" si="31"/>
        <v>#VALUE!</v>
      </c>
      <c r="M591" s="61" t="e">
        <f>VLOOKUP(Table2[[#This Row],[MSRP Output]],'MSRP CODES'!$A$108:$B$491,2,FALSE)</f>
        <v>#N/A</v>
      </c>
      <c r="O591" s="61" t="e">
        <f>VLOOKUP(Table2[[#This Row],[Account Code]],'MSRP CODES'!$A$495:$B$580,2,FALSE)</f>
        <v>#N/A</v>
      </c>
      <c r="V591" s="12">
        <f t="shared" si="32"/>
        <v>0</v>
      </c>
      <c r="W591" s="13">
        <f>Table2[[#This Row],[Cost LC]]/3673.75</f>
        <v>0</v>
      </c>
    </row>
    <row r="592" spans="2:23" x14ac:dyDescent="0.3">
      <c r="B592" s="59" t="e">
        <f>VLOOKUP('BUDGET TEMPLATE'!C592,'MSRP CODES'!$A$4:$B$8,2,FALSE)</f>
        <v>#N/A</v>
      </c>
      <c r="D592" s="59" t="e">
        <f>VLOOKUP(Table2[[#This Row],[PPG Code]],'MSRP CODES'!$A$11:$B$15,2,FALSE)</f>
        <v>#N/A</v>
      </c>
      <c r="F592" s="59" t="e">
        <f>VLOOKUP(Table2[[#This Row],[Goal Code]],'MSRP CODES'!$A$18:$B$20,2,FALSE)</f>
        <v>#N/A</v>
      </c>
      <c r="I592" s="60" t="e">
        <f>VLOOKUP(Table2[[#This Row],[Site]],'MSRP CODES'!$A$23:$C$39,3,FALSE)</f>
        <v>#N/A</v>
      </c>
      <c r="J592" s="59" t="e">
        <f>VLOOKUP(Table2[[#This Row],[Cost Center Code]],'MSRP CODES'!$A$42:$B$48,2,FALSE)</f>
        <v>#N/A</v>
      </c>
      <c r="K592" s="61" t="e">
        <f>VLOOKUP(Table2[[#This Row],[MSRP Objective]],'MSRP CODES'!$A$60:$B$105,2,FALSE)</f>
        <v>#VALUE!</v>
      </c>
      <c r="L592" s="53" t="e">
        <f t="shared" si="31"/>
        <v>#VALUE!</v>
      </c>
      <c r="M592" s="61" t="e">
        <f>VLOOKUP(Table2[[#This Row],[MSRP Output]],'MSRP CODES'!$A$108:$B$491,2,FALSE)</f>
        <v>#N/A</v>
      </c>
      <c r="O592" s="61" t="e">
        <f>VLOOKUP(Table2[[#This Row],[Account Code]],'MSRP CODES'!$A$495:$B$580,2,FALSE)</f>
        <v>#N/A</v>
      </c>
      <c r="V592" s="12">
        <f t="shared" si="32"/>
        <v>0</v>
      </c>
      <c r="W592" s="13">
        <f>Table2[[#This Row],[Cost LC]]/3673.75</f>
        <v>0</v>
      </c>
    </row>
    <row r="593" spans="2:23" x14ac:dyDescent="0.3">
      <c r="B593" s="59" t="e">
        <f>VLOOKUP('BUDGET TEMPLATE'!C593,'MSRP CODES'!$A$4:$B$8,2,FALSE)</f>
        <v>#N/A</v>
      </c>
      <c r="D593" s="59" t="e">
        <f>VLOOKUP(Table2[[#This Row],[PPG Code]],'MSRP CODES'!$A$11:$B$15,2,FALSE)</f>
        <v>#N/A</v>
      </c>
      <c r="F593" s="59" t="e">
        <f>VLOOKUP(Table2[[#This Row],[Goal Code]],'MSRP CODES'!$A$18:$B$20,2,FALSE)</f>
        <v>#N/A</v>
      </c>
      <c r="I593" s="60" t="e">
        <f>VLOOKUP(Table2[[#This Row],[Site]],'MSRP CODES'!$A$23:$C$39,3,FALSE)</f>
        <v>#N/A</v>
      </c>
      <c r="J593" s="59" t="e">
        <f>VLOOKUP(Table2[[#This Row],[Cost Center Code]],'MSRP CODES'!$A$42:$B$48,2,FALSE)</f>
        <v>#N/A</v>
      </c>
      <c r="K593" s="61" t="e">
        <f>VLOOKUP(Table2[[#This Row],[MSRP Objective]],'MSRP CODES'!$A$60:$B$105,2,FALSE)</f>
        <v>#VALUE!</v>
      </c>
      <c r="L593" s="53" t="e">
        <f t="shared" si="31"/>
        <v>#VALUE!</v>
      </c>
      <c r="M593" s="61" t="e">
        <f>VLOOKUP(Table2[[#This Row],[MSRP Output]],'MSRP CODES'!$A$108:$B$491,2,FALSE)</f>
        <v>#N/A</v>
      </c>
      <c r="O593" s="61" t="e">
        <f>VLOOKUP(Table2[[#This Row],[Account Code]],'MSRP CODES'!$A$495:$B$580,2,FALSE)</f>
        <v>#N/A</v>
      </c>
      <c r="V593" s="12">
        <f t="shared" si="32"/>
        <v>0</v>
      </c>
      <c r="W593" s="13">
        <f>Table2[[#This Row],[Cost LC]]/3673.75</f>
        <v>0</v>
      </c>
    </row>
    <row r="594" spans="2:23" x14ac:dyDescent="0.3">
      <c r="B594" s="59" t="e">
        <f>VLOOKUP('BUDGET TEMPLATE'!C594,'MSRP CODES'!$A$4:$B$8,2,FALSE)</f>
        <v>#N/A</v>
      </c>
      <c r="D594" s="59" t="e">
        <f>VLOOKUP(Table2[[#This Row],[PPG Code]],'MSRP CODES'!$A$11:$B$15,2,FALSE)</f>
        <v>#N/A</v>
      </c>
      <c r="F594" s="59" t="e">
        <f>VLOOKUP(Table2[[#This Row],[Goal Code]],'MSRP CODES'!$A$18:$B$20,2,FALSE)</f>
        <v>#N/A</v>
      </c>
      <c r="I594" s="60" t="e">
        <f>VLOOKUP(Table2[[#This Row],[Site]],'MSRP CODES'!$A$23:$C$39,3,FALSE)</f>
        <v>#N/A</v>
      </c>
      <c r="J594" s="59" t="e">
        <f>VLOOKUP(Table2[[#This Row],[Cost Center Code]],'MSRP CODES'!$A$42:$B$48,2,FALSE)</f>
        <v>#N/A</v>
      </c>
      <c r="K594" s="61" t="e">
        <f>VLOOKUP(Table2[[#This Row],[MSRP Objective]],'MSRP CODES'!$A$60:$B$105,2,FALSE)</f>
        <v>#VALUE!</v>
      </c>
      <c r="L594" s="53" t="e">
        <f t="shared" si="31"/>
        <v>#VALUE!</v>
      </c>
      <c r="M594" s="61" t="e">
        <f>VLOOKUP(Table2[[#This Row],[MSRP Output]],'MSRP CODES'!$A$108:$B$491,2,FALSE)</f>
        <v>#N/A</v>
      </c>
      <c r="O594" s="61" t="e">
        <f>VLOOKUP(Table2[[#This Row],[Account Code]],'MSRP CODES'!$A$495:$B$580,2,FALSE)</f>
        <v>#N/A</v>
      </c>
      <c r="V594" s="12">
        <f t="shared" si="32"/>
        <v>0</v>
      </c>
      <c r="W594" s="13">
        <f>Table2[[#This Row],[Cost LC]]/3673.75</f>
        <v>0</v>
      </c>
    </row>
    <row r="595" spans="2:23" x14ac:dyDescent="0.3">
      <c r="B595" s="59" t="e">
        <f>VLOOKUP('BUDGET TEMPLATE'!C595,'MSRP CODES'!$A$4:$B$8,2,FALSE)</f>
        <v>#N/A</v>
      </c>
      <c r="D595" s="59" t="e">
        <f>VLOOKUP(Table2[[#This Row],[PPG Code]],'MSRP CODES'!$A$11:$B$15,2,FALSE)</f>
        <v>#N/A</v>
      </c>
      <c r="F595" s="59" t="e">
        <f>VLOOKUP(Table2[[#This Row],[Goal Code]],'MSRP CODES'!$A$18:$B$20,2,FALSE)</f>
        <v>#N/A</v>
      </c>
      <c r="I595" s="60" t="e">
        <f>VLOOKUP(Table2[[#This Row],[Site]],'MSRP CODES'!$A$23:$C$39,3,FALSE)</f>
        <v>#N/A</v>
      </c>
      <c r="J595" s="59" t="e">
        <f>VLOOKUP(Table2[[#This Row],[Cost Center Code]],'MSRP CODES'!$A$42:$B$48,2,FALSE)</f>
        <v>#N/A</v>
      </c>
      <c r="K595" s="61" t="e">
        <f>VLOOKUP(Table2[[#This Row],[MSRP Objective]],'MSRP CODES'!$A$60:$B$105,2,FALSE)</f>
        <v>#VALUE!</v>
      </c>
      <c r="L595" s="53" t="e">
        <f t="shared" si="31"/>
        <v>#VALUE!</v>
      </c>
      <c r="M595" s="61" t="e">
        <f>VLOOKUP(Table2[[#This Row],[MSRP Output]],'MSRP CODES'!$A$108:$B$491,2,FALSE)</f>
        <v>#N/A</v>
      </c>
      <c r="O595" s="61" t="e">
        <f>VLOOKUP(Table2[[#This Row],[Account Code]],'MSRP CODES'!$A$495:$B$580,2,FALSE)</f>
        <v>#N/A</v>
      </c>
      <c r="V595" s="12">
        <f t="shared" si="32"/>
        <v>0</v>
      </c>
      <c r="W595" s="13">
        <f>Table2[[#This Row],[Cost LC]]/3673.75</f>
        <v>0</v>
      </c>
    </row>
    <row r="596" spans="2:23" x14ac:dyDescent="0.3">
      <c r="B596" s="59" t="e">
        <f>VLOOKUP('BUDGET TEMPLATE'!C596,'MSRP CODES'!$A$4:$B$8,2,FALSE)</f>
        <v>#N/A</v>
      </c>
      <c r="D596" s="59" t="e">
        <f>VLOOKUP(Table2[[#This Row],[PPG Code]],'MSRP CODES'!$A$11:$B$15,2,FALSE)</f>
        <v>#N/A</v>
      </c>
      <c r="F596" s="59" t="e">
        <f>VLOOKUP(Table2[[#This Row],[Goal Code]],'MSRP CODES'!$A$18:$B$20,2,FALSE)</f>
        <v>#N/A</v>
      </c>
      <c r="I596" s="60" t="e">
        <f>VLOOKUP(Table2[[#This Row],[Site]],'MSRP CODES'!$A$23:$C$39,3,FALSE)</f>
        <v>#N/A</v>
      </c>
      <c r="J596" s="59" t="e">
        <f>VLOOKUP(Table2[[#This Row],[Cost Center Code]],'MSRP CODES'!$A$42:$B$48,2,FALSE)</f>
        <v>#N/A</v>
      </c>
      <c r="K596" s="61" t="e">
        <f>VLOOKUP(Table2[[#This Row],[MSRP Objective]],'MSRP CODES'!$A$60:$B$105,2,FALSE)</f>
        <v>#VALUE!</v>
      </c>
      <c r="L596" s="53" t="e">
        <f t="shared" si="31"/>
        <v>#VALUE!</v>
      </c>
      <c r="M596" s="61" t="e">
        <f>VLOOKUP(Table2[[#This Row],[MSRP Output]],'MSRP CODES'!$A$108:$B$491,2,FALSE)</f>
        <v>#N/A</v>
      </c>
      <c r="O596" s="61" t="e">
        <f>VLOOKUP(Table2[[#This Row],[Account Code]],'MSRP CODES'!$A$495:$B$580,2,FALSE)</f>
        <v>#N/A</v>
      </c>
      <c r="V596" s="12">
        <f t="shared" si="32"/>
        <v>0</v>
      </c>
      <c r="W596" s="13">
        <f>Table2[[#This Row],[Cost LC]]/3673.75</f>
        <v>0</v>
      </c>
    </row>
    <row r="597" spans="2:23" x14ac:dyDescent="0.3">
      <c r="B597" s="59" t="e">
        <f>VLOOKUP('BUDGET TEMPLATE'!C597,'MSRP CODES'!$A$4:$B$8,2,FALSE)</f>
        <v>#N/A</v>
      </c>
      <c r="D597" s="59" t="e">
        <f>VLOOKUP(Table2[[#This Row],[PPG Code]],'MSRP CODES'!$A$11:$B$15,2,FALSE)</f>
        <v>#N/A</v>
      </c>
      <c r="F597" s="59" t="e">
        <f>VLOOKUP(Table2[[#This Row],[Goal Code]],'MSRP CODES'!$A$18:$B$20,2,FALSE)</f>
        <v>#N/A</v>
      </c>
      <c r="I597" s="60" t="e">
        <f>VLOOKUP(Table2[[#This Row],[Site]],'MSRP CODES'!$A$23:$C$39,3,FALSE)</f>
        <v>#N/A</v>
      </c>
      <c r="J597" s="59" t="e">
        <f>VLOOKUP(Table2[[#This Row],[Cost Center Code]],'MSRP CODES'!$A$42:$B$48,2,FALSE)</f>
        <v>#N/A</v>
      </c>
      <c r="K597" s="61" t="e">
        <f>VLOOKUP(Table2[[#This Row],[MSRP Objective]],'MSRP CODES'!$A$60:$B$105,2,FALSE)</f>
        <v>#VALUE!</v>
      </c>
      <c r="L597" s="53" t="e">
        <f t="shared" si="31"/>
        <v>#VALUE!</v>
      </c>
      <c r="M597" s="61" t="e">
        <f>VLOOKUP(Table2[[#This Row],[MSRP Output]],'MSRP CODES'!$A$108:$B$491,2,FALSE)</f>
        <v>#N/A</v>
      </c>
      <c r="O597" s="61" t="e">
        <f>VLOOKUP(Table2[[#This Row],[Account Code]],'MSRP CODES'!$A$495:$B$580,2,FALSE)</f>
        <v>#N/A</v>
      </c>
      <c r="V597" s="12">
        <f t="shared" si="32"/>
        <v>0</v>
      </c>
      <c r="W597" s="13">
        <f>Table2[[#This Row],[Cost LC]]/3673.75</f>
        <v>0</v>
      </c>
    </row>
    <row r="598" spans="2:23" x14ac:dyDescent="0.3">
      <c r="B598" s="59" t="e">
        <f>VLOOKUP('BUDGET TEMPLATE'!C598,'MSRP CODES'!$A$4:$B$8,2,FALSE)</f>
        <v>#N/A</v>
      </c>
      <c r="D598" s="59" t="e">
        <f>VLOOKUP(Table2[[#This Row],[PPG Code]],'MSRP CODES'!$A$11:$B$15,2,FALSE)</f>
        <v>#N/A</v>
      </c>
      <c r="F598" s="59" t="e">
        <f>VLOOKUP(Table2[[#This Row],[Goal Code]],'MSRP CODES'!$A$18:$B$20,2,FALSE)</f>
        <v>#N/A</v>
      </c>
      <c r="I598" s="60" t="e">
        <f>VLOOKUP(Table2[[#This Row],[Site]],'MSRP CODES'!$A$23:$C$39,3,FALSE)</f>
        <v>#N/A</v>
      </c>
      <c r="J598" s="59" t="e">
        <f>VLOOKUP(Table2[[#This Row],[Cost Center Code]],'MSRP CODES'!$A$42:$B$48,2,FALSE)</f>
        <v>#N/A</v>
      </c>
      <c r="K598" s="61" t="e">
        <f>VLOOKUP(Table2[[#This Row],[MSRP Objective]],'MSRP CODES'!$A$60:$B$105,2,FALSE)</f>
        <v>#VALUE!</v>
      </c>
      <c r="L598" s="53" t="e">
        <f t="shared" si="31"/>
        <v>#VALUE!</v>
      </c>
      <c r="M598" s="61" t="e">
        <f>VLOOKUP(Table2[[#This Row],[MSRP Output]],'MSRP CODES'!$A$108:$B$491,2,FALSE)</f>
        <v>#N/A</v>
      </c>
      <c r="O598" s="61" t="e">
        <f>VLOOKUP(Table2[[#This Row],[Account Code]],'MSRP CODES'!$A$495:$B$580,2,FALSE)</f>
        <v>#N/A</v>
      </c>
      <c r="V598" s="12">
        <f t="shared" si="32"/>
        <v>0</v>
      </c>
      <c r="W598" s="13">
        <f>Table2[[#This Row],[Cost LC]]/3673.75</f>
        <v>0</v>
      </c>
    </row>
    <row r="599" spans="2:23" x14ac:dyDescent="0.3">
      <c r="B599" s="59" t="e">
        <f>VLOOKUP('BUDGET TEMPLATE'!C599,'MSRP CODES'!$A$4:$B$8,2,FALSE)</f>
        <v>#N/A</v>
      </c>
      <c r="D599" s="59" t="e">
        <f>VLOOKUP(Table2[[#This Row],[PPG Code]],'MSRP CODES'!$A$11:$B$15,2,FALSE)</f>
        <v>#N/A</v>
      </c>
      <c r="F599" s="59" t="e">
        <f>VLOOKUP(Table2[[#This Row],[Goal Code]],'MSRP CODES'!$A$18:$B$20,2,FALSE)</f>
        <v>#N/A</v>
      </c>
      <c r="I599" s="60" t="e">
        <f>VLOOKUP(Table2[[#This Row],[Site]],'MSRP CODES'!$A$23:$C$39,3,FALSE)</f>
        <v>#N/A</v>
      </c>
      <c r="J599" s="59" t="e">
        <f>VLOOKUP(Table2[[#This Row],[Cost Center Code]],'MSRP CODES'!$A$42:$B$48,2,FALSE)</f>
        <v>#N/A</v>
      </c>
      <c r="K599" s="61" t="e">
        <f>VLOOKUP(Table2[[#This Row],[MSRP Objective]],'MSRP CODES'!$A$60:$B$105,2,FALSE)</f>
        <v>#VALUE!</v>
      </c>
      <c r="L599" s="53" t="e">
        <f t="shared" si="31"/>
        <v>#VALUE!</v>
      </c>
      <c r="M599" s="61" t="e">
        <f>VLOOKUP(Table2[[#This Row],[MSRP Output]],'MSRP CODES'!$A$108:$B$491,2,FALSE)</f>
        <v>#N/A</v>
      </c>
      <c r="O599" s="61" t="e">
        <f>VLOOKUP(Table2[[#This Row],[Account Code]],'MSRP CODES'!$A$495:$B$580,2,FALSE)</f>
        <v>#N/A</v>
      </c>
      <c r="V599" s="12">
        <f t="shared" si="32"/>
        <v>0</v>
      </c>
      <c r="W599" s="13">
        <f>Table2[[#This Row],[Cost LC]]/3673.75</f>
        <v>0</v>
      </c>
    </row>
    <row r="600" spans="2:23" x14ac:dyDescent="0.3">
      <c r="B600" s="59" t="e">
        <f>VLOOKUP('BUDGET TEMPLATE'!C600,'MSRP CODES'!$A$4:$B$8,2,FALSE)</f>
        <v>#N/A</v>
      </c>
      <c r="D600" s="59" t="e">
        <f>VLOOKUP(Table2[[#This Row],[PPG Code]],'MSRP CODES'!$A$11:$B$15,2,FALSE)</f>
        <v>#N/A</v>
      </c>
      <c r="F600" s="59" t="e">
        <f>VLOOKUP(Table2[[#This Row],[Goal Code]],'MSRP CODES'!$A$18:$B$20,2,FALSE)</f>
        <v>#N/A</v>
      </c>
      <c r="I600" s="60" t="e">
        <f>VLOOKUP(Table2[[#This Row],[Site]],'MSRP CODES'!$A$23:$C$39,3,FALSE)</f>
        <v>#N/A</v>
      </c>
      <c r="J600" s="59" t="e">
        <f>VLOOKUP(Table2[[#This Row],[Cost Center Code]],'MSRP CODES'!$A$42:$B$48,2,FALSE)</f>
        <v>#N/A</v>
      </c>
      <c r="K600" s="61" t="e">
        <f>VLOOKUP(Table2[[#This Row],[MSRP Objective]],'MSRP CODES'!$A$60:$B$105,2,FALSE)</f>
        <v>#VALUE!</v>
      </c>
      <c r="L600" s="53" t="e">
        <f t="shared" si="31"/>
        <v>#VALUE!</v>
      </c>
      <c r="M600" s="61" t="e">
        <f>VLOOKUP(Table2[[#This Row],[MSRP Output]],'MSRP CODES'!$A$108:$B$491,2,FALSE)</f>
        <v>#N/A</v>
      </c>
      <c r="O600" s="61" t="e">
        <f>VLOOKUP(Table2[[#This Row],[Account Code]],'MSRP CODES'!$A$495:$B$580,2,FALSE)</f>
        <v>#N/A</v>
      </c>
      <c r="V600" s="12">
        <f t="shared" si="32"/>
        <v>0</v>
      </c>
      <c r="W600" s="13">
        <f>Table2[[#This Row],[Cost LC]]/3673.75</f>
        <v>0</v>
      </c>
    </row>
    <row r="601" spans="2:23" x14ac:dyDescent="0.3">
      <c r="B601" s="59" t="e">
        <f>VLOOKUP('BUDGET TEMPLATE'!C601,'MSRP CODES'!$A$4:$B$8,2,FALSE)</f>
        <v>#N/A</v>
      </c>
      <c r="D601" s="59" t="e">
        <f>VLOOKUP(Table2[[#This Row],[PPG Code]],'MSRP CODES'!$A$11:$B$15,2,FALSE)</f>
        <v>#N/A</v>
      </c>
      <c r="F601" s="59" t="e">
        <f>VLOOKUP(Table2[[#This Row],[Goal Code]],'MSRP CODES'!$A$18:$B$20,2,FALSE)</f>
        <v>#N/A</v>
      </c>
      <c r="I601" s="60" t="e">
        <f>VLOOKUP(Table2[[#This Row],[Site]],'MSRP CODES'!$A$23:$C$39,3,FALSE)</f>
        <v>#N/A</v>
      </c>
      <c r="J601" s="59" t="e">
        <f>VLOOKUP(Table2[[#This Row],[Cost Center Code]],'MSRP CODES'!$A$42:$B$48,2,FALSE)</f>
        <v>#N/A</v>
      </c>
      <c r="K601" s="61" t="e">
        <f>VLOOKUP(Table2[[#This Row],[MSRP Objective]],'MSRP CODES'!$A$60:$B$105,2,FALSE)</f>
        <v>#VALUE!</v>
      </c>
      <c r="L601" s="53" t="e">
        <f t="shared" si="31"/>
        <v>#VALUE!</v>
      </c>
      <c r="M601" s="61" t="e">
        <f>VLOOKUP(Table2[[#This Row],[MSRP Output]],'MSRP CODES'!$A$108:$B$491,2,FALSE)</f>
        <v>#N/A</v>
      </c>
      <c r="O601" s="61" t="e">
        <f>VLOOKUP(Table2[[#This Row],[Account Code]],'MSRP CODES'!$A$495:$B$580,2,FALSE)</f>
        <v>#N/A</v>
      </c>
      <c r="V601" s="12">
        <f t="shared" si="32"/>
        <v>0</v>
      </c>
      <c r="W601" s="13">
        <f>Table2[[#This Row],[Cost LC]]/3673.75</f>
        <v>0</v>
      </c>
    </row>
    <row r="602" spans="2:23" x14ac:dyDescent="0.3">
      <c r="B602" s="59" t="e">
        <f>VLOOKUP('BUDGET TEMPLATE'!C602,'MSRP CODES'!$A$4:$B$8,2,FALSE)</f>
        <v>#N/A</v>
      </c>
      <c r="D602" s="59" t="e">
        <f>VLOOKUP(Table2[[#This Row],[PPG Code]],'MSRP CODES'!$A$11:$B$15,2,FALSE)</f>
        <v>#N/A</v>
      </c>
      <c r="F602" s="59" t="e">
        <f>VLOOKUP(Table2[[#This Row],[Goal Code]],'MSRP CODES'!$A$18:$B$20,2,FALSE)</f>
        <v>#N/A</v>
      </c>
      <c r="I602" s="60" t="e">
        <f>VLOOKUP(Table2[[#This Row],[Site]],'MSRP CODES'!$A$23:$C$39,3,FALSE)</f>
        <v>#N/A</v>
      </c>
      <c r="J602" s="59" t="e">
        <f>VLOOKUP(Table2[[#This Row],[Cost Center Code]],'MSRP CODES'!$A$42:$B$48,2,FALSE)</f>
        <v>#N/A</v>
      </c>
      <c r="K602" s="61" t="e">
        <f>VLOOKUP(Table2[[#This Row],[MSRP Objective]],'MSRP CODES'!$A$60:$B$105,2,FALSE)</f>
        <v>#VALUE!</v>
      </c>
      <c r="L602" s="53" t="e">
        <f t="shared" si="31"/>
        <v>#VALUE!</v>
      </c>
      <c r="M602" s="61" t="e">
        <f>VLOOKUP(Table2[[#This Row],[MSRP Output]],'MSRP CODES'!$A$108:$B$491,2,FALSE)</f>
        <v>#N/A</v>
      </c>
      <c r="O602" s="61" t="e">
        <f>VLOOKUP(Table2[[#This Row],[Account Code]],'MSRP CODES'!$A$495:$B$580,2,FALSE)</f>
        <v>#N/A</v>
      </c>
      <c r="V602" s="12">
        <f t="shared" si="32"/>
        <v>0</v>
      </c>
      <c r="W602" s="13">
        <f>Table2[[#This Row],[Cost LC]]/3673.75</f>
        <v>0</v>
      </c>
    </row>
    <row r="603" spans="2:23" x14ac:dyDescent="0.3">
      <c r="B603" s="59" t="e">
        <f>VLOOKUP('BUDGET TEMPLATE'!C603,'MSRP CODES'!$A$4:$B$8,2,FALSE)</f>
        <v>#N/A</v>
      </c>
      <c r="D603" s="59" t="e">
        <f>VLOOKUP(Table2[[#This Row],[PPG Code]],'MSRP CODES'!$A$11:$B$15,2,FALSE)</f>
        <v>#N/A</v>
      </c>
      <c r="F603" s="59" t="e">
        <f>VLOOKUP(Table2[[#This Row],[Goal Code]],'MSRP CODES'!$A$18:$B$20,2,FALSE)</f>
        <v>#N/A</v>
      </c>
      <c r="I603" s="60" t="e">
        <f>VLOOKUP(Table2[[#This Row],[Site]],'MSRP CODES'!$A$23:$C$39,3,FALSE)</f>
        <v>#N/A</v>
      </c>
      <c r="J603" s="59" t="e">
        <f>VLOOKUP(Table2[[#This Row],[Cost Center Code]],'MSRP CODES'!$A$42:$B$48,2,FALSE)</f>
        <v>#N/A</v>
      </c>
      <c r="K603" s="61" t="e">
        <f>VLOOKUP(Table2[[#This Row],[MSRP Objective]],'MSRP CODES'!$A$60:$B$105,2,FALSE)</f>
        <v>#VALUE!</v>
      </c>
      <c r="L603" s="53" t="e">
        <f t="shared" si="31"/>
        <v>#VALUE!</v>
      </c>
      <c r="M603" s="61" t="e">
        <f>VLOOKUP(Table2[[#This Row],[MSRP Output]],'MSRP CODES'!$A$108:$B$491,2,FALSE)</f>
        <v>#N/A</v>
      </c>
      <c r="O603" s="61" t="e">
        <f>VLOOKUP(Table2[[#This Row],[Account Code]],'MSRP CODES'!$A$495:$B$580,2,FALSE)</f>
        <v>#N/A</v>
      </c>
      <c r="V603" s="12">
        <f t="shared" si="32"/>
        <v>0</v>
      </c>
      <c r="W603" s="13">
        <f>Table2[[#This Row],[Cost LC]]/3673.75</f>
        <v>0</v>
      </c>
    </row>
    <row r="604" spans="2:23" x14ac:dyDescent="0.3">
      <c r="B604" s="59" t="e">
        <f>VLOOKUP('BUDGET TEMPLATE'!C604,'MSRP CODES'!$A$4:$B$8,2,FALSE)</f>
        <v>#N/A</v>
      </c>
      <c r="D604" s="59" t="e">
        <f>VLOOKUP(Table2[[#This Row],[PPG Code]],'MSRP CODES'!$A$11:$B$15,2,FALSE)</f>
        <v>#N/A</v>
      </c>
      <c r="F604" s="59" t="e">
        <f>VLOOKUP(Table2[[#This Row],[Goal Code]],'MSRP CODES'!$A$18:$B$20,2,FALSE)</f>
        <v>#N/A</v>
      </c>
      <c r="I604" s="60" t="e">
        <f>VLOOKUP(Table2[[#This Row],[Site]],'MSRP CODES'!$A$23:$C$39,3,FALSE)</f>
        <v>#N/A</v>
      </c>
      <c r="J604" s="59" t="e">
        <f>VLOOKUP(Table2[[#This Row],[Cost Center Code]],'MSRP CODES'!$A$42:$B$48,2,FALSE)</f>
        <v>#N/A</v>
      </c>
      <c r="K604" s="61" t="e">
        <f>VLOOKUP(Table2[[#This Row],[MSRP Objective]],'MSRP CODES'!$A$60:$B$105,2,FALSE)</f>
        <v>#VALUE!</v>
      </c>
      <c r="L604" s="53" t="e">
        <f t="shared" si="31"/>
        <v>#VALUE!</v>
      </c>
      <c r="M604" s="61" t="e">
        <f>VLOOKUP(Table2[[#This Row],[MSRP Output]],'MSRP CODES'!$A$108:$B$491,2,FALSE)</f>
        <v>#N/A</v>
      </c>
      <c r="O604" s="61" t="e">
        <f>VLOOKUP(Table2[[#This Row],[Account Code]],'MSRP CODES'!$A$495:$B$580,2,FALSE)</f>
        <v>#N/A</v>
      </c>
      <c r="V604" s="12">
        <f t="shared" si="32"/>
        <v>0</v>
      </c>
      <c r="W604" s="13">
        <f>Table2[[#This Row],[Cost LC]]/3673.75</f>
        <v>0</v>
      </c>
    </row>
    <row r="605" spans="2:23" x14ac:dyDescent="0.3">
      <c r="B605" s="59" t="e">
        <f>VLOOKUP('BUDGET TEMPLATE'!C605,'MSRP CODES'!$A$4:$B$8,2,FALSE)</f>
        <v>#N/A</v>
      </c>
      <c r="D605" s="59" t="e">
        <f>VLOOKUP(Table2[[#This Row],[PPG Code]],'MSRP CODES'!$A$11:$B$15,2,FALSE)</f>
        <v>#N/A</v>
      </c>
      <c r="F605" s="59" t="e">
        <f>VLOOKUP(Table2[[#This Row],[Goal Code]],'MSRP CODES'!$A$18:$B$20,2,FALSE)</f>
        <v>#N/A</v>
      </c>
      <c r="I605" s="60" t="e">
        <f>VLOOKUP(Table2[[#This Row],[Site]],'MSRP CODES'!$A$23:$C$39,3,FALSE)</f>
        <v>#N/A</v>
      </c>
      <c r="J605" s="59" t="e">
        <f>VLOOKUP(Table2[[#This Row],[Cost Center Code]],'MSRP CODES'!$A$42:$B$48,2,FALSE)</f>
        <v>#N/A</v>
      </c>
      <c r="K605" s="61" t="e">
        <f>VLOOKUP(Table2[[#This Row],[MSRP Objective]],'MSRP CODES'!$A$60:$B$105,2,FALSE)</f>
        <v>#VALUE!</v>
      </c>
      <c r="L605" s="53" t="e">
        <f t="shared" si="31"/>
        <v>#VALUE!</v>
      </c>
      <c r="M605" s="61" t="e">
        <f>VLOOKUP(Table2[[#This Row],[MSRP Output]],'MSRP CODES'!$A$108:$B$491,2,FALSE)</f>
        <v>#N/A</v>
      </c>
      <c r="O605" s="61" t="e">
        <f>VLOOKUP(Table2[[#This Row],[Account Code]],'MSRP CODES'!$A$495:$B$580,2,FALSE)</f>
        <v>#N/A</v>
      </c>
      <c r="V605" s="12">
        <f t="shared" si="32"/>
        <v>0</v>
      </c>
      <c r="W605" s="13">
        <f>Table2[[#This Row],[Cost LC]]/3673.75</f>
        <v>0</v>
      </c>
    </row>
    <row r="606" spans="2:23" x14ac:dyDescent="0.3">
      <c r="B606" s="59" t="e">
        <f>VLOOKUP('BUDGET TEMPLATE'!C606,'MSRP CODES'!$A$4:$B$8,2,FALSE)</f>
        <v>#N/A</v>
      </c>
      <c r="D606" s="59" t="e">
        <f>VLOOKUP(Table2[[#This Row],[PPG Code]],'MSRP CODES'!$A$11:$B$15,2,FALSE)</f>
        <v>#N/A</v>
      </c>
      <c r="F606" s="59" t="e">
        <f>VLOOKUP(Table2[[#This Row],[Goal Code]],'MSRP CODES'!$A$18:$B$20,2,FALSE)</f>
        <v>#N/A</v>
      </c>
      <c r="I606" s="60" t="e">
        <f>VLOOKUP(Table2[[#This Row],[Site]],'MSRP CODES'!$A$23:$C$39,3,FALSE)</f>
        <v>#N/A</v>
      </c>
      <c r="J606" s="59" t="e">
        <f>VLOOKUP(Table2[[#This Row],[Cost Center Code]],'MSRP CODES'!$A$42:$B$48,2,FALSE)</f>
        <v>#N/A</v>
      </c>
      <c r="K606" s="61" t="e">
        <f>VLOOKUP(Table2[[#This Row],[MSRP Objective]],'MSRP CODES'!$A$60:$B$105,2,FALSE)</f>
        <v>#VALUE!</v>
      </c>
      <c r="L606" s="53" t="e">
        <f t="shared" si="31"/>
        <v>#VALUE!</v>
      </c>
      <c r="M606" s="61" t="e">
        <f>VLOOKUP(Table2[[#This Row],[MSRP Output]],'MSRP CODES'!$A$108:$B$491,2,FALSE)</f>
        <v>#N/A</v>
      </c>
      <c r="O606" s="61" t="e">
        <f>VLOOKUP(Table2[[#This Row],[Account Code]],'MSRP CODES'!$A$495:$B$580,2,FALSE)</f>
        <v>#N/A</v>
      </c>
      <c r="V606" s="12">
        <f t="shared" si="32"/>
        <v>0</v>
      </c>
      <c r="W606" s="13">
        <f>Table2[[#This Row],[Cost LC]]/3673.75</f>
        <v>0</v>
      </c>
    </row>
    <row r="607" spans="2:23" x14ac:dyDescent="0.3">
      <c r="B607" s="59" t="e">
        <f>VLOOKUP('BUDGET TEMPLATE'!C607,'MSRP CODES'!$A$4:$B$8,2,FALSE)</f>
        <v>#N/A</v>
      </c>
      <c r="D607" s="59" t="e">
        <f>VLOOKUP(Table2[[#This Row],[PPG Code]],'MSRP CODES'!$A$11:$B$15,2,FALSE)</f>
        <v>#N/A</v>
      </c>
      <c r="F607" s="59" t="e">
        <f>VLOOKUP(Table2[[#This Row],[Goal Code]],'MSRP CODES'!$A$18:$B$20,2,FALSE)</f>
        <v>#N/A</v>
      </c>
      <c r="I607" s="60" t="e">
        <f>VLOOKUP(Table2[[#This Row],[Site]],'MSRP CODES'!$A$23:$C$39,3,FALSE)</f>
        <v>#N/A</v>
      </c>
      <c r="J607" s="59" t="e">
        <f>VLOOKUP(Table2[[#This Row],[Cost Center Code]],'MSRP CODES'!$A$42:$B$48,2,FALSE)</f>
        <v>#N/A</v>
      </c>
      <c r="K607" s="61" t="e">
        <f>VLOOKUP(Table2[[#This Row],[MSRP Objective]],'MSRP CODES'!$A$60:$B$105,2,FALSE)</f>
        <v>#VALUE!</v>
      </c>
      <c r="L607" s="53" t="e">
        <f t="shared" si="31"/>
        <v>#VALUE!</v>
      </c>
      <c r="M607" s="61" t="e">
        <f>VLOOKUP(Table2[[#This Row],[MSRP Output]],'MSRP CODES'!$A$108:$B$491,2,FALSE)</f>
        <v>#N/A</v>
      </c>
      <c r="O607" s="61" t="e">
        <f>VLOOKUP(Table2[[#This Row],[Account Code]],'MSRP CODES'!$A$495:$B$580,2,FALSE)</f>
        <v>#N/A</v>
      </c>
      <c r="V607" s="12">
        <f t="shared" si="32"/>
        <v>0</v>
      </c>
      <c r="W607" s="13">
        <f>Table2[[#This Row],[Cost LC]]/3673.75</f>
        <v>0</v>
      </c>
    </row>
    <row r="608" spans="2:23" x14ac:dyDescent="0.3">
      <c r="B608" s="59" t="e">
        <f>VLOOKUP('BUDGET TEMPLATE'!C608,'MSRP CODES'!$A$4:$B$8,2,FALSE)</f>
        <v>#N/A</v>
      </c>
      <c r="D608" s="59" t="e">
        <f>VLOOKUP(Table2[[#This Row],[PPG Code]],'MSRP CODES'!$A$11:$B$15,2,FALSE)</f>
        <v>#N/A</v>
      </c>
      <c r="F608" s="59" t="e">
        <f>VLOOKUP(Table2[[#This Row],[Goal Code]],'MSRP CODES'!$A$18:$B$20,2,FALSE)</f>
        <v>#N/A</v>
      </c>
      <c r="I608" s="60" t="e">
        <f>VLOOKUP(Table2[[#This Row],[Site]],'MSRP CODES'!$A$23:$C$39,3,FALSE)</f>
        <v>#N/A</v>
      </c>
      <c r="J608" s="59" t="e">
        <f>VLOOKUP(Table2[[#This Row],[Cost Center Code]],'MSRP CODES'!$A$42:$B$48,2,FALSE)</f>
        <v>#N/A</v>
      </c>
      <c r="K608" s="61" t="e">
        <f>VLOOKUP(Table2[[#This Row],[MSRP Objective]],'MSRP CODES'!$A$60:$B$105,2,FALSE)</f>
        <v>#VALUE!</v>
      </c>
      <c r="L608" s="53" t="e">
        <f t="shared" si="31"/>
        <v>#VALUE!</v>
      </c>
      <c r="M608" s="61" t="e">
        <f>VLOOKUP(Table2[[#This Row],[MSRP Output]],'MSRP CODES'!$A$108:$B$491,2,FALSE)</f>
        <v>#N/A</v>
      </c>
      <c r="O608" s="61" t="e">
        <f>VLOOKUP(Table2[[#This Row],[Account Code]],'MSRP CODES'!$A$495:$B$580,2,FALSE)</f>
        <v>#N/A</v>
      </c>
      <c r="V608" s="12">
        <f t="shared" si="32"/>
        <v>0</v>
      </c>
      <c r="W608" s="13">
        <f>Table2[[#This Row],[Cost LC]]/3673.75</f>
        <v>0</v>
      </c>
    </row>
    <row r="609" spans="2:23" x14ac:dyDescent="0.3">
      <c r="B609" s="59" t="e">
        <f>VLOOKUP('BUDGET TEMPLATE'!C609,'MSRP CODES'!$A$4:$B$8,2,FALSE)</f>
        <v>#N/A</v>
      </c>
      <c r="D609" s="59" t="e">
        <f>VLOOKUP(Table2[[#This Row],[PPG Code]],'MSRP CODES'!$A$11:$B$15,2,FALSE)</f>
        <v>#N/A</v>
      </c>
      <c r="F609" s="59" t="e">
        <f>VLOOKUP(Table2[[#This Row],[Goal Code]],'MSRP CODES'!$A$18:$B$20,2,FALSE)</f>
        <v>#N/A</v>
      </c>
      <c r="I609" s="60" t="e">
        <f>VLOOKUP(Table2[[#This Row],[Site]],'MSRP CODES'!$A$23:$C$39,3,FALSE)</f>
        <v>#N/A</v>
      </c>
      <c r="J609" s="59" t="e">
        <f>VLOOKUP(Table2[[#This Row],[Cost Center Code]],'MSRP CODES'!$A$42:$B$48,2,FALSE)</f>
        <v>#N/A</v>
      </c>
      <c r="K609" s="61" t="e">
        <f>VLOOKUP(Table2[[#This Row],[MSRP Objective]],'MSRP CODES'!$A$60:$B$105,2,FALSE)</f>
        <v>#VALUE!</v>
      </c>
      <c r="L609" s="53" t="e">
        <f t="shared" si="31"/>
        <v>#VALUE!</v>
      </c>
      <c r="M609" s="61" t="e">
        <f>VLOOKUP(Table2[[#This Row],[MSRP Output]],'MSRP CODES'!$A$108:$B$491,2,FALSE)</f>
        <v>#N/A</v>
      </c>
      <c r="O609" s="61" t="e">
        <f>VLOOKUP(Table2[[#This Row],[Account Code]],'MSRP CODES'!$A$495:$B$580,2,FALSE)</f>
        <v>#N/A</v>
      </c>
      <c r="V609" s="12">
        <f t="shared" si="32"/>
        <v>0</v>
      </c>
      <c r="W609" s="13">
        <f>Table2[[#This Row],[Cost LC]]/3673.75</f>
        <v>0</v>
      </c>
    </row>
    <row r="610" spans="2:23" x14ac:dyDescent="0.3">
      <c r="B610" s="59" t="e">
        <f>VLOOKUP('BUDGET TEMPLATE'!C610,'MSRP CODES'!$A$4:$B$8,2,FALSE)</f>
        <v>#N/A</v>
      </c>
      <c r="D610" s="59" t="e">
        <f>VLOOKUP(Table2[[#This Row],[PPG Code]],'MSRP CODES'!$A$11:$B$15,2,FALSE)</f>
        <v>#N/A</v>
      </c>
      <c r="F610" s="59" t="e">
        <f>VLOOKUP(Table2[[#This Row],[Goal Code]],'MSRP CODES'!$A$18:$B$20,2,FALSE)</f>
        <v>#N/A</v>
      </c>
      <c r="I610" s="60" t="e">
        <f>VLOOKUP(Table2[[#This Row],[Site]],'MSRP CODES'!$A$23:$C$39,3,FALSE)</f>
        <v>#N/A</v>
      </c>
      <c r="J610" s="59" t="e">
        <f>VLOOKUP(Table2[[#This Row],[Cost Center Code]],'MSRP CODES'!$A$42:$B$48,2,FALSE)</f>
        <v>#N/A</v>
      </c>
      <c r="K610" s="61" t="e">
        <f>VLOOKUP(Table2[[#This Row],[MSRP Objective]],'MSRP CODES'!$A$60:$B$105,2,FALSE)</f>
        <v>#VALUE!</v>
      </c>
      <c r="L610" s="53" t="e">
        <f t="shared" si="31"/>
        <v>#VALUE!</v>
      </c>
      <c r="M610" s="61" t="e">
        <f>VLOOKUP(Table2[[#This Row],[MSRP Output]],'MSRP CODES'!$A$108:$B$491,2,FALSE)</f>
        <v>#N/A</v>
      </c>
      <c r="O610" s="61" t="e">
        <f>VLOOKUP(Table2[[#This Row],[Account Code]],'MSRP CODES'!$A$495:$B$580,2,FALSE)</f>
        <v>#N/A</v>
      </c>
      <c r="V610" s="12">
        <f t="shared" si="32"/>
        <v>0</v>
      </c>
      <c r="W610" s="13">
        <f>Table2[[#This Row],[Cost LC]]/3673.75</f>
        <v>0</v>
      </c>
    </row>
    <row r="611" spans="2:23" x14ac:dyDescent="0.3">
      <c r="B611" s="59" t="e">
        <f>VLOOKUP('BUDGET TEMPLATE'!C611,'MSRP CODES'!$A$4:$B$8,2,FALSE)</f>
        <v>#N/A</v>
      </c>
      <c r="D611" s="59" t="e">
        <f>VLOOKUP(Table2[[#This Row],[PPG Code]],'MSRP CODES'!$A$11:$B$15,2,FALSE)</f>
        <v>#N/A</v>
      </c>
      <c r="F611" s="59" t="e">
        <f>VLOOKUP(Table2[[#This Row],[Goal Code]],'MSRP CODES'!$A$18:$B$20,2,FALSE)</f>
        <v>#N/A</v>
      </c>
      <c r="I611" s="60" t="e">
        <f>VLOOKUP(Table2[[#This Row],[Site]],'MSRP CODES'!$A$23:$C$39,3,FALSE)</f>
        <v>#N/A</v>
      </c>
      <c r="J611" s="59" t="e">
        <f>VLOOKUP(Table2[[#This Row],[Cost Center Code]],'MSRP CODES'!$A$42:$B$48,2,FALSE)</f>
        <v>#N/A</v>
      </c>
      <c r="K611" s="61" t="e">
        <f>VLOOKUP(Table2[[#This Row],[MSRP Objective]],'MSRP CODES'!$A$60:$B$105,2,FALSE)</f>
        <v>#VALUE!</v>
      </c>
      <c r="L611" s="53" t="e">
        <f t="shared" si="31"/>
        <v>#VALUE!</v>
      </c>
      <c r="M611" s="61" t="e">
        <f>VLOOKUP(Table2[[#This Row],[MSRP Output]],'MSRP CODES'!$A$108:$B$491,2,FALSE)</f>
        <v>#N/A</v>
      </c>
      <c r="O611" s="61" t="e">
        <f>VLOOKUP(Table2[[#This Row],[Account Code]],'MSRP CODES'!$A$495:$B$580,2,FALSE)</f>
        <v>#N/A</v>
      </c>
      <c r="V611" s="12">
        <f t="shared" si="32"/>
        <v>0</v>
      </c>
      <c r="W611" s="13">
        <f>Table2[[#This Row],[Cost LC]]/3673.75</f>
        <v>0</v>
      </c>
    </row>
    <row r="612" spans="2:23" x14ac:dyDescent="0.3">
      <c r="B612" s="59" t="e">
        <f>VLOOKUP('BUDGET TEMPLATE'!C612,'MSRP CODES'!$A$4:$B$8,2,FALSE)</f>
        <v>#N/A</v>
      </c>
      <c r="D612" s="59" t="e">
        <f>VLOOKUP(Table2[[#This Row],[PPG Code]],'MSRP CODES'!$A$11:$B$15,2,FALSE)</f>
        <v>#N/A</v>
      </c>
      <c r="F612" s="59" t="e">
        <f>VLOOKUP(Table2[[#This Row],[Goal Code]],'MSRP CODES'!$A$18:$B$20,2,FALSE)</f>
        <v>#N/A</v>
      </c>
      <c r="I612" s="60" t="e">
        <f>VLOOKUP(Table2[[#This Row],[Site]],'MSRP CODES'!$A$23:$C$39,3,FALSE)</f>
        <v>#N/A</v>
      </c>
      <c r="J612" s="59" t="e">
        <f>VLOOKUP(Table2[[#This Row],[Cost Center Code]],'MSRP CODES'!$A$42:$B$48,2,FALSE)</f>
        <v>#N/A</v>
      </c>
      <c r="K612" s="61" t="e">
        <f>VLOOKUP(Table2[[#This Row],[MSRP Objective]],'MSRP CODES'!$A$60:$B$105,2,FALSE)</f>
        <v>#VALUE!</v>
      </c>
      <c r="L612" s="53" t="e">
        <f t="shared" si="31"/>
        <v>#VALUE!</v>
      </c>
      <c r="M612" s="61" t="e">
        <f>VLOOKUP(Table2[[#This Row],[MSRP Output]],'MSRP CODES'!$A$108:$B$491,2,FALSE)</f>
        <v>#N/A</v>
      </c>
      <c r="O612" s="61" t="e">
        <f>VLOOKUP(Table2[[#This Row],[Account Code]],'MSRP CODES'!$A$495:$B$580,2,FALSE)</f>
        <v>#N/A</v>
      </c>
      <c r="V612" s="12">
        <f t="shared" si="32"/>
        <v>0</v>
      </c>
      <c r="W612" s="13">
        <f>Table2[[#This Row],[Cost LC]]/3673.75</f>
        <v>0</v>
      </c>
    </row>
    <row r="613" spans="2:23" x14ac:dyDescent="0.3">
      <c r="B613" s="59" t="e">
        <f>VLOOKUP('BUDGET TEMPLATE'!C613,'MSRP CODES'!$A$4:$B$8,2,FALSE)</f>
        <v>#N/A</v>
      </c>
      <c r="D613" s="59" t="e">
        <f>VLOOKUP(Table2[[#This Row],[PPG Code]],'MSRP CODES'!$A$11:$B$15,2,FALSE)</f>
        <v>#N/A</v>
      </c>
      <c r="F613" s="59" t="e">
        <f>VLOOKUP(Table2[[#This Row],[Goal Code]],'MSRP CODES'!$A$18:$B$20,2,FALSE)</f>
        <v>#N/A</v>
      </c>
      <c r="I613" s="60" t="e">
        <f>VLOOKUP(Table2[[#This Row],[Site]],'MSRP CODES'!$A$23:$C$39,3,FALSE)</f>
        <v>#N/A</v>
      </c>
      <c r="J613" s="59" t="e">
        <f>VLOOKUP(Table2[[#This Row],[Cost Center Code]],'MSRP CODES'!$A$42:$B$48,2,FALSE)</f>
        <v>#N/A</v>
      </c>
      <c r="K613" s="61" t="e">
        <f>VLOOKUP(Table2[[#This Row],[MSRP Objective]],'MSRP CODES'!$A$60:$B$105,2,FALSE)</f>
        <v>#VALUE!</v>
      </c>
      <c r="L613" s="53" t="e">
        <f t="shared" si="31"/>
        <v>#VALUE!</v>
      </c>
      <c r="M613" s="61" t="e">
        <f>VLOOKUP(Table2[[#This Row],[MSRP Output]],'MSRP CODES'!$A$108:$B$491,2,FALSE)</f>
        <v>#N/A</v>
      </c>
      <c r="O613" s="61" t="e">
        <f>VLOOKUP(Table2[[#This Row],[Account Code]],'MSRP CODES'!$A$495:$B$580,2,FALSE)</f>
        <v>#N/A</v>
      </c>
      <c r="V613" s="12">
        <f t="shared" si="32"/>
        <v>0</v>
      </c>
      <c r="W613" s="13">
        <f>Table2[[#This Row],[Cost LC]]/3673.75</f>
        <v>0</v>
      </c>
    </row>
    <row r="614" spans="2:23" x14ac:dyDescent="0.3">
      <c r="B614" s="59" t="e">
        <f>VLOOKUP('BUDGET TEMPLATE'!C614,'MSRP CODES'!$A$4:$B$8,2,FALSE)</f>
        <v>#N/A</v>
      </c>
      <c r="D614" s="59" t="e">
        <f>VLOOKUP(Table2[[#This Row],[PPG Code]],'MSRP CODES'!$A$11:$B$15,2,FALSE)</f>
        <v>#N/A</v>
      </c>
      <c r="F614" s="59" t="e">
        <f>VLOOKUP(Table2[[#This Row],[Goal Code]],'MSRP CODES'!$A$18:$B$20,2,FALSE)</f>
        <v>#N/A</v>
      </c>
      <c r="I614" s="60" t="e">
        <f>VLOOKUP(Table2[[#This Row],[Site]],'MSRP CODES'!$A$23:$C$39,3,FALSE)</f>
        <v>#N/A</v>
      </c>
      <c r="J614" s="59" t="e">
        <f>VLOOKUP(Table2[[#This Row],[Cost Center Code]],'MSRP CODES'!$A$42:$B$48,2,FALSE)</f>
        <v>#N/A</v>
      </c>
      <c r="K614" s="61" t="e">
        <f>VLOOKUP(Table2[[#This Row],[MSRP Objective]],'MSRP CODES'!$A$60:$B$105,2,FALSE)</f>
        <v>#VALUE!</v>
      </c>
      <c r="L614" s="53" t="e">
        <f t="shared" si="31"/>
        <v>#VALUE!</v>
      </c>
      <c r="M614" s="61" t="e">
        <f>VLOOKUP(Table2[[#This Row],[MSRP Output]],'MSRP CODES'!$A$108:$B$491,2,FALSE)</f>
        <v>#N/A</v>
      </c>
      <c r="O614" s="61" t="e">
        <f>VLOOKUP(Table2[[#This Row],[Account Code]],'MSRP CODES'!$A$495:$B$580,2,FALSE)</f>
        <v>#N/A</v>
      </c>
      <c r="V614" s="12">
        <f t="shared" si="32"/>
        <v>0</v>
      </c>
      <c r="W614" s="13">
        <f>Table2[[#This Row],[Cost LC]]/3673.75</f>
        <v>0</v>
      </c>
    </row>
    <row r="615" spans="2:23" x14ac:dyDescent="0.3">
      <c r="B615" s="59" t="e">
        <f>VLOOKUP('BUDGET TEMPLATE'!C615,'MSRP CODES'!$A$4:$B$8,2,FALSE)</f>
        <v>#N/A</v>
      </c>
      <c r="D615" s="59" t="e">
        <f>VLOOKUP(Table2[[#This Row],[PPG Code]],'MSRP CODES'!$A$11:$B$15,2,FALSE)</f>
        <v>#N/A</v>
      </c>
      <c r="F615" s="59" t="e">
        <f>VLOOKUP(Table2[[#This Row],[Goal Code]],'MSRP CODES'!$A$18:$B$20,2,FALSE)</f>
        <v>#N/A</v>
      </c>
      <c r="I615" s="60" t="e">
        <f>VLOOKUP(Table2[[#This Row],[Site]],'MSRP CODES'!$A$23:$C$39,3,FALSE)</f>
        <v>#N/A</v>
      </c>
      <c r="J615" s="59" t="e">
        <f>VLOOKUP(Table2[[#This Row],[Cost Center Code]],'MSRP CODES'!$A$42:$B$48,2,FALSE)</f>
        <v>#N/A</v>
      </c>
      <c r="K615" s="61" t="e">
        <f>VLOOKUP(Table2[[#This Row],[MSRP Objective]],'MSRP CODES'!$A$60:$B$105,2,FALSE)</f>
        <v>#VALUE!</v>
      </c>
      <c r="L615" s="53" t="e">
        <f t="shared" si="31"/>
        <v>#VALUE!</v>
      </c>
      <c r="M615" s="61" t="e">
        <f>VLOOKUP(Table2[[#This Row],[MSRP Output]],'MSRP CODES'!$A$108:$B$491,2,FALSE)</f>
        <v>#N/A</v>
      </c>
      <c r="O615" s="61" t="e">
        <f>VLOOKUP(Table2[[#This Row],[Account Code]],'MSRP CODES'!$A$495:$B$580,2,FALSE)</f>
        <v>#N/A</v>
      </c>
      <c r="V615" s="12">
        <f t="shared" si="32"/>
        <v>0</v>
      </c>
      <c r="W615" s="13">
        <f>Table2[[#This Row],[Cost LC]]/3673.75</f>
        <v>0</v>
      </c>
    </row>
    <row r="616" spans="2:23" x14ac:dyDescent="0.3">
      <c r="B616" s="59" t="e">
        <f>VLOOKUP('BUDGET TEMPLATE'!C616,'MSRP CODES'!$A$4:$B$8,2,FALSE)</f>
        <v>#N/A</v>
      </c>
      <c r="D616" s="59" t="e">
        <f>VLOOKUP(Table2[[#This Row],[PPG Code]],'MSRP CODES'!$A$11:$B$15,2,FALSE)</f>
        <v>#N/A</v>
      </c>
      <c r="F616" s="59" t="e">
        <f>VLOOKUP(Table2[[#This Row],[Goal Code]],'MSRP CODES'!$A$18:$B$20,2,FALSE)</f>
        <v>#N/A</v>
      </c>
      <c r="I616" s="60" t="e">
        <f>VLOOKUP(Table2[[#This Row],[Site]],'MSRP CODES'!$A$23:$C$39,3,FALSE)</f>
        <v>#N/A</v>
      </c>
      <c r="J616" s="59" t="e">
        <f>VLOOKUP(Table2[[#This Row],[Cost Center Code]],'MSRP CODES'!$A$42:$B$48,2,FALSE)</f>
        <v>#N/A</v>
      </c>
      <c r="K616" s="61" t="e">
        <f>VLOOKUP(Table2[[#This Row],[MSRP Objective]],'MSRP CODES'!$A$60:$B$105,2,FALSE)</f>
        <v>#VALUE!</v>
      </c>
      <c r="L616" s="53" t="e">
        <f t="shared" si="31"/>
        <v>#VALUE!</v>
      </c>
      <c r="M616" s="61" t="e">
        <f>VLOOKUP(Table2[[#This Row],[MSRP Output]],'MSRP CODES'!$A$108:$B$491,2,FALSE)</f>
        <v>#N/A</v>
      </c>
      <c r="O616" s="61" t="e">
        <f>VLOOKUP(Table2[[#This Row],[Account Code]],'MSRP CODES'!$A$495:$B$580,2,FALSE)</f>
        <v>#N/A</v>
      </c>
      <c r="V616" s="12">
        <f t="shared" si="32"/>
        <v>0</v>
      </c>
      <c r="W616" s="13">
        <f>Table2[[#This Row],[Cost LC]]/3673.75</f>
        <v>0</v>
      </c>
    </row>
    <row r="617" spans="2:23" x14ac:dyDescent="0.3">
      <c r="B617" s="59" t="e">
        <f>VLOOKUP('BUDGET TEMPLATE'!C617,'MSRP CODES'!$A$4:$B$8,2,FALSE)</f>
        <v>#N/A</v>
      </c>
      <c r="D617" s="59" t="e">
        <f>VLOOKUP(Table2[[#This Row],[PPG Code]],'MSRP CODES'!$A$11:$B$15,2,FALSE)</f>
        <v>#N/A</v>
      </c>
      <c r="F617" s="59" t="e">
        <f>VLOOKUP(Table2[[#This Row],[Goal Code]],'MSRP CODES'!$A$18:$B$20,2,FALSE)</f>
        <v>#N/A</v>
      </c>
      <c r="I617" s="60" t="e">
        <f>VLOOKUP(Table2[[#This Row],[Site]],'MSRP CODES'!$A$23:$C$39,3,FALSE)</f>
        <v>#N/A</v>
      </c>
      <c r="J617" s="59" t="e">
        <f>VLOOKUP(Table2[[#This Row],[Cost Center Code]],'MSRP CODES'!$A$42:$B$48,2,FALSE)</f>
        <v>#N/A</v>
      </c>
      <c r="K617" s="61" t="e">
        <f>VLOOKUP(Table2[[#This Row],[MSRP Objective]],'MSRP CODES'!$A$60:$B$105,2,FALSE)</f>
        <v>#VALUE!</v>
      </c>
      <c r="L617" s="53" t="e">
        <f t="shared" si="31"/>
        <v>#VALUE!</v>
      </c>
      <c r="M617" s="61" t="e">
        <f>VLOOKUP(Table2[[#This Row],[MSRP Output]],'MSRP CODES'!$A$108:$B$491,2,FALSE)</f>
        <v>#N/A</v>
      </c>
      <c r="O617" s="61" t="e">
        <f>VLOOKUP(Table2[[#This Row],[Account Code]],'MSRP CODES'!$A$495:$B$580,2,FALSE)</f>
        <v>#N/A</v>
      </c>
      <c r="V617" s="12">
        <f t="shared" si="32"/>
        <v>0</v>
      </c>
      <c r="W617" s="13">
        <f>Table2[[#This Row],[Cost LC]]/3673.75</f>
        <v>0</v>
      </c>
    </row>
    <row r="618" spans="2:23" x14ac:dyDescent="0.3">
      <c r="B618" s="59" t="e">
        <f>VLOOKUP('BUDGET TEMPLATE'!C618,'MSRP CODES'!$A$4:$B$8,2,FALSE)</f>
        <v>#N/A</v>
      </c>
      <c r="D618" s="59" t="e">
        <f>VLOOKUP(Table2[[#This Row],[PPG Code]],'MSRP CODES'!$A$11:$B$15,2,FALSE)</f>
        <v>#N/A</v>
      </c>
      <c r="F618" s="59" t="e">
        <f>VLOOKUP(Table2[[#This Row],[Goal Code]],'MSRP CODES'!$A$18:$B$20,2,FALSE)</f>
        <v>#N/A</v>
      </c>
      <c r="I618" s="60" t="e">
        <f>VLOOKUP(Table2[[#This Row],[Site]],'MSRP CODES'!$A$23:$C$39,3,FALSE)</f>
        <v>#N/A</v>
      </c>
      <c r="J618" s="59" t="e">
        <f>VLOOKUP(Table2[[#This Row],[Cost Center Code]],'MSRP CODES'!$A$42:$B$48,2,FALSE)</f>
        <v>#N/A</v>
      </c>
      <c r="K618" s="61" t="e">
        <f>VLOOKUP(Table2[[#This Row],[MSRP Objective]],'MSRP CODES'!$A$60:$B$105,2,FALSE)</f>
        <v>#VALUE!</v>
      </c>
      <c r="L618" s="53" t="e">
        <f t="shared" si="31"/>
        <v>#VALUE!</v>
      </c>
      <c r="M618" s="61" t="e">
        <f>VLOOKUP(Table2[[#This Row],[MSRP Output]],'MSRP CODES'!$A$108:$B$491,2,FALSE)</f>
        <v>#N/A</v>
      </c>
      <c r="O618" s="61" t="e">
        <f>VLOOKUP(Table2[[#This Row],[Account Code]],'MSRP CODES'!$A$495:$B$580,2,FALSE)</f>
        <v>#N/A</v>
      </c>
      <c r="V618" s="12">
        <f t="shared" si="32"/>
        <v>0</v>
      </c>
      <c r="W618" s="13">
        <f>Table2[[#This Row],[Cost LC]]/3673.75</f>
        <v>0</v>
      </c>
    </row>
    <row r="619" spans="2:23" x14ac:dyDescent="0.3">
      <c r="B619" s="59" t="e">
        <f>VLOOKUP('BUDGET TEMPLATE'!C619,'MSRP CODES'!$A$4:$B$8,2,FALSE)</f>
        <v>#N/A</v>
      </c>
      <c r="D619" s="59" t="e">
        <f>VLOOKUP(Table2[[#This Row],[PPG Code]],'MSRP CODES'!$A$11:$B$15,2,FALSE)</f>
        <v>#N/A</v>
      </c>
      <c r="F619" s="59" t="e">
        <f>VLOOKUP(Table2[[#This Row],[Goal Code]],'MSRP CODES'!$A$18:$B$20,2,FALSE)</f>
        <v>#N/A</v>
      </c>
      <c r="I619" s="60" t="e">
        <f>VLOOKUP(Table2[[#This Row],[Site]],'MSRP CODES'!$A$23:$C$39,3,FALSE)</f>
        <v>#N/A</v>
      </c>
      <c r="J619" s="59" t="e">
        <f>VLOOKUP(Table2[[#This Row],[Cost Center Code]],'MSRP CODES'!$A$42:$B$48,2,FALSE)</f>
        <v>#N/A</v>
      </c>
      <c r="K619" s="61" t="e">
        <f>VLOOKUP(Table2[[#This Row],[MSRP Objective]],'MSRP CODES'!$A$60:$B$105,2,FALSE)</f>
        <v>#VALUE!</v>
      </c>
      <c r="L619" s="53" t="e">
        <f t="shared" si="31"/>
        <v>#VALUE!</v>
      </c>
      <c r="M619" s="61" t="e">
        <f>VLOOKUP(Table2[[#This Row],[MSRP Output]],'MSRP CODES'!$A$108:$B$491,2,FALSE)</f>
        <v>#N/A</v>
      </c>
      <c r="O619" s="61" t="e">
        <f>VLOOKUP(Table2[[#This Row],[Account Code]],'MSRP CODES'!$A$495:$B$580,2,FALSE)</f>
        <v>#N/A</v>
      </c>
      <c r="V619" s="12">
        <f t="shared" si="32"/>
        <v>0</v>
      </c>
      <c r="W619" s="13">
        <f>Table2[[#This Row],[Cost LC]]/3673.75</f>
        <v>0</v>
      </c>
    </row>
    <row r="620" spans="2:23" x14ac:dyDescent="0.3">
      <c r="B620" s="59" t="e">
        <f>VLOOKUP('BUDGET TEMPLATE'!C620,'MSRP CODES'!$A$4:$B$8,2,FALSE)</f>
        <v>#N/A</v>
      </c>
      <c r="D620" s="59" t="e">
        <f>VLOOKUP(Table2[[#This Row],[PPG Code]],'MSRP CODES'!$A$11:$B$15,2,FALSE)</f>
        <v>#N/A</v>
      </c>
      <c r="F620" s="59" t="e">
        <f>VLOOKUP(Table2[[#This Row],[Goal Code]],'MSRP CODES'!$A$18:$B$20,2,FALSE)</f>
        <v>#N/A</v>
      </c>
      <c r="I620" s="60" t="e">
        <f>VLOOKUP(Table2[[#This Row],[Site]],'MSRP CODES'!$A$23:$C$39,3,FALSE)</f>
        <v>#N/A</v>
      </c>
      <c r="J620" s="59" t="e">
        <f>VLOOKUP(Table2[[#This Row],[Cost Center Code]],'MSRP CODES'!$A$42:$B$48,2,FALSE)</f>
        <v>#N/A</v>
      </c>
      <c r="K620" s="61" t="e">
        <f>VLOOKUP(Table2[[#This Row],[MSRP Objective]],'MSRP CODES'!$A$60:$B$105,2,FALSE)</f>
        <v>#VALUE!</v>
      </c>
      <c r="L620" s="53" t="e">
        <f t="shared" si="31"/>
        <v>#VALUE!</v>
      </c>
      <c r="M620" s="61" t="e">
        <f>VLOOKUP(Table2[[#This Row],[MSRP Output]],'MSRP CODES'!$A$108:$B$491,2,FALSE)</f>
        <v>#N/A</v>
      </c>
      <c r="O620" s="61" t="e">
        <f>VLOOKUP(Table2[[#This Row],[Account Code]],'MSRP CODES'!$A$495:$B$580,2,FALSE)</f>
        <v>#N/A</v>
      </c>
      <c r="V620" s="12">
        <f t="shared" si="32"/>
        <v>0</v>
      </c>
      <c r="W620" s="13">
        <f>Table2[[#This Row],[Cost LC]]/3673.75</f>
        <v>0</v>
      </c>
    </row>
    <row r="621" spans="2:23" x14ac:dyDescent="0.3">
      <c r="B621" s="59" t="e">
        <f>VLOOKUP('BUDGET TEMPLATE'!C621,'MSRP CODES'!$A$4:$B$8,2,FALSE)</f>
        <v>#N/A</v>
      </c>
      <c r="D621" s="59" t="e">
        <f>VLOOKUP(Table2[[#This Row],[PPG Code]],'MSRP CODES'!$A$11:$B$15,2,FALSE)</f>
        <v>#N/A</v>
      </c>
      <c r="F621" s="59" t="e">
        <f>VLOOKUP(Table2[[#This Row],[Goal Code]],'MSRP CODES'!$A$18:$B$20,2,FALSE)</f>
        <v>#N/A</v>
      </c>
      <c r="I621" s="60" t="e">
        <f>VLOOKUP(Table2[[#This Row],[Site]],'MSRP CODES'!$A$23:$C$39,3,FALSE)</f>
        <v>#N/A</v>
      </c>
      <c r="J621" s="59" t="e">
        <f>VLOOKUP(Table2[[#This Row],[Cost Center Code]],'MSRP CODES'!$A$42:$B$48,2,FALSE)</f>
        <v>#N/A</v>
      </c>
      <c r="K621" s="61" t="e">
        <f>VLOOKUP(Table2[[#This Row],[MSRP Objective]],'MSRP CODES'!$A$60:$B$105,2,FALSE)</f>
        <v>#VALUE!</v>
      </c>
      <c r="L621" s="53" t="e">
        <f t="shared" si="31"/>
        <v>#VALUE!</v>
      </c>
      <c r="M621" s="61" t="e">
        <f>VLOOKUP(Table2[[#This Row],[MSRP Output]],'MSRP CODES'!$A$108:$B$491,2,FALSE)</f>
        <v>#N/A</v>
      </c>
      <c r="O621" s="61" t="e">
        <f>VLOOKUP(Table2[[#This Row],[Account Code]],'MSRP CODES'!$A$495:$B$580,2,FALSE)</f>
        <v>#N/A</v>
      </c>
      <c r="V621" s="12">
        <f t="shared" si="32"/>
        <v>0</v>
      </c>
      <c r="W621" s="13">
        <f>Table2[[#This Row],[Cost LC]]/3673.75</f>
        <v>0</v>
      </c>
    </row>
    <row r="622" spans="2:23" x14ac:dyDescent="0.3">
      <c r="B622" s="59" t="e">
        <f>VLOOKUP('BUDGET TEMPLATE'!C622,'MSRP CODES'!$A$4:$B$8,2,FALSE)</f>
        <v>#N/A</v>
      </c>
      <c r="D622" s="59" t="e">
        <f>VLOOKUP(Table2[[#This Row],[PPG Code]],'MSRP CODES'!$A$11:$B$15,2,FALSE)</f>
        <v>#N/A</v>
      </c>
      <c r="F622" s="59" t="e">
        <f>VLOOKUP(Table2[[#This Row],[Goal Code]],'MSRP CODES'!$A$18:$B$20,2,FALSE)</f>
        <v>#N/A</v>
      </c>
      <c r="I622" s="60" t="e">
        <f>VLOOKUP(Table2[[#This Row],[Site]],'MSRP CODES'!$A$23:$C$39,3,FALSE)</f>
        <v>#N/A</v>
      </c>
      <c r="J622" s="59" t="e">
        <f>VLOOKUP(Table2[[#This Row],[Cost Center Code]],'MSRP CODES'!$A$42:$B$48,2,FALSE)</f>
        <v>#N/A</v>
      </c>
      <c r="K622" s="61" t="e">
        <f>VLOOKUP(Table2[[#This Row],[MSRP Objective]],'MSRP CODES'!$A$60:$B$105,2,FALSE)</f>
        <v>#VALUE!</v>
      </c>
      <c r="L622" s="53" t="e">
        <f t="shared" si="31"/>
        <v>#VALUE!</v>
      </c>
      <c r="M622" s="61" t="e">
        <f>VLOOKUP(Table2[[#This Row],[MSRP Output]],'MSRP CODES'!$A$108:$B$491,2,FALSE)</f>
        <v>#N/A</v>
      </c>
      <c r="O622" s="61" t="e">
        <f>VLOOKUP(Table2[[#This Row],[Account Code]],'MSRP CODES'!$A$495:$B$580,2,FALSE)</f>
        <v>#N/A</v>
      </c>
      <c r="V622" s="12">
        <f t="shared" si="32"/>
        <v>0</v>
      </c>
      <c r="W622" s="13">
        <f>Table2[[#This Row],[Cost LC]]/3673.75</f>
        <v>0</v>
      </c>
    </row>
    <row r="623" spans="2:23" x14ac:dyDescent="0.3">
      <c r="B623" s="59" t="e">
        <f>VLOOKUP('BUDGET TEMPLATE'!C623,'MSRP CODES'!$A$4:$B$8,2,FALSE)</f>
        <v>#N/A</v>
      </c>
      <c r="D623" s="59" t="e">
        <f>VLOOKUP(Table2[[#This Row],[PPG Code]],'MSRP CODES'!$A$11:$B$15,2,FALSE)</f>
        <v>#N/A</v>
      </c>
      <c r="F623" s="59" t="e">
        <f>VLOOKUP(Table2[[#This Row],[Goal Code]],'MSRP CODES'!$A$18:$B$20,2,FALSE)</f>
        <v>#N/A</v>
      </c>
      <c r="I623" s="60" t="e">
        <f>VLOOKUP(Table2[[#This Row],[Site]],'MSRP CODES'!$A$23:$C$39,3,FALSE)</f>
        <v>#N/A</v>
      </c>
      <c r="J623" s="59" t="e">
        <f>VLOOKUP(Table2[[#This Row],[Cost Center Code]],'MSRP CODES'!$A$42:$B$48,2,FALSE)</f>
        <v>#N/A</v>
      </c>
      <c r="K623" s="61" t="e">
        <f>VLOOKUP(Table2[[#This Row],[MSRP Objective]],'MSRP CODES'!$A$60:$B$105,2,FALSE)</f>
        <v>#VALUE!</v>
      </c>
      <c r="L623" s="53" t="e">
        <f t="shared" si="31"/>
        <v>#VALUE!</v>
      </c>
      <c r="M623" s="61" t="e">
        <f>VLOOKUP(Table2[[#This Row],[MSRP Output]],'MSRP CODES'!$A$108:$B$491,2,FALSE)</f>
        <v>#N/A</v>
      </c>
      <c r="O623" s="61" t="e">
        <f>VLOOKUP(Table2[[#This Row],[Account Code]],'MSRP CODES'!$A$495:$B$580,2,FALSE)</f>
        <v>#N/A</v>
      </c>
      <c r="V623" s="12">
        <f t="shared" si="32"/>
        <v>0</v>
      </c>
      <c r="W623" s="13">
        <f>Table2[[#This Row],[Cost LC]]/3673.75</f>
        <v>0</v>
      </c>
    </row>
    <row r="624" spans="2:23" x14ac:dyDescent="0.3">
      <c r="B624" s="59" t="e">
        <f>VLOOKUP('BUDGET TEMPLATE'!C624,'MSRP CODES'!$A$4:$B$8,2,FALSE)</f>
        <v>#N/A</v>
      </c>
      <c r="D624" s="59" t="e">
        <f>VLOOKUP(Table2[[#This Row],[PPG Code]],'MSRP CODES'!$A$11:$B$15,2,FALSE)</f>
        <v>#N/A</v>
      </c>
      <c r="F624" s="59" t="e">
        <f>VLOOKUP(Table2[[#This Row],[Goal Code]],'MSRP CODES'!$A$18:$B$20,2,FALSE)</f>
        <v>#N/A</v>
      </c>
      <c r="I624" s="60" t="e">
        <f>VLOOKUP(Table2[[#This Row],[Site]],'MSRP CODES'!$A$23:$C$39,3,FALSE)</f>
        <v>#N/A</v>
      </c>
      <c r="J624" s="59" t="e">
        <f>VLOOKUP(Table2[[#This Row],[Cost Center Code]],'MSRP CODES'!$A$42:$B$48,2,FALSE)</f>
        <v>#N/A</v>
      </c>
      <c r="K624" s="61" t="e">
        <f>VLOOKUP(Table2[[#This Row],[MSRP Objective]],'MSRP CODES'!$A$60:$B$105,2,FALSE)</f>
        <v>#VALUE!</v>
      </c>
      <c r="L624" s="53" t="e">
        <f t="shared" si="31"/>
        <v>#VALUE!</v>
      </c>
      <c r="M624" s="61" t="e">
        <f>VLOOKUP(Table2[[#This Row],[MSRP Output]],'MSRP CODES'!$A$108:$B$491,2,FALSE)</f>
        <v>#N/A</v>
      </c>
      <c r="O624" s="61" t="e">
        <f>VLOOKUP(Table2[[#This Row],[Account Code]],'MSRP CODES'!$A$495:$B$580,2,FALSE)</f>
        <v>#N/A</v>
      </c>
      <c r="V624" s="12">
        <f t="shared" si="32"/>
        <v>0</v>
      </c>
      <c r="W624" s="13">
        <f>Table2[[#This Row],[Cost LC]]/3673.75</f>
        <v>0</v>
      </c>
    </row>
    <row r="625" spans="2:23" x14ac:dyDescent="0.3">
      <c r="B625" s="59" t="e">
        <f>VLOOKUP('BUDGET TEMPLATE'!C625,'MSRP CODES'!$A$4:$B$8,2,FALSE)</f>
        <v>#N/A</v>
      </c>
      <c r="D625" s="59" t="e">
        <f>VLOOKUP(Table2[[#This Row],[PPG Code]],'MSRP CODES'!$A$11:$B$15,2,FALSE)</f>
        <v>#N/A</v>
      </c>
      <c r="F625" s="59" t="e">
        <f>VLOOKUP(Table2[[#This Row],[Goal Code]],'MSRP CODES'!$A$18:$B$20,2,FALSE)</f>
        <v>#N/A</v>
      </c>
      <c r="I625" s="60" t="e">
        <f>VLOOKUP(Table2[[#This Row],[Site]],'MSRP CODES'!$A$23:$C$39,3,FALSE)</f>
        <v>#N/A</v>
      </c>
      <c r="J625" s="59" t="e">
        <f>VLOOKUP(Table2[[#This Row],[Cost Center Code]],'MSRP CODES'!$A$42:$B$48,2,FALSE)</f>
        <v>#N/A</v>
      </c>
      <c r="K625" s="61" t="e">
        <f>VLOOKUP(Table2[[#This Row],[MSRP Objective]],'MSRP CODES'!$A$60:$B$105,2,FALSE)</f>
        <v>#VALUE!</v>
      </c>
      <c r="L625" s="53" t="e">
        <f t="shared" si="31"/>
        <v>#VALUE!</v>
      </c>
      <c r="M625" s="61" t="e">
        <f>VLOOKUP(Table2[[#This Row],[MSRP Output]],'MSRP CODES'!$A$108:$B$491,2,FALSE)</f>
        <v>#N/A</v>
      </c>
      <c r="O625" s="61" t="e">
        <f>VLOOKUP(Table2[[#This Row],[Account Code]],'MSRP CODES'!$A$495:$B$580,2,FALSE)</f>
        <v>#N/A</v>
      </c>
      <c r="V625" s="12">
        <f t="shared" si="32"/>
        <v>0</v>
      </c>
      <c r="W625" s="13">
        <f>Table2[[#This Row],[Cost LC]]/3673.75</f>
        <v>0</v>
      </c>
    </row>
    <row r="626" spans="2:23" x14ac:dyDescent="0.3">
      <c r="B626" s="59" t="e">
        <f>VLOOKUP('BUDGET TEMPLATE'!C626,'MSRP CODES'!$A$4:$B$8,2,FALSE)</f>
        <v>#N/A</v>
      </c>
      <c r="D626" s="59" t="e">
        <f>VLOOKUP(Table2[[#This Row],[PPG Code]],'MSRP CODES'!$A$11:$B$15,2,FALSE)</f>
        <v>#N/A</v>
      </c>
      <c r="F626" s="59" t="e">
        <f>VLOOKUP(Table2[[#This Row],[Goal Code]],'MSRP CODES'!$A$18:$B$20,2,FALSE)</f>
        <v>#N/A</v>
      </c>
      <c r="I626" s="60" t="e">
        <f>VLOOKUP(Table2[[#This Row],[Site]],'MSRP CODES'!$A$23:$C$39,3,FALSE)</f>
        <v>#N/A</v>
      </c>
      <c r="J626" s="59" t="e">
        <f>VLOOKUP(Table2[[#This Row],[Cost Center Code]],'MSRP CODES'!$A$42:$B$48,2,FALSE)</f>
        <v>#N/A</v>
      </c>
      <c r="K626" s="61" t="e">
        <f>VLOOKUP(Table2[[#This Row],[MSRP Objective]],'MSRP CODES'!$A$60:$B$105,2,FALSE)</f>
        <v>#VALUE!</v>
      </c>
      <c r="L626" s="53" t="e">
        <f t="shared" si="31"/>
        <v>#VALUE!</v>
      </c>
      <c r="M626" s="61" t="e">
        <f>VLOOKUP(Table2[[#This Row],[MSRP Output]],'MSRP CODES'!$A$108:$B$491,2,FALSE)</f>
        <v>#N/A</v>
      </c>
      <c r="O626" s="61" t="e">
        <f>VLOOKUP(Table2[[#This Row],[Account Code]],'MSRP CODES'!$A$495:$B$580,2,FALSE)</f>
        <v>#N/A</v>
      </c>
      <c r="V626" s="12">
        <f t="shared" si="32"/>
        <v>0</v>
      </c>
      <c r="W626" s="13">
        <f>Table2[[#This Row],[Cost LC]]/3673.75</f>
        <v>0</v>
      </c>
    </row>
    <row r="627" spans="2:23" x14ac:dyDescent="0.3">
      <c r="B627" s="59" t="e">
        <f>VLOOKUP('BUDGET TEMPLATE'!C627,'MSRP CODES'!$A$4:$B$8,2,FALSE)</f>
        <v>#N/A</v>
      </c>
      <c r="D627" s="59" t="e">
        <f>VLOOKUP(Table2[[#This Row],[PPG Code]],'MSRP CODES'!$A$11:$B$15,2,FALSE)</f>
        <v>#N/A</v>
      </c>
      <c r="F627" s="59" t="e">
        <f>VLOOKUP(Table2[[#This Row],[Goal Code]],'MSRP CODES'!$A$18:$B$20,2,FALSE)</f>
        <v>#N/A</v>
      </c>
      <c r="I627" s="60" t="e">
        <f>VLOOKUP(Table2[[#This Row],[Site]],'MSRP CODES'!$A$23:$C$39,3,FALSE)</f>
        <v>#N/A</v>
      </c>
      <c r="J627" s="59" t="e">
        <f>VLOOKUP(Table2[[#This Row],[Cost Center Code]],'MSRP CODES'!$A$42:$B$48,2,FALSE)</f>
        <v>#N/A</v>
      </c>
      <c r="K627" s="61" t="e">
        <f>VLOOKUP(Table2[[#This Row],[MSRP Objective]],'MSRP CODES'!$A$60:$B$105,2,FALSE)</f>
        <v>#VALUE!</v>
      </c>
      <c r="L627" s="53" t="e">
        <f t="shared" si="31"/>
        <v>#VALUE!</v>
      </c>
      <c r="M627" s="61" t="e">
        <f>VLOOKUP(Table2[[#This Row],[MSRP Output]],'MSRP CODES'!$A$108:$B$491,2,FALSE)</f>
        <v>#N/A</v>
      </c>
      <c r="O627" s="61" t="e">
        <f>VLOOKUP(Table2[[#This Row],[Account Code]],'MSRP CODES'!$A$495:$B$580,2,FALSE)</f>
        <v>#N/A</v>
      </c>
      <c r="V627" s="12">
        <f t="shared" si="32"/>
        <v>0</v>
      </c>
      <c r="W627" s="13">
        <f>Table2[[#This Row],[Cost LC]]/3673.75</f>
        <v>0</v>
      </c>
    </row>
    <row r="628" spans="2:23" x14ac:dyDescent="0.3">
      <c r="B628" s="59" t="e">
        <f>VLOOKUP('BUDGET TEMPLATE'!C628,'MSRP CODES'!$A$4:$B$8,2,FALSE)</f>
        <v>#N/A</v>
      </c>
      <c r="D628" s="59" t="e">
        <f>VLOOKUP(Table2[[#This Row],[PPG Code]],'MSRP CODES'!$A$11:$B$15,2,FALSE)</f>
        <v>#N/A</v>
      </c>
      <c r="F628" s="59" t="e">
        <f>VLOOKUP(Table2[[#This Row],[Goal Code]],'MSRP CODES'!$A$18:$B$20,2,FALSE)</f>
        <v>#N/A</v>
      </c>
      <c r="I628" s="60" t="e">
        <f>VLOOKUP(Table2[[#This Row],[Site]],'MSRP CODES'!$A$23:$C$39,3,FALSE)</f>
        <v>#N/A</v>
      </c>
      <c r="J628" s="59" t="e">
        <f>VLOOKUP(Table2[[#This Row],[Cost Center Code]],'MSRP CODES'!$A$42:$B$48,2,FALSE)</f>
        <v>#N/A</v>
      </c>
      <c r="K628" s="61" t="e">
        <f>VLOOKUP(Table2[[#This Row],[MSRP Objective]],'MSRP CODES'!$A$60:$B$105,2,FALSE)</f>
        <v>#VALUE!</v>
      </c>
      <c r="L628" s="53" t="e">
        <f t="shared" si="31"/>
        <v>#VALUE!</v>
      </c>
      <c r="M628" s="61" t="e">
        <f>VLOOKUP(Table2[[#This Row],[MSRP Output]],'MSRP CODES'!$A$108:$B$491,2,FALSE)</f>
        <v>#N/A</v>
      </c>
      <c r="O628" s="61" t="e">
        <f>VLOOKUP(Table2[[#This Row],[Account Code]],'MSRP CODES'!$A$495:$B$580,2,FALSE)</f>
        <v>#N/A</v>
      </c>
      <c r="V628" s="12">
        <f t="shared" si="32"/>
        <v>0</v>
      </c>
      <c r="W628" s="13">
        <f>Table2[[#This Row],[Cost LC]]/3673.75</f>
        <v>0</v>
      </c>
    </row>
    <row r="629" spans="2:23" x14ac:dyDescent="0.3">
      <c r="B629" s="59" t="e">
        <f>VLOOKUP('BUDGET TEMPLATE'!C629,'MSRP CODES'!$A$4:$B$8,2,FALSE)</f>
        <v>#N/A</v>
      </c>
      <c r="D629" s="59" t="e">
        <f>VLOOKUP(Table2[[#This Row],[PPG Code]],'MSRP CODES'!$A$11:$B$15,2,FALSE)</f>
        <v>#N/A</v>
      </c>
      <c r="F629" s="59" t="e">
        <f>VLOOKUP(Table2[[#This Row],[Goal Code]],'MSRP CODES'!$A$18:$B$20,2,FALSE)</f>
        <v>#N/A</v>
      </c>
      <c r="I629" s="60" t="e">
        <f>VLOOKUP(Table2[[#This Row],[Site]],'MSRP CODES'!$A$23:$C$39,3,FALSE)</f>
        <v>#N/A</v>
      </c>
      <c r="J629" s="59" t="e">
        <f>VLOOKUP(Table2[[#This Row],[Cost Center Code]],'MSRP CODES'!$A$42:$B$48,2,FALSE)</f>
        <v>#N/A</v>
      </c>
      <c r="K629" s="61" t="e">
        <f>VLOOKUP(Table2[[#This Row],[MSRP Objective]],'MSRP CODES'!$A$60:$B$105,2,FALSE)</f>
        <v>#VALUE!</v>
      </c>
      <c r="L629" s="53" t="e">
        <f t="shared" si="31"/>
        <v>#VALUE!</v>
      </c>
      <c r="M629" s="61" t="e">
        <f>VLOOKUP(Table2[[#This Row],[MSRP Output]],'MSRP CODES'!$A$108:$B$491,2,FALSE)</f>
        <v>#N/A</v>
      </c>
      <c r="O629" s="61" t="e">
        <f>VLOOKUP(Table2[[#This Row],[Account Code]],'MSRP CODES'!$A$495:$B$580,2,FALSE)</f>
        <v>#N/A</v>
      </c>
      <c r="V629" s="12">
        <f t="shared" si="32"/>
        <v>0</v>
      </c>
      <c r="W629" s="13">
        <f>Table2[[#This Row],[Cost LC]]/3673.75</f>
        <v>0</v>
      </c>
    </row>
    <row r="630" spans="2:23" x14ac:dyDescent="0.3">
      <c r="B630" s="59" t="e">
        <f>VLOOKUP('BUDGET TEMPLATE'!C630,'MSRP CODES'!$A$4:$B$8,2,FALSE)</f>
        <v>#N/A</v>
      </c>
      <c r="D630" s="59" t="e">
        <f>VLOOKUP(Table2[[#This Row],[PPG Code]],'MSRP CODES'!$A$11:$B$15,2,FALSE)</f>
        <v>#N/A</v>
      </c>
      <c r="F630" s="59" t="e">
        <f>VLOOKUP(Table2[[#This Row],[Goal Code]],'MSRP CODES'!$A$18:$B$20,2,FALSE)</f>
        <v>#N/A</v>
      </c>
      <c r="I630" s="60" t="e">
        <f>VLOOKUP(Table2[[#This Row],[Site]],'MSRP CODES'!$A$23:$C$39,3,FALSE)</f>
        <v>#N/A</v>
      </c>
      <c r="J630" s="59" t="e">
        <f>VLOOKUP(Table2[[#This Row],[Cost Center Code]],'MSRP CODES'!$A$42:$B$48,2,FALSE)</f>
        <v>#N/A</v>
      </c>
      <c r="K630" s="61" t="e">
        <f>VLOOKUP(Table2[[#This Row],[MSRP Objective]],'MSRP CODES'!$A$60:$B$105,2,FALSE)</f>
        <v>#VALUE!</v>
      </c>
      <c r="L630" s="53" t="e">
        <f t="shared" si="31"/>
        <v>#VALUE!</v>
      </c>
      <c r="M630" s="61" t="e">
        <f>VLOOKUP(Table2[[#This Row],[MSRP Output]],'MSRP CODES'!$A$108:$B$491,2,FALSE)</f>
        <v>#N/A</v>
      </c>
      <c r="O630" s="61" t="e">
        <f>VLOOKUP(Table2[[#This Row],[Account Code]],'MSRP CODES'!$A$495:$B$580,2,FALSE)</f>
        <v>#N/A</v>
      </c>
      <c r="V630" s="12">
        <f t="shared" si="32"/>
        <v>0</v>
      </c>
      <c r="W630" s="13">
        <f>Table2[[#This Row],[Cost LC]]/3673.75</f>
        <v>0</v>
      </c>
    </row>
    <row r="631" spans="2:23" x14ac:dyDescent="0.3">
      <c r="B631" s="59" t="e">
        <f>VLOOKUP('BUDGET TEMPLATE'!C631,'MSRP CODES'!$A$4:$B$8,2,FALSE)</f>
        <v>#N/A</v>
      </c>
      <c r="D631" s="59" t="e">
        <f>VLOOKUP(Table2[[#This Row],[PPG Code]],'MSRP CODES'!$A$11:$B$15,2,FALSE)</f>
        <v>#N/A</v>
      </c>
      <c r="F631" s="59" t="e">
        <f>VLOOKUP(Table2[[#This Row],[Goal Code]],'MSRP CODES'!$A$18:$B$20,2,FALSE)</f>
        <v>#N/A</v>
      </c>
      <c r="I631" s="60" t="e">
        <f>VLOOKUP(Table2[[#This Row],[Site]],'MSRP CODES'!$A$23:$C$39,3,FALSE)</f>
        <v>#N/A</v>
      </c>
      <c r="J631" s="59" t="e">
        <f>VLOOKUP(Table2[[#This Row],[Cost Center Code]],'MSRP CODES'!$A$42:$B$48,2,FALSE)</f>
        <v>#N/A</v>
      </c>
      <c r="K631" s="61" t="e">
        <f>VLOOKUP(Table2[[#This Row],[MSRP Objective]],'MSRP CODES'!$A$60:$B$105,2,FALSE)</f>
        <v>#VALUE!</v>
      </c>
      <c r="L631" s="53" t="e">
        <f t="shared" si="31"/>
        <v>#VALUE!</v>
      </c>
      <c r="M631" s="61" t="e">
        <f>VLOOKUP(Table2[[#This Row],[MSRP Output]],'MSRP CODES'!$A$108:$B$491,2,FALSE)</f>
        <v>#N/A</v>
      </c>
      <c r="O631" s="61" t="e">
        <f>VLOOKUP(Table2[[#This Row],[Account Code]],'MSRP CODES'!$A$495:$B$580,2,FALSE)</f>
        <v>#N/A</v>
      </c>
      <c r="V631" s="12">
        <f t="shared" si="32"/>
        <v>0</v>
      </c>
      <c r="W631" s="13">
        <f>Table2[[#This Row],[Cost LC]]/3673.75</f>
        <v>0</v>
      </c>
    </row>
    <row r="632" spans="2:23" x14ac:dyDescent="0.3">
      <c r="B632" s="59" t="e">
        <f>VLOOKUP('BUDGET TEMPLATE'!C632,'MSRP CODES'!$A$4:$B$8,2,FALSE)</f>
        <v>#N/A</v>
      </c>
      <c r="D632" s="59" t="e">
        <f>VLOOKUP(Table2[[#This Row],[PPG Code]],'MSRP CODES'!$A$11:$B$15,2,FALSE)</f>
        <v>#N/A</v>
      </c>
      <c r="F632" s="59" t="e">
        <f>VLOOKUP(Table2[[#This Row],[Goal Code]],'MSRP CODES'!$A$18:$B$20,2,FALSE)</f>
        <v>#N/A</v>
      </c>
      <c r="I632" s="60" t="e">
        <f>VLOOKUP(Table2[[#This Row],[Site]],'MSRP CODES'!$A$23:$C$39,3,FALSE)</f>
        <v>#N/A</v>
      </c>
      <c r="J632" s="59" t="e">
        <f>VLOOKUP(Table2[[#This Row],[Cost Center Code]],'MSRP CODES'!$A$42:$B$48,2,FALSE)</f>
        <v>#N/A</v>
      </c>
      <c r="K632" s="61" t="e">
        <f>VLOOKUP(Table2[[#This Row],[MSRP Objective]],'MSRP CODES'!$A$60:$B$105,2,FALSE)</f>
        <v>#VALUE!</v>
      </c>
      <c r="L632" s="53" t="e">
        <f t="shared" si="31"/>
        <v>#VALUE!</v>
      </c>
      <c r="M632" s="61" t="e">
        <f>VLOOKUP(Table2[[#This Row],[MSRP Output]],'MSRP CODES'!$A$108:$B$491,2,FALSE)</f>
        <v>#N/A</v>
      </c>
      <c r="O632" s="61" t="e">
        <f>VLOOKUP(Table2[[#This Row],[Account Code]],'MSRP CODES'!$A$495:$B$580,2,FALSE)</f>
        <v>#N/A</v>
      </c>
      <c r="V632" s="12">
        <f t="shared" si="32"/>
        <v>0</v>
      </c>
      <c r="W632" s="13">
        <f>Table2[[#This Row],[Cost LC]]/3673.75</f>
        <v>0</v>
      </c>
    </row>
    <row r="633" spans="2:23" x14ac:dyDescent="0.3">
      <c r="B633" s="59" t="e">
        <f>VLOOKUP('BUDGET TEMPLATE'!C633,'MSRP CODES'!$A$4:$B$8,2,FALSE)</f>
        <v>#N/A</v>
      </c>
      <c r="D633" s="59" t="e">
        <f>VLOOKUP(Table2[[#This Row],[PPG Code]],'MSRP CODES'!$A$11:$B$15,2,FALSE)</f>
        <v>#N/A</v>
      </c>
      <c r="F633" s="59" t="e">
        <f>VLOOKUP(Table2[[#This Row],[Goal Code]],'MSRP CODES'!$A$18:$B$20,2,FALSE)</f>
        <v>#N/A</v>
      </c>
      <c r="I633" s="60" t="e">
        <f>VLOOKUP(Table2[[#This Row],[Site]],'MSRP CODES'!$A$23:$C$39,3,FALSE)</f>
        <v>#N/A</v>
      </c>
      <c r="J633" s="59" t="e">
        <f>VLOOKUP(Table2[[#This Row],[Cost Center Code]],'MSRP CODES'!$A$42:$B$48,2,FALSE)</f>
        <v>#N/A</v>
      </c>
      <c r="K633" s="61" t="e">
        <f>VLOOKUP(Table2[[#This Row],[MSRP Objective]],'MSRP CODES'!$A$60:$B$105,2,FALSE)</f>
        <v>#VALUE!</v>
      </c>
      <c r="L633" s="53" t="e">
        <f t="shared" si="31"/>
        <v>#VALUE!</v>
      </c>
      <c r="M633" s="61" t="e">
        <f>VLOOKUP(Table2[[#This Row],[MSRP Output]],'MSRP CODES'!$A$108:$B$491,2,FALSE)</f>
        <v>#N/A</v>
      </c>
      <c r="O633" s="61" t="e">
        <f>VLOOKUP(Table2[[#This Row],[Account Code]],'MSRP CODES'!$A$495:$B$580,2,FALSE)</f>
        <v>#N/A</v>
      </c>
      <c r="V633" s="12">
        <f t="shared" si="32"/>
        <v>0</v>
      </c>
      <c r="W633" s="13">
        <f>Table2[[#This Row],[Cost LC]]/3673.75</f>
        <v>0</v>
      </c>
    </row>
    <row r="634" spans="2:23" x14ac:dyDescent="0.3">
      <c r="B634" s="59" t="e">
        <f>VLOOKUP('BUDGET TEMPLATE'!C634,'MSRP CODES'!$A$4:$B$8,2,FALSE)</f>
        <v>#N/A</v>
      </c>
      <c r="D634" s="59" t="e">
        <f>VLOOKUP(Table2[[#This Row],[PPG Code]],'MSRP CODES'!$A$11:$B$15,2,FALSE)</f>
        <v>#N/A</v>
      </c>
      <c r="F634" s="59" t="e">
        <f>VLOOKUP(Table2[[#This Row],[Goal Code]],'MSRP CODES'!$A$18:$B$20,2,FALSE)</f>
        <v>#N/A</v>
      </c>
      <c r="I634" s="60" t="e">
        <f>VLOOKUP(Table2[[#This Row],[Site]],'MSRP CODES'!$A$23:$C$39,3,FALSE)</f>
        <v>#N/A</v>
      </c>
      <c r="J634" s="59" t="e">
        <f>VLOOKUP(Table2[[#This Row],[Cost Center Code]],'MSRP CODES'!$A$42:$B$48,2,FALSE)</f>
        <v>#N/A</v>
      </c>
      <c r="K634" s="61" t="e">
        <f>VLOOKUP(Table2[[#This Row],[MSRP Objective]],'MSRP CODES'!$A$60:$B$105,2,FALSE)</f>
        <v>#VALUE!</v>
      </c>
      <c r="L634" s="53" t="e">
        <f t="shared" si="31"/>
        <v>#VALUE!</v>
      </c>
      <c r="M634" s="61" t="e">
        <f>VLOOKUP(Table2[[#This Row],[MSRP Output]],'MSRP CODES'!$A$108:$B$491,2,FALSE)</f>
        <v>#N/A</v>
      </c>
      <c r="O634" s="61" t="e">
        <f>VLOOKUP(Table2[[#This Row],[Account Code]],'MSRP CODES'!$A$495:$B$580,2,FALSE)</f>
        <v>#N/A</v>
      </c>
      <c r="V634" s="12">
        <f t="shared" si="32"/>
        <v>0</v>
      </c>
      <c r="W634" s="13">
        <f>Table2[[#This Row],[Cost LC]]/3673.75</f>
        <v>0</v>
      </c>
    </row>
    <row r="635" spans="2:23" x14ac:dyDescent="0.3">
      <c r="B635" s="59" t="e">
        <f>VLOOKUP('BUDGET TEMPLATE'!C635,'MSRP CODES'!$A$4:$B$8,2,FALSE)</f>
        <v>#N/A</v>
      </c>
      <c r="D635" s="59" t="e">
        <f>VLOOKUP(Table2[[#This Row],[PPG Code]],'MSRP CODES'!$A$11:$B$15,2,FALSE)</f>
        <v>#N/A</v>
      </c>
      <c r="F635" s="59" t="e">
        <f>VLOOKUP(Table2[[#This Row],[Goal Code]],'MSRP CODES'!$A$18:$B$20,2,FALSE)</f>
        <v>#N/A</v>
      </c>
      <c r="I635" s="60" t="e">
        <f>VLOOKUP(Table2[[#This Row],[Site]],'MSRP CODES'!$A$23:$C$39,3,FALSE)</f>
        <v>#N/A</v>
      </c>
      <c r="J635" s="59" t="e">
        <f>VLOOKUP(Table2[[#This Row],[Cost Center Code]],'MSRP CODES'!$A$42:$B$48,2,FALSE)</f>
        <v>#N/A</v>
      </c>
      <c r="K635" s="61" t="e">
        <f>VLOOKUP(Table2[[#This Row],[MSRP Objective]],'MSRP CODES'!$A$60:$B$105,2,FALSE)</f>
        <v>#VALUE!</v>
      </c>
      <c r="L635" s="53" t="e">
        <f t="shared" si="31"/>
        <v>#VALUE!</v>
      </c>
      <c r="M635" s="61" t="e">
        <f>VLOOKUP(Table2[[#This Row],[MSRP Output]],'MSRP CODES'!$A$108:$B$491,2,FALSE)</f>
        <v>#N/A</v>
      </c>
      <c r="O635" s="61" t="e">
        <f>VLOOKUP(Table2[[#This Row],[Account Code]],'MSRP CODES'!$A$495:$B$580,2,FALSE)</f>
        <v>#N/A</v>
      </c>
      <c r="V635" s="12">
        <f t="shared" si="32"/>
        <v>0</v>
      </c>
      <c r="W635" s="13">
        <f>Table2[[#This Row],[Cost LC]]/3673.75</f>
        <v>0</v>
      </c>
    </row>
    <row r="636" spans="2:23" x14ac:dyDescent="0.3">
      <c r="B636" s="59" t="e">
        <f>VLOOKUP('BUDGET TEMPLATE'!C636,'MSRP CODES'!$A$4:$B$8,2,FALSE)</f>
        <v>#N/A</v>
      </c>
      <c r="D636" s="59" t="e">
        <f>VLOOKUP(Table2[[#This Row],[PPG Code]],'MSRP CODES'!$A$11:$B$15,2,FALSE)</f>
        <v>#N/A</v>
      </c>
      <c r="F636" s="59" t="e">
        <f>VLOOKUP(Table2[[#This Row],[Goal Code]],'MSRP CODES'!$A$18:$B$20,2,FALSE)</f>
        <v>#N/A</v>
      </c>
      <c r="I636" s="60" t="e">
        <f>VLOOKUP(Table2[[#This Row],[Site]],'MSRP CODES'!$A$23:$C$39,3,FALSE)</f>
        <v>#N/A</v>
      </c>
      <c r="J636" s="59" t="e">
        <f>VLOOKUP(Table2[[#This Row],[Cost Center Code]],'MSRP CODES'!$A$42:$B$48,2,FALSE)</f>
        <v>#N/A</v>
      </c>
      <c r="K636" s="61" t="e">
        <f>VLOOKUP(Table2[[#This Row],[MSRP Objective]],'MSRP CODES'!$A$60:$B$105,2,FALSE)</f>
        <v>#VALUE!</v>
      </c>
      <c r="L636" s="53" t="e">
        <f t="shared" si="31"/>
        <v>#VALUE!</v>
      </c>
      <c r="M636" s="61" t="e">
        <f>VLOOKUP(Table2[[#This Row],[MSRP Output]],'MSRP CODES'!$A$108:$B$491,2,FALSE)</f>
        <v>#N/A</v>
      </c>
      <c r="O636" s="61" t="e">
        <f>VLOOKUP(Table2[[#This Row],[Account Code]],'MSRP CODES'!$A$495:$B$580,2,FALSE)</f>
        <v>#N/A</v>
      </c>
      <c r="V636" s="12">
        <f t="shared" si="32"/>
        <v>0</v>
      </c>
      <c r="W636" s="13">
        <f>Table2[[#This Row],[Cost LC]]/3673.75</f>
        <v>0</v>
      </c>
    </row>
    <row r="637" spans="2:23" x14ac:dyDescent="0.3">
      <c r="B637" s="59" t="e">
        <f>VLOOKUP('BUDGET TEMPLATE'!C637,'MSRP CODES'!$A$4:$B$8,2,FALSE)</f>
        <v>#N/A</v>
      </c>
      <c r="D637" s="59" t="e">
        <f>VLOOKUP(Table2[[#This Row],[PPG Code]],'MSRP CODES'!$A$11:$B$15,2,FALSE)</f>
        <v>#N/A</v>
      </c>
      <c r="F637" s="59" t="e">
        <f>VLOOKUP(Table2[[#This Row],[Goal Code]],'MSRP CODES'!$A$18:$B$20,2,FALSE)</f>
        <v>#N/A</v>
      </c>
      <c r="I637" s="60" t="e">
        <f>VLOOKUP(Table2[[#This Row],[Site]],'MSRP CODES'!$A$23:$C$39,3,FALSE)</f>
        <v>#N/A</v>
      </c>
      <c r="J637" s="59" t="e">
        <f>VLOOKUP(Table2[[#This Row],[Cost Center Code]],'MSRP CODES'!$A$42:$B$48,2,FALSE)</f>
        <v>#N/A</v>
      </c>
      <c r="K637" s="61" t="e">
        <f>VLOOKUP(Table2[[#This Row],[MSRP Objective]],'MSRP CODES'!$A$60:$B$105,2,FALSE)</f>
        <v>#VALUE!</v>
      </c>
      <c r="L637" s="53" t="e">
        <f t="shared" ref="L637:L700" si="33">VALUE(LEFT(N637,LEN(N637)-2))</f>
        <v>#VALUE!</v>
      </c>
      <c r="M637" s="61" t="e">
        <f>VLOOKUP(Table2[[#This Row],[MSRP Output]],'MSRP CODES'!$A$108:$B$491,2,FALSE)</f>
        <v>#N/A</v>
      </c>
      <c r="O637" s="61" t="e">
        <f>VLOOKUP(Table2[[#This Row],[Account Code]],'MSRP CODES'!$A$495:$B$580,2,FALSE)</f>
        <v>#N/A</v>
      </c>
      <c r="V637" s="12">
        <f t="shared" ref="V637:V700" si="34">U637*R637</f>
        <v>0</v>
      </c>
      <c r="W637" s="13">
        <f>Table2[[#This Row],[Cost LC]]/3673.75</f>
        <v>0</v>
      </c>
    </row>
    <row r="638" spans="2:23" x14ac:dyDescent="0.3">
      <c r="B638" s="59" t="e">
        <f>VLOOKUP('BUDGET TEMPLATE'!C638,'MSRP CODES'!$A$4:$B$8,2,FALSE)</f>
        <v>#N/A</v>
      </c>
      <c r="D638" s="59" t="e">
        <f>VLOOKUP(Table2[[#This Row],[PPG Code]],'MSRP CODES'!$A$11:$B$15,2,FALSE)</f>
        <v>#N/A</v>
      </c>
      <c r="F638" s="59" t="e">
        <f>VLOOKUP(Table2[[#This Row],[Goal Code]],'MSRP CODES'!$A$18:$B$20,2,FALSE)</f>
        <v>#N/A</v>
      </c>
      <c r="I638" s="60" t="e">
        <f>VLOOKUP(Table2[[#This Row],[Site]],'MSRP CODES'!$A$23:$C$39,3,FALSE)</f>
        <v>#N/A</v>
      </c>
      <c r="J638" s="59" t="e">
        <f>VLOOKUP(Table2[[#This Row],[Cost Center Code]],'MSRP CODES'!$A$42:$B$48,2,FALSE)</f>
        <v>#N/A</v>
      </c>
      <c r="K638" s="61" t="e">
        <f>VLOOKUP(Table2[[#This Row],[MSRP Objective]],'MSRP CODES'!$A$60:$B$105,2,FALSE)</f>
        <v>#VALUE!</v>
      </c>
      <c r="L638" s="53" t="e">
        <f t="shared" si="33"/>
        <v>#VALUE!</v>
      </c>
      <c r="M638" s="61" t="e">
        <f>VLOOKUP(Table2[[#This Row],[MSRP Output]],'MSRP CODES'!$A$108:$B$491,2,FALSE)</f>
        <v>#N/A</v>
      </c>
      <c r="O638" s="61" t="e">
        <f>VLOOKUP(Table2[[#This Row],[Account Code]],'MSRP CODES'!$A$495:$B$580,2,FALSE)</f>
        <v>#N/A</v>
      </c>
      <c r="V638" s="12">
        <f t="shared" si="34"/>
        <v>0</v>
      </c>
      <c r="W638" s="13">
        <f>Table2[[#This Row],[Cost LC]]/3673.75</f>
        <v>0</v>
      </c>
    </row>
    <row r="639" spans="2:23" x14ac:dyDescent="0.3">
      <c r="B639" s="59" t="e">
        <f>VLOOKUP('BUDGET TEMPLATE'!C639,'MSRP CODES'!$A$4:$B$8,2,FALSE)</f>
        <v>#N/A</v>
      </c>
      <c r="D639" s="59" t="e">
        <f>VLOOKUP(Table2[[#This Row],[PPG Code]],'MSRP CODES'!$A$11:$B$15,2,FALSE)</f>
        <v>#N/A</v>
      </c>
      <c r="F639" s="59" t="e">
        <f>VLOOKUP(Table2[[#This Row],[Goal Code]],'MSRP CODES'!$A$18:$B$20,2,FALSE)</f>
        <v>#N/A</v>
      </c>
      <c r="I639" s="60" t="e">
        <f>VLOOKUP(Table2[[#This Row],[Site]],'MSRP CODES'!$A$23:$C$39,3,FALSE)</f>
        <v>#N/A</v>
      </c>
      <c r="J639" s="59" t="e">
        <f>VLOOKUP(Table2[[#This Row],[Cost Center Code]],'MSRP CODES'!$A$42:$B$48,2,FALSE)</f>
        <v>#N/A</v>
      </c>
      <c r="K639" s="61" t="e">
        <f>VLOOKUP(Table2[[#This Row],[MSRP Objective]],'MSRP CODES'!$A$60:$B$105,2,FALSE)</f>
        <v>#VALUE!</v>
      </c>
      <c r="L639" s="53" t="e">
        <f t="shared" si="33"/>
        <v>#VALUE!</v>
      </c>
      <c r="M639" s="61" t="e">
        <f>VLOOKUP(Table2[[#This Row],[MSRP Output]],'MSRP CODES'!$A$108:$B$491,2,FALSE)</f>
        <v>#N/A</v>
      </c>
      <c r="O639" s="61" t="e">
        <f>VLOOKUP(Table2[[#This Row],[Account Code]],'MSRP CODES'!$A$495:$B$580,2,FALSE)</f>
        <v>#N/A</v>
      </c>
      <c r="V639" s="12">
        <f t="shared" si="34"/>
        <v>0</v>
      </c>
      <c r="W639" s="13">
        <f>Table2[[#This Row],[Cost LC]]/3673.75</f>
        <v>0</v>
      </c>
    </row>
    <row r="640" spans="2:23" x14ac:dyDescent="0.3">
      <c r="B640" s="59" t="e">
        <f>VLOOKUP('BUDGET TEMPLATE'!C640,'MSRP CODES'!$A$4:$B$8,2,FALSE)</f>
        <v>#N/A</v>
      </c>
      <c r="D640" s="59" t="e">
        <f>VLOOKUP(Table2[[#This Row],[PPG Code]],'MSRP CODES'!$A$11:$B$15,2,FALSE)</f>
        <v>#N/A</v>
      </c>
      <c r="F640" s="59" t="e">
        <f>VLOOKUP(Table2[[#This Row],[Goal Code]],'MSRP CODES'!$A$18:$B$20,2,FALSE)</f>
        <v>#N/A</v>
      </c>
      <c r="I640" s="60" t="e">
        <f>VLOOKUP(Table2[[#This Row],[Site]],'MSRP CODES'!$A$23:$C$39,3,FALSE)</f>
        <v>#N/A</v>
      </c>
      <c r="J640" s="59" t="e">
        <f>VLOOKUP(Table2[[#This Row],[Cost Center Code]],'MSRP CODES'!$A$42:$B$48,2,FALSE)</f>
        <v>#N/A</v>
      </c>
      <c r="K640" s="61" t="e">
        <f>VLOOKUP(Table2[[#This Row],[MSRP Objective]],'MSRP CODES'!$A$60:$B$105,2,FALSE)</f>
        <v>#VALUE!</v>
      </c>
      <c r="L640" s="53" t="e">
        <f t="shared" si="33"/>
        <v>#VALUE!</v>
      </c>
      <c r="M640" s="61" t="e">
        <f>VLOOKUP(Table2[[#This Row],[MSRP Output]],'MSRP CODES'!$A$108:$B$491,2,FALSE)</f>
        <v>#N/A</v>
      </c>
      <c r="O640" s="61" t="e">
        <f>VLOOKUP(Table2[[#This Row],[Account Code]],'MSRP CODES'!$A$495:$B$580,2,FALSE)</f>
        <v>#N/A</v>
      </c>
      <c r="V640" s="12">
        <f t="shared" si="34"/>
        <v>0</v>
      </c>
      <c r="W640" s="13">
        <f>Table2[[#This Row],[Cost LC]]/3673.75</f>
        <v>0</v>
      </c>
    </row>
    <row r="641" spans="2:23" x14ac:dyDescent="0.3">
      <c r="B641" s="59" t="e">
        <f>VLOOKUP('BUDGET TEMPLATE'!C641,'MSRP CODES'!$A$4:$B$8,2,FALSE)</f>
        <v>#N/A</v>
      </c>
      <c r="D641" s="59" t="e">
        <f>VLOOKUP(Table2[[#This Row],[PPG Code]],'MSRP CODES'!$A$11:$B$15,2,FALSE)</f>
        <v>#N/A</v>
      </c>
      <c r="F641" s="59" t="e">
        <f>VLOOKUP(Table2[[#This Row],[Goal Code]],'MSRP CODES'!$A$18:$B$20,2,FALSE)</f>
        <v>#N/A</v>
      </c>
      <c r="I641" s="60" t="e">
        <f>VLOOKUP(Table2[[#This Row],[Site]],'MSRP CODES'!$A$23:$C$39,3,FALSE)</f>
        <v>#N/A</v>
      </c>
      <c r="J641" s="59" t="e">
        <f>VLOOKUP(Table2[[#This Row],[Cost Center Code]],'MSRP CODES'!$A$42:$B$48,2,FALSE)</f>
        <v>#N/A</v>
      </c>
      <c r="K641" s="61" t="e">
        <f>VLOOKUP(Table2[[#This Row],[MSRP Objective]],'MSRP CODES'!$A$60:$B$105,2,FALSE)</f>
        <v>#VALUE!</v>
      </c>
      <c r="L641" s="53" t="e">
        <f t="shared" si="33"/>
        <v>#VALUE!</v>
      </c>
      <c r="M641" s="61" t="e">
        <f>VLOOKUP(Table2[[#This Row],[MSRP Output]],'MSRP CODES'!$A$108:$B$491,2,FALSE)</f>
        <v>#N/A</v>
      </c>
      <c r="O641" s="61" t="e">
        <f>VLOOKUP(Table2[[#This Row],[Account Code]],'MSRP CODES'!$A$495:$B$580,2,FALSE)</f>
        <v>#N/A</v>
      </c>
      <c r="V641" s="12">
        <f t="shared" si="34"/>
        <v>0</v>
      </c>
      <c r="W641" s="13">
        <f>Table2[[#This Row],[Cost LC]]/3673.75</f>
        <v>0</v>
      </c>
    </row>
    <row r="642" spans="2:23" x14ac:dyDescent="0.3">
      <c r="B642" s="59" t="e">
        <f>VLOOKUP('BUDGET TEMPLATE'!C642,'MSRP CODES'!$A$4:$B$8,2,FALSE)</f>
        <v>#N/A</v>
      </c>
      <c r="D642" s="59" t="e">
        <f>VLOOKUP(Table2[[#This Row],[PPG Code]],'MSRP CODES'!$A$11:$B$15,2,FALSE)</f>
        <v>#N/A</v>
      </c>
      <c r="F642" s="59" t="e">
        <f>VLOOKUP(Table2[[#This Row],[Goal Code]],'MSRP CODES'!$A$18:$B$20,2,FALSE)</f>
        <v>#N/A</v>
      </c>
      <c r="I642" s="60" t="e">
        <f>VLOOKUP(Table2[[#This Row],[Site]],'MSRP CODES'!$A$23:$C$39,3,FALSE)</f>
        <v>#N/A</v>
      </c>
      <c r="J642" s="59" t="e">
        <f>VLOOKUP(Table2[[#This Row],[Cost Center Code]],'MSRP CODES'!$A$42:$B$48,2,FALSE)</f>
        <v>#N/A</v>
      </c>
      <c r="K642" s="61" t="e">
        <f>VLOOKUP(Table2[[#This Row],[MSRP Objective]],'MSRP CODES'!$A$60:$B$105,2,FALSE)</f>
        <v>#VALUE!</v>
      </c>
      <c r="L642" s="53" t="e">
        <f t="shared" si="33"/>
        <v>#VALUE!</v>
      </c>
      <c r="M642" s="61" t="e">
        <f>VLOOKUP(Table2[[#This Row],[MSRP Output]],'MSRP CODES'!$A$108:$B$491,2,FALSE)</f>
        <v>#N/A</v>
      </c>
      <c r="O642" s="61" t="e">
        <f>VLOOKUP(Table2[[#This Row],[Account Code]],'MSRP CODES'!$A$495:$B$580,2,FALSE)</f>
        <v>#N/A</v>
      </c>
      <c r="V642" s="12">
        <f t="shared" si="34"/>
        <v>0</v>
      </c>
      <c r="W642" s="13">
        <f>Table2[[#This Row],[Cost LC]]/3673.75</f>
        <v>0</v>
      </c>
    </row>
    <row r="643" spans="2:23" x14ac:dyDescent="0.3">
      <c r="B643" s="59" t="e">
        <f>VLOOKUP('BUDGET TEMPLATE'!C643,'MSRP CODES'!$A$4:$B$8,2,FALSE)</f>
        <v>#N/A</v>
      </c>
      <c r="D643" s="59" t="e">
        <f>VLOOKUP(Table2[[#This Row],[PPG Code]],'MSRP CODES'!$A$11:$B$15,2,FALSE)</f>
        <v>#N/A</v>
      </c>
      <c r="F643" s="59" t="e">
        <f>VLOOKUP(Table2[[#This Row],[Goal Code]],'MSRP CODES'!$A$18:$B$20,2,FALSE)</f>
        <v>#N/A</v>
      </c>
      <c r="I643" s="60" t="e">
        <f>VLOOKUP(Table2[[#This Row],[Site]],'MSRP CODES'!$A$23:$C$39,3,FALSE)</f>
        <v>#N/A</v>
      </c>
      <c r="J643" s="59" t="e">
        <f>VLOOKUP(Table2[[#This Row],[Cost Center Code]],'MSRP CODES'!$A$42:$B$48,2,FALSE)</f>
        <v>#N/A</v>
      </c>
      <c r="K643" s="61" t="e">
        <f>VLOOKUP(Table2[[#This Row],[MSRP Objective]],'MSRP CODES'!$A$60:$B$105,2,FALSE)</f>
        <v>#VALUE!</v>
      </c>
      <c r="L643" s="53" t="e">
        <f t="shared" si="33"/>
        <v>#VALUE!</v>
      </c>
      <c r="M643" s="61" t="e">
        <f>VLOOKUP(Table2[[#This Row],[MSRP Output]],'MSRP CODES'!$A$108:$B$491,2,FALSE)</f>
        <v>#N/A</v>
      </c>
      <c r="O643" s="61" t="e">
        <f>VLOOKUP(Table2[[#This Row],[Account Code]],'MSRP CODES'!$A$495:$B$580,2,FALSE)</f>
        <v>#N/A</v>
      </c>
      <c r="V643" s="12">
        <f t="shared" si="34"/>
        <v>0</v>
      </c>
      <c r="W643" s="13">
        <f>Table2[[#This Row],[Cost LC]]/3673.75</f>
        <v>0</v>
      </c>
    </row>
    <row r="644" spans="2:23" x14ac:dyDescent="0.3">
      <c r="B644" s="59" t="e">
        <f>VLOOKUP('BUDGET TEMPLATE'!C644,'MSRP CODES'!$A$4:$B$8,2,FALSE)</f>
        <v>#N/A</v>
      </c>
      <c r="D644" s="59" t="e">
        <f>VLOOKUP(Table2[[#This Row],[PPG Code]],'MSRP CODES'!$A$11:$B$15,2,FALSE)</f>
        <v>#N/A</v>
      </c>
      <c r="F644" s="59" t="e">
        <f>VLOOKUP(Table2[[#This Row],[Goal Code]],'MSRP CODES'!$A$18:$B$20,2,FALSE)</f>
        <v>#N/A</v>
      </c>
      <c r="I644" s="60" t="e">
        <f>VLOOKUP(Table2[[#This Row],[Site]],'MSRP CODES'!$A$23:$C$39,3,FALSE)</f>
        <v>#N/A</v>
      </c>
      <c r="J644" s="59" t="e">
        <f>VLOOKUP(Table2[[#This Row],[Cost Center Code]],'MSRP CODES'!$A$42:$B$48,2,FALSE)</f>
        <v>#N/A</v>
      </c>
      <c r="K644" s="61" t="e">
        <f>VLOOKUP(Table2[[#This Row],[MSRP Objective]],'MSRP CODES'!$A$60:$B$105,2,FALSE)</f>
        <v>#VALUE!</v>
      </c>
      <c r="L644" s="53" t="e">
        <f t="shared" si="33"/>
        <v>#VALUE!</v>
      </c>
      <c r="M644" s="61" t="e">
        <f>VLOOKUP(Table2[[#This Row],[MSRP Output]],'MSRP CODES'!$A$108:$B$491,2,FALSE)</f>
        <v>#N/A</v>
      </c>
      <c r="O644" s="61" t="e">
        <f>VLOOKUP(Table2[[#This Row],[Account Code]],'MSRP CODES'!$A$495:$B$580,2,FALSE)</f>
        <v>#N/A</v>
      </c>
      <c r="V644" s="12">
        <f t="shared" si="34"/>
        <v>0</v>
      </c>
      <c r="W644" s="13">
        <f>Table2[[#This Row],[Cost LC]]/3673.75</f>
        <v>0</v>
      </c>
    </row>
    <row r="645" spans="2:23" x14ac:dyDescent="0.3">
      <c r="B645" s="59" t="e">
        <f>VLOOKUP('BUDGET TEMPLATE'!C645,'MSRP CODES'!$A$4:$B$8,2,FALSE)</f>
        <v>#N/A</v>
      </c>
      <c r="D645" s="59" t="e">
        <f>VLOOKUP(Table2[[#This Row],[PPG Code]],'MSRP CODES'!$A$11:$B$15,2,FALSE)</f>
        <v>#N/A</v>
      </c>
      <c r="F645" s="59" t="e">
        <f>VLOOKUP(Table2[[#This Row],[Goal Code]],'MSRP CODES'!$A$18:$B$20,2,FALSE)</f>
        <v>#N/A</v>
      </c>
      <c r="I645" s="60" t="e">
        <f>VLOOKUP(Table2[[#This Row],[Site]],'MSRP CODES'!$A$23:$C$39,3,FALSE)</f>
        <v>#N/A</v>
      </c>
      <c r="J645" s="59" t="e">
        <f>VLOOKUP(Table2[[#This Row],[Cost Center Code]],'MSRP CODES'!$A$42:$B$48,2,FALSE)</f>
        <v>#N/A</v>
      </c>
      <c r="K645" s="61" t="e">
        <f>VLOOKUP(Table2[[#This Row],[MSRP Objective]],'MSRP CODES'!$A$60:$B$105,2,FALSE)</f>
        <v>#VALUE!</v>
      </c>
      <c r="L645" s="53" t="e">
        <f t="shared" si="33"/>
        <v>#VALUE!</v>
      </c>
      <c r="M645" s="61" t="e">
        <f>VLOOKUP(Table2[[#This Row],[MSRP Output]],'MSRP CODES'!$A$108:$B$491,2,FALSE)</f>
        <v>#N/A</v>
      </c>
      <c r="O645" s="61" t="e">
        <f>VLOOKUP(Table2[[#This Row],[Account Code]],'MSRP CODES'!$A$495:$B$580,2,FALSE)</f>
        <v>#N/A</v>
      </c>
      <c r="V645" s="12">
        <f t="shared" si="34"/>
        <v>0</v>
      </c>
      <c r="W645" s="13">
        <f>Table2[[#This Row],[Cost LC]]/3673.75</f>
        <v>0</v>
      </c>
    </row>
    <row r="646" spans="2:23" x14ac:dyDescent="0.3">
      <c r="B646" s="59" t="e">
        <f>VLOOKUP('BUDGET TEMPLATE'!C646,'MSRP CODES'!$A$4:$B$8,2,FALSE)</f>
        <v>#N/A</v>
      </c>
      <c r="D646" s="59" t="e">
        <f>VLOOKUP(Table2[[#This Row],[PPG Code]],'MSRP CODES'!$A$11:$B$15,2,FALSE)</f>
        <v>#N/A</v>
      </c>
      <c r="F646" s="59" t="e">
        <f>VLOOKUP(Table2[[#This Row],[Goal Code]],'MSRP CODES'!$A$18:$B$20,2,FALSE)</f>
        <v>#N/A</v>
      </c>
      <c r="I646" s="60" t="e">
        <f>VLOOKUP(Table2[[#This Row],[Site]],'MSRP CODES'!$A$23:$C$39,3,FALSE)</f>
        <v>#N/A</v>
      </c>
      <c r="J646" s="59" t="e">
        <f>VLOOKUP(Table2[[#This Row],[Cost Center Code]],'MSRP CODES'!$A$42:$B$48,2,FALSE)</f>
        <v>#N/A</v>
      </c>
      <c r="K646" s="61" t="e">
        <f>VLOOKUP(Table2[[#This Row],[MSRP Objective]],'MSRP CODES'!$A$60:$B$105,2,FALSE)</f>
        <v>#VALUE!</v>
      </c>
      <c r="L646" s="53" t="e">
        <f t="shared" si="33"/>
        <v>#VALUE!</v>
      </c>
      <c r="M646" s="61" t="e">
        <f>VLOOKUP(Table2[[#This Row],[MSRP Output]],'MSRP CODES'!$A$108:$B$491,2,FALSE)</f>
        <v>#N/A</v>
      </c>
      <c r="O646" s="61" t="e">
        <f>VLOOKUP(Table2[[#This Row],[Account Code]],'MSRP CODES'!$A$495:$B$580,2,FALSE)</f>
        <v>#N/A</v>
      </c>
      <c r="V646" s="12">
        <f t="shared" si="34"/>
        <v>0</v>
      </c>
      <c r="W646" s="13">
        <f>Table2[[#This Row],[Cost LC]]/3673.75</f>
        <v>0</v>
      </c>
    </row>
    <row r="647" spans="2:23" x14ac:dyDescent="0.3">
      <c r="B647" s="59" t="e">
        <f>VLOOKUP('BUDGET TEMPLATE'!C647,'MSRP CODES'!$A$4:$B$8,2,FALSE)</f>
        <v>#N/A</v>
      </c>
      <c r="D647" s="59" t="e">
        <f>VLOOKUP(Table2[[#This Row],[PPG Code]],'MSRP CODES'!$A$11:$B$15,2,FALSE)</f>
        <v>#N/A</v>
      </c>
      <c r="F647" s="59" t="e">
        <f>VLOOKUP(Table2[[#This Row],[Goal Code]],'MSRP CODES'!$A$18:$B$20,2,FALSE)</f>
        <v>#N/A</v>
      </c>
      <c r="I647" s="60" t="e">
        <f>VLOOKUP(Table2[[#This Row],[Site]],'MSRP CODES'!$A$23:$C$39,3,FALSE)</f>
        <v>#N/A</v>
      </c>
      <c r="J647" s="59" t="e">
        <f>VLOOKUP(Table2[[#This Row],[Cost Center Code]],'MSRP CODES'!$A$42:$B$48,2,FALSE)</f>
        <v>#N/A</v>
      </c>
      <c r="K647" s="61" t="e">
        <f>VLOOKUP(Table2[[#This Row],[MSRP Objective]],'MSRP CODES'!$A$60:$B$105,2,FALSE)</f>
        <v>#VALUE!</v>
      </c>
      <c r="L647" s="53" t="e">
        <f t="shared" si="33"/>
        <v>#VALUE!</v>
      </c>
      <c r="M647" s="61" t="e">
        <f>VLOOKUP(Table2[[#This Row],[MSRP Output]],'MSRP CODES'!$A$108:$B$491,2,FALSE)</f>
        <v>#N/A</v>
      </c>
      <c r="O647" s="61" t="e">
        <f>VLOOKUP(Table2[[#This Row],[Account Code]],'MSRP CODES'!$A$495:$B$580,2,FALSE)</f>
        <v>#N/A</v>
      </c>
      <c r="V647" s="12">
        <f t="shared" si="34"/>
        <v>0</v>
      </c>
      <c r="W647" s="13">
        <f>Table2[[#This Row],[Cost LC]]/3673.75</f>
        <v>0</v>
      </c>
    </row>
    <row r="648" spans="2:23" x14ac:dyDescent="0.3">
      <c r="B648" s="59" t="e">
        <f>VLOOKUP('BUDGET TEMPLATE'!C648,'MSRP CODES'!$A$4:$B$8,2,FALSE)</f>
        <v>#N/A</v>
      </c>
      <c r="D648" s="59" t="e">
        <f>VLOOKUP(Table2[[#This Row],[PPG Code]],'MSRP CODES'!$A$11:$B$15,2,FALSE)</f>
        <v>#N/A</v>
      </c>
      <c r="F648" s="59" t="e">
        <f>VLOOKUP(Table2[[#This Row],[Goal Code]],'MSRP CODES'!$A$18:$B$20,2,FALSE)</f>
        <v>#N/A</v>
      </c>
      <c r="I648" s="60" t="e">
        <f>VLOOKUP(Table2[[#This Row],[Site]],'MSRP CODES'!$A$23:$C$39,3,FALSE)</f>
        <v>#N/A</v>
      </c>
      <c r="J648" s="59" t="e">
        <f>VLOOKUP(Table2[[#This Row],[Cost Center Code]],'MSRP CODES'!$A$42:$B$48,2,FALSE)</f>
        <v>#N/A</v>
      </c>
      <c r="K648" s="61" t="e">
        <f>VLOOKUP(Table2[[#This Row],[MSRP Objective]],'MSRP CODES'!$A$60:$B$105,2,FALSE)</f>
        <v>#VALUE!</v>
      </c>
      <c r="L648" s="53" t="e">
        <f t="shared" si="33"/>
        <v>#VALUE!</v>
      </c>
      <c r="M648" s="61" t="e">
        <f>VLOOKUP(Table2[[#This Row],[MSRP Output]],'MSRP CODES'!$A$108:$B$491,2,FALSE)</f>
        <v>#N/A</v>
      </c>
      <c r="O648" s="61" t="e">
        <f>VLOOKUP(Table2[[#This Row],[Account Code]],'MSRP CODES'!$A$495:$B$580,2,FALSE)</f>
        <v>#N/A</v>
      </c>
      <c r="V648" s="12">
        <f t="shared" si="34"/>
        <v>0</v>
      </c>
      <c r="W648" s="13">
        <f>Table2[[#This Row],[Cost LC]]/3673.75</f>
        <v>0</v>
      </c>
    </row>
    <row r="649" spans="2:23" x14ac:dyDescent="0.3">
      <c r="B649" s="59" t="e">
        <f>VLOOKUP('BUDGET TEMPLATE'!C649,'MSRP CODES'!$A$4:$B$8,2,FALSE)</f>
        <v>#N/A</v>
      </c>
      <c r="D649" s="59" t="e">
        <f>VLOOKUP(Table2[[#This Row],[PPG Code]],'MSRP CODES'!$A$11:$B$15,2,FALSE)</f>
        <v>#N/A</v>
      </c>
      <c r="F649" s="59" t="e">
        <f>VLOOKUP(Table2[[#This Row],[Goal Code]],'MSRP CODES'!$A$18:$B$20,2,FALSE)</f>
        <v>#N/A</v>
      </c>
      <c r="I649" s="60" t="e">
        <f>VLOOKUP(Table2[[#This Row],[Site]],'MSRP CODES'!$A$23:$C$39,3,FALSE)</f>
        <v>#N/A</v>
      </c>
      <c r="J649" s="59" t="e">
        <f>VLOOKUP(Table2[[#This Row],[Cost Center Code]],'MSRP CODES'!$A$42:$B$48,2,FALSE)</f>
        <v>#N/A</v>
      </c>
      <c r="K649" s="61" t="e">
        <f>VLOOKUP(Table2[[#This Row],[MSRP Objective]],'MSRP CODES'!$A$60:$B$105,2,FALSE)</f>
        <v>#VALUE!</v>
      </c>
      <c r="L649" s="53" t="e">
        <f t="shared" si="33"/>
        <v>#VALUE!</v>
      </c>
      <c r="M649" s="61" t="e">
        <f>VLOOKUP(Table2[[#This Row],[MSRP Output]],'MSRP CODES'!$A$108:$B$491,2,FALSE)</f>
        <v>#N/A</v>
      </c>
      <c r="O649" s="61" t="e">
        <f>VLOOKUP(Table2[[#This Row],[Account Code]],'MSRP CODES'!$A$495:$B$580,2,FALSE)</f>
        <v>#N/A</v>
      </c>
      <c r="V649" s="12">
        <f t="shared" si="34"/>
        <v>0</v>
      </c>
      <c r="W649" s="13">
        <f>Table2[[#This Row],[Cost LC]]/3673.75</f>
        <v>0</v>
      </c>
    </row>
    <row r="650" spans="2:23" x14ac:dyDescent="0.3">
      <c r="B650" s="59" t="e">
        <f>VLOOKUP('BUDGET TEMPLATE'!C650,'MSRP CODES'!$A$4:$B$8,2,FALSE)</f>
        <v>#N/A</v>
      </c>
      <c r="D650" s="59" t="e">
        <f>VLOOKUP(Table2[[#This Row],[PPG Code]],'MSRP CODES'!$A$11:$B$15,2,FALSE)</f>
        <v>#N/A</v>
      </c>
      <c r="F650" s="59" t="e">
        <f>VLOOKUP(Table2[[#This Row],[Goal Code]],'MSRP CODES'!$A$18:$B$20,2,FALSE)</f>
        <v>#N/A</v>
      </c>
      <c r="I650" s="60" t="e">
        <f>VLOOKUP(Table2[[#This Row],[Site]],'MSRP CODES'!$A$23:$C$39,3,FALSE)</f>
        <v>#N/A</v>
      </c>
      <c r="J650" s="59" t="e">
        <f>VLOOKUP(Table2[[#This Row],[Cost Center Code]],'MSRP CODES'!$A$42:$B$48,2,FALSE)</f>
        <v>#N/A</v>
      </c>
      <c r="K650" s="61" t="e">
        <f>VLOOKUP(Table2[[#This Row],[MSRP Objective]],'MSRP CODES'!$A$60:$B$105,2,FALSE)</f>
        <v>#VALUE!</v>
      </c>
      <c r="L650" s="53" t="e">
        <f t="shared" si="33"/>
        <v>#VALUE!</v>
      </c>
      <c r="M650" s="61" t="e">
        <f>VLOOKUP(Table2[[#This Row],[MSRP Output]],'MSRP CODES'!$A$108:$B$491,2,FALSE)</f>
        <v>#N/A</v>
      </c>
      <c r="O650" s="61" t="e">
        <f>VLOOKUP(Table2[[#This Row],[Account Code]],'MSRP CODES'!$A$495:$B$580,2,FALSE)</f>
        <v>#N/A</v>
      </c>
      <c r="V650" s="12">
        <f t="shared" si="34"/>
        <v>0</v>
      </c>
      <c r="W650" s="13">
        <f>Table2[[#This Row],[Cost LC]]/3673.75</f>
        <v>0</v>
      </c>
    </row>
    <row r="651" spans="2:23" x14ac:dyDescent="0.3">
      <c r="B651" s="59" t="e">
        <f>VLOOKUP('BUDGET TEMPLATE'!C651,'MSRP CODES'!$A$4:$B$8,2,FALSE)</f>
        <v>#N/A</v>
      </c>
      <c r="D651" s="59" t="e">
        <f>VLOOKUP(Table2[[#This Row],[PPG Code]],'MSRP CODES'!$A$11:$B$15,2,FALSE)</f>
        <v>#N/A</v>
      </c>
      <c r="F651" s="59" t="e">
        <f>VLOOKUP(Table2[[#This Row],[Goal Code]],'MSRP CODES'!$A$18:$B$20,2,FALSE)</f>
        <v>#N/A</v>
      </c>
      <c r="I651" s="60" t="e">
        <f>VLOOKUP(Table2[[#This Row],[Site]],'MSRP CODES'!$A$23:$C$39,3,FALSE)</f>
        <v>#N/A</v>
      </c>
      <c r="J651" s="59" t="e">
        <f>VLOOKUP(Table2[[#This Row],[Cost Center Code]],'MSRP CODES'!$A$42:$B$48,2,FALSE)</f>
        <v>#N/A</v>
      </c>
      <c r="K651" s="61" t="e">
        <f>VLOOKUP(Table2[[#This Row],[MSRP Objective]],'MSRP CODES'!$A$60:$B$105,2,FALSE)</f>
        <v>#VALUE!</v>
      </c>
      <c r="L651" s="53" t="e">
        <f t="shared" si="33"/>
        <v>#VALUE!</v>
      </c>
      <c r="M651" s="61" t="e">
        <f>VLOOKUP(Table2[[#This Row],[MSRP Output]],'MSRP CODES'!$A$108:$B$491,2,FALSE)</f>
        <v>#N/A</v>
      </c>
      <c r="O651" s="61" t="e">
        <f>VLOOKUP(Table2[[#This Row],[Account Code]],'MSRP CODES'!$A$495:$B$580,2,FALSE)</f>
        <v>#N/A</v>
      </c>
      <c r="V651" s="12">
        <f t="shared" si="34"/>
        <v>0</v>
      </c>
      <c r="W651" s="13">
        <f>Table2[[#This Row],[Cost LC]]/3673.75</f>
        <v>0</v>
      </c>
    </row>
    <row r="652" spans="2:23" x14ac:dyDescent="0.3">
      <c r="B652" s="59" t="e">
        <f>VLOOKUP('BUDGET TEMPLATE'!C652,'MSRP CODES'!$A$4:$B$8,2,FALSE)</f>
        <v>#N/A</v>
      </c>
      <c r="D652" s="59" t="e">
        <f>VLOOKUP(Table2[[#This Row],[PPG Code]],'MSRP CODES'!$A$11:$B$15,2,FALSE)</f>
        <v>#N/A</v>
      </c>
      <c r="F652" s="59" t="e">
        <f>VLOOKUP(Table2[[#This Row],[Goal Code]],'MSRP CODES'!$A$18:$B$20,2,FALSE)</f>
        <v>#N/A</v>
      </c>
      <c r="I652" s="60" t="e">
        <f>VLOOKUP(Table2[[#This Row],[Site]],'MSRP CODES'!$A$23:$C$39,3,FALSE)</f>
        <v>#N/A</v>
      </c>
      <c r="J652" s="59" t="e">
        <f>VLOOKUP(Table2[[#This Row],[Cost Center Code]],'MSRP CODES'!$A$42:$B$48,2,FALSE)</f>
        <v>#N/A</v>
      </c>
      <c r="K652" s="61" t="e">
        <f>VLOOKUP(Table2[[#This Row],[MSRP Objective]],'MSRP CODES'!$A$60:$B$105,2,FALSE)</f>
        <v>#VALUE!</v>
      </c>
      <c r="L652" s="53" t="e">
        <f t="shared" si="33"/>
        <v>#VALUE!</v>
      </c>
      <c r="M652" s="61" t="e">
        <f>VLOOKUP(Table2[[#This Row],[MSRP Output]],'MSRP CODES'!$A$108:$B$491,2,FALSE)</f>
        <v>#N/A</v>
      </c>
      <c r="O652" s="61" t="e">
        <f>VLOOKUP(Table2[[#This Row],[Account Code]],'MSRP CODES'!$A$495:$B$580,2,FALSE)</f>
        <v>#N/A</v>
      </c>
      <c r="V652" s="12">
        <f t="shared" si="34"/>
        <v>0</v>
      </c>
      <c r="W652" s="13">
        <f>Table2[[#This Row],[Cost LC]]/3673.75</f>
        <v>0</v>
      </c>
    </row>
    <row r="653" spans="2:23" x14ac:dyDescent="0.3">
      <c r="B653" s="59" t="e">
        <f>VLOOKUP('BUDGET TEMPLATE'!C653,'MSRP CODES'!$A$4:$B$8,2,FALSE)</f>
        <v>#N/A</v>
      </c>
      <c r="D653" s="59" t="e">
        <f>VLOOKUP(Table2[[#This Row],[PPG Code]],'MSRP CODES'!$A$11:$B$15,2,FALSE)</f>
        <v>#N/A</v>
      </c>
      <c r="F653" s="59" t="e">
        <f>VLOOKUP(Table2[[#This Row],[Goal Code]],'MSRP CODES'!$A$18:$B$20,2,FALSE)</f>
        <v>#N/A</v>
      </c>
      <c r="I653" s="60" t="e">
        <f>VLOOKUP(Table2[[#This Row],[Site]],'MSRP CODES'!$A$23:$C$39,3,FALSE)</f>
        <v>#N/A</v>
      </c>
      <c r="J653" s="59" t="e">
        <f>VLOOKUP(Table2[[#This Row],[Cost Center Code]],'MSRP CODES'!$A$42:$B$48,2,FALSE)</f>
        <v>#N/A</v>
      </c>
      <c r="K653" s="61" t="e">
        <f>VLOOKUP(Table2[[#This Row],[MSRP Objective]],'MSRP CODES'!$A$60:$B$105,2,FALSE)</f>
        <v>#VALUE!</v>
      </c>
      <c r="L653" s="53" t="e">
        <f t="shared" si="33"/>
        <v>#VALUE!</v>
      </c>
      <c r="M653" s="61" t="e">
        <f>VLOOKUP(Table2[[#This Row],[MSRP Output]],'MSRP CODES'!$A$108:$B$491,2,FALSE)</f>
        <v>#N/A</v>
      </c>
      <c r="O653" s="61" t="e">
        <f>VLOOKUP(Table2[[#This Row],[Account Code]],'MSRP CODES'!$A$495:$B$580,2,FALSE)</f>
        <v>#N/A</v>
      </c>
      <c r="V653" s="12">
        <f t="shared" si="34"/>
        <v>0</v>
      </c>
      <c r="W653" s="13">
        <f>Table2[[#This Row],[Cost LC]]/3673.75</f>
        <v>0</v>
      </c>
    </row>
    <row r="654" spans="2:23" x14ac:dyDescent="0.3">
      <c r="B654" s="59" t="e">
        <f>VLOOKUP('BUDGET TEMPLATE'!C654,'MSRP CODES'!$A$4:$B$8,2,FALSE)</f>
        <v>#N/A</v>
      </c>
      <c r="D654" s="59" t="e">
        <f>VLOOKUP(Table2[[#This Row],[PPG Code]],'MSRP CODES'!$A$11:$B$15,2,FALSE)</f>
        <v>#N/A</v>
      </c>
      <c r="F654" s="59" t="e">
        <f>VLOOKUP(Table2[[#This Row],[Goal Code]],'MSRP CODES'!$A$18:$B$20,2,FALSE)</f>
        <v>#N/A</v>
      </c>
      <c r="I654" s="60" t="e">
        <f>VLOOKUP(Table2[[#This Row],[Site]],'MSRP CODES'!$A$23:$C$39,3,FALSE)</f>
        <v>#N/A</v>
      </c>
      <c r="J654" s="59" t="e">
        <f>VLOOKUP(Table2[[#This Row],[Cost Center Code]],'MSRP CODES'!$A$42:$B$48,2,FALSE)</f>
        <v>#N/A</v>
      </c>
      <c r="K654" s="61" t="e">
        <f>VLOOKUP(Table2[[#This Row],[MSRP Objective]],'MSRP CODES'!$A$60:$B$105,2,FALSE)</f>
        <v>#VALUE!</v>
      </c>
      <c r="L654" s="53" t="e">
        <f t="shared" si="33"/>
        <v>#VALUE!</v>
      </c>
      <c r="M654" s="61" t="e">
        <f>VLOOKUP(Table2[[#This Row],[MSRP Output]],'MSRP CODES'!$A$108:$B$491,2,FALSE)</f>
        <v>#N/A</v>
      </c>
      <c r="O654" s="61" t="e">
        <f>VLOOKUP(Table2[[#This Row],[Account Code]],'MSRP CODES'!$A$495:$B$580,2,FALSE)</f>
        <v>#N/A</v>
      </c>
      <c r="V654" s="12">
        <f t="shared" si="34"/>
        <v>0</v>
      </c>
      <c r="W654" s="13">
        <f>Table2[[#This Row],[Cost LC]]/3673.75</f>
        <v>0</v>
      </c>
    </row>
    <row r="655" spans="2:23" x14ac:dyDescent="0.3">
      <c r="B655" s="59" t="e">
        <f>VLOOKUP('BUDGET TEMPLATE'!C655,'MSRP CODES'!$A$4:$B$8,2,FALSE)</f>
        <v>#N/A</v>
      </c>
      <c r="D655" s="59" t="e">
        <f>VLOOKUP(Table2[[#This Row],[PPG Code]],'MSRP CODES'!$A$11:$B$15,2,FALSE)</f>
        <v>#N/A</v>
      </c>
      <c r="F655" s="59" t="e">
        <f>VLOOKUP(Table2[[#This Row],[Goal Code]],'MSRP CODES'!$A$18:$B$20,2,FALSE)</f>
        <v>#N/A</v>
      </c>
      <c r="I655" s="60" t="e">
        <f>VLOOKUP(Table2[[#This Row],[Site]],'MSRP CODES'!$A$23:$C$39,3,FALSE)</f>
        <v>#N/A</v>
      </c>
      <c r="J655" s="59" t="e">
        <f>VLOOKUP(Table2[[#This Row],[Cost Center Code]],'MSRP CODES'!$A$42:$B$48,2,FALSE)</f>
        <v>#N/A</v>
      </c>
      <c r="K655" s="61" t="e">
        <f>VLOOKUP(Table2[[#This Row],[MSRP Objective]],'MSRP CODES'!$A$60:$B$105,2,FALSE)</f>
        <v>#VALUE!</v>
      </c>
      <c r="L655" s="53" t="e">
        <f t="shared" si="33"/>
        <v>#VALUE!</v>
      </c>
      <c r="M655" s="61" t="e">
        <f>VLOOKUP(Table2[[#This Row],[MSRP Output]],'MSRP CODES'!$A$108:$B$491,2,FALSE)</f>
        <v>#N/A</v>
      </c>
      <c r="O655" s="61" t="e">
        <f>VLOOKUP(Table2[[#This Row],[Account Code]],'MSRP CODES'!$A$495:$B$580,2,FALSE)</f>
        <v>#N/A</v>
      </c>
      <c r="V655" s="12">
        <f t="shared" si="34"/>
        <v>0</v>
      </c>
      <c r="W655" s="13">
        <f>Table2[[#This Row],[Cost LC]]/3673.75</f>
        <v>0</v>
      </c>
    </row>
    <row r="656" spans="2:23" x14ac:dyDescent="0.3">
      <c r="B656" s="59" t="e">
        <f>VLOOKUP('BUDGET TEMPLATE'!C656,'MSRP CODES'!$A$4:$B$8,2,FALSE)</f>
        <v>#N/A</v>
      </c>
      <c r="D656" s="59" t="e">
        <f>VLOOKUP(Table2[[#This Row],[PPG Code]],'MSRP CODES'!$A$11:$B$15,2,FALSE)</f>
        <v>#N/A</v>
      </c>
      <c r="F656" s="59" t="e">
        <f>VLOOKUP(Table2[[#This Row],[Goal Code]],'MSRP CODES'!$A$18:$B$20,2,FALSE)</f>
        <v>#N/A</v>
      </c>
      <c r="I656" s="60" t="e">
        <f>VLOOKUP(Table2[[#This Row],[Site]],'MSRP CODES'!$A$23:$C$39,3,FALSE)</f>
        <v>#N/A</v>
      </c>
      <c r="J656" s="59" t="e">
        <f>VLOOKUP(Table2[[#This Row],[Cost Center Code]],'MSRP CODES'!$A$42:$B$48,2,FALSE)</f>
        <v>#N/A</v>
      </c>
      <c r="K656" s="61" t="e">
        <f>VLOOKUP(Table2[[#This Row],[MSRP Objective]],'MSRP CODES'!$A$60:$B$105,2,FALSE)</f>
        <v>#VALUE!</v>
      </c>
      <c r="L656" s="53" t="e">
        <f t="shared" si="33"/>
        <v>#VALUE!</v>
      </c>
      <c r="M656" s="61" t="e">
        <f>VLOOKUP(Table2[[#This Row],[MSRP Output]],'MSRP CODES'!$A$108:$B$491,2,FALSE)</f>
        <v>#N/A</v>
      </c>
      <c r="O656" s="61" t="e">
        <f>VLOOKUP(Table2[[#This Row],[Account Code]],'MSRP CODES'!$A$495:$B$580,2,FALSE)</f>
        <v>#N/A</v>
      </c>
      <c r="V656" s="12">
        <f t="shared" si="34"/>
        <v>0</v>
      </c>
      <c r="W656" s="13">
        <f>Table2[[#This Row],[Cost LC]]/3673.75</f>
        <v>0</v>
      </c>
    </row>
    <row r="657" spans="2:23" x14ac:dyDescent="0.3">
      <c r="B657" s="59" t="e">
        <f>VLOOKUP('BUDGET TEMPLATE'!C657,'MSRP CODES'!$A$4:$B$8,2,FALSE)</f>
        <v>#N/A</v>
      </c>
      <c r="D657" s="59" t="e">
        <f>VLOOKUP(Table2[[#This Row],[PPG Code]],'MSRP CODES'!$A$11:$B$15,2,FALSE)</f>
        <v>#N/A</v>
      </c>
      <c r="F657" s="59" t="e">
        <f>VLOOKUP(Table2[[#This Row],[Goal Code]],'MSRP CODES'!$A$18:$B$20,2,FALSE)</f>
        <v>#N/A</v>
      </c>
      <c r="I657" s="60" t="e">
        <f>VLOOKUP(Table2[[#This Row],[Site]],'MSRP CODES'!$A$23:$C$39,3,FALSE)</f>
        <v>#N/A</v>
      </c>
      <c r="J657" s="59" t="e">
        <f>VLOOKUP(Table2[[#This Row],[Cost Center Code]],'MSRP CODES'!$A$42:$B$48,2,FALSE)</f>
        <v>#N/A</v>
      </c>
      <c r="K657" s="61" t="e">
        <f>VLOOKUP(Table2[[#This Row],[MSRP Objective]],'MSRP CODES'!$A$60:$B$105,2,FALSE)</f>
        <v>#VALUE!</v>
      </c>
      <c r="L657" s="53" t="e">
        <f t="shared" si="33"/>
        <v>#VALUE!</v>
      </c>
      <c r="M657" s="61" t="e">
        <f>VLOOKUP(Table2[[#This Row],[MSRP Output]],'MSRP CODES'!$A$108:$B$491,2,FALSE)</f>
        <v>#N/A</v>
      </c>
      <c r="O657" s="61" t="e">
        <f>VLOOKUP(Table2[[#This Row],[Account Code]],'MSRP CODES'!$A$495:$B$580,2,FALSE)</f>
        <v>#N/A</v>
      </c>
      <c r="V657" s="12">
        <f t="shared" si="34"/>
        <v>0</v>
      </c>
      <c r="W657" s="13">
        <f>Table2[[#This Row],[Cost LC]]/3673.75</f>
        <v>0</v>
      </c>
    </row>
    <row r="658" spans="2:23" x14ac:dyDescent="0.3">
      <c r="B658" s="59" t="e">
        <f>VLOOKUP('BUDGET TEMPLATE'!C658,'MSRP CODES'!$A$4:$B$8,2,FALSE)</f>
        <v>#N/A</v>
      </c>
      <c r="D658" s="59" t="e">
        <f>VLOOKUP(Table2[[#This Row],[PPG Code]],'MSRP CODES'!$A$11:$B$15,2,FALSE)</f>
        <v>#N/A</v>
      </c>
      <c r="F658" s="59" t="e">
        <f>VLOOKUP(Table2[[#This Row],[Goal Code]],'MSRP CODES'!$A$18:$B$20,2,FALSE)</f>
        <v>#N/A</v>
      </c>
      <c r="I658" s="60" t="e">
        <f>VLOOKUP(Table2[[#This Row],[Site]],'MSRP CODES'!$A$23:$C$39,3,FALSE)</f>
        <v>#N/A</v>
      </c>
      <c r="J658" s="59" t="e">
        <f>VLOOKUP(Table2[[#This Row],[Cost Center Code]],'MSRP CODES'!$A$42:$B$48,2,FALSE)</f>
        <v>#N/A</v>
      </c>
      <c r="K658" s="61" t="e">
        <f>VLOOKUP(Table2[[#This Row],[MSRP Objective]],'MSRP CODES'!$A$60:$B$105,2,FALSE)</f>
        <v>#VALUE!</v>
      </c>
      <c r="L658" s="53" t="e">
        <f t="shared" si="33"/>
        <v>#VALUE!</v>
      </c>
      <c r="M658" s="61" t="e">
        <f>VLOOKUP(Table2[[#This Row],[MSRP Output]],'MSRP CODES'!$A$108:$B$491,2,FALSE)</f>
        <v>#N/A</v>
      </c>
      <c r="O658" s="61" t="e">
        <f>VLOOKUP(Table2[[#This Row],[Account Code]],'MSRP CODES'!$A$495:$B$580,2,FALSE)</f>
        <v>#N/A</v>
      </c>
      <c r="V658" s="12">
        <f t="shared" si="34"/>
        <v>0</v>
      </c>
      <c r="W658" s="13">
        <f>Table2[[#This Row],[Cost LC]]/3673.75</f>
        <v>0</v>
      </c>
    </row>
    <row r="659" spans="2:23" x14ac:dyDescent="0.3">
      <c r="B659" s="59" t="e">
        <f>VLOOKUP('BUDGET TEMPLATE'!C659,'MSRP CODES'!$A$4:$B$8,2,FALSE)</f>
        <v>#N/A</v>
      </c>
      <c r="D659" s="59" t="e">
        <f>VLOOKUP(Table2[[#This Row],[PPG Code]],'MSRP CODES'!$A$11:$B$15,2,FALSE)</f>
        <v>#N/A</v>
      </c>
      <c r="F659" s="59" t="e">
        <f>VLOOKUP(Table2[[#This Row],[Goal Code]],'MSRP CODES'!$A$18:$B$20,2,FALSE)</f>
        <v>#N/A</v>
      </c>
      <c r="I659" s="60" t="e">
        <f>VLOOKUP(Table2[[#This Row],[Site]],'MSRP CODES'!$A$23:$C$39,3,FALSE)</f>
        <v>#N/A</v>
      </c>
      <c r="J659" s="59" t="e">
        <f>VLOOKUP(Table2[[#This Row],[Cost Center Code]],'MSRP CODES'!$A$42:$B$48,2,FALSE)</f>
        <v>#N/A</v>
      </c>
      <c r="K659" s="61" t="e">
        <f>VLOOKUP(Table2[[#This Row],[MSRP Objective]],'MSRP CODES'!$A$60:$B$105,2,FALSE)</f>
        <v>#VALUE!</v>
      </c>
      <c r="L659" s="53" t="e">
        <f t="shared" si="33"/>
        <v>#VALUE!</v>
      </c>
      <c r="M659" s="61" t="e">
        <f>VLOOKUP(Table2[[#This Row],[MSRP Output]],'MSRP CODES'!$A$108:$B$491,2,FALSE)</f>
        <v>#N/A</v>
      </c>
      <c r="O659" s="61" t="e">
        <f>VLOOKUP(Table2[[#This Row],[Account Code]],'MSRP CODES'!$A$495:$B$580,2,FALSE)</f>
        <v>#N/A</v>
      </c>
      <c r="V659" s="12">
        <f t="shared" si="34"/>
        <v>0</v>
      </c>
      <c r="W659" s="13">
        <f>Table2[[#This Row],[Cost LC]]/3673.75</f>
        <v>0</v>
      </c>
    </row>
    <row r="660" spans="2:23" x14ac:dyDescent="0.3">
      <c r="B660" s="59" t="e">
        <f>VLOOKUP('BUDGET TEMPLATE'!C660,'MSRP CODES'!$A$4:$B$8,2,FALSE)</f>
        <v>#N/A</v>
      </c>
      <c r="D660" s="59" t="e">
        <f>VLOOKUP(Table2[[#This Row],[PPG Code]],'MSRP CODES'!$A$11:$B$15,2,FALSE)</f>
        <v>#N/A</v>
      </c>
      <c r="F660" s="59" t="e">
        <f>VLOOKUP(Table2[[#This Row],[Goal Code]],'MSRP CODES'!$A$18:$B$20,2,FALSE)</f>
        <v>#N/A</v>
      </c>
      <c r="I660" s="60" t="e">
        <f>VLOOKUP(Table2[[#This Row],[Site]],'MSRP CODES'!$A$23:$C$39,3,FALSE)</f>
        <v>#N/A</v>
      </c>
      <c r="J660" s="59" t="e">
        <f>VLOOKUP(Table2[[#This Row],[Cost Center Code]],'MSRP CODES'!$A$42:$B$48,2,FALSE)</f>
        <v>#N/A</v>
      </c>
      <c r="K660" s="61" t="e">
        <f>VLOOKUP(Table2[[#This Row],[MSRP Objective]],'MSRP CODES'!$A$60:$B$105,2,FALSE)</f>
        <v>#VALUE!</v>
      </c>
      <c r="L660" s="53" t="e">
        <f t="shared" si="33"/>
        <v>#VALUE!</v>
      </c>
      <c r="M660" s="61" t="e">
        <f>VLOOKUP(Table2[[#This Row],[MSRP Output]],'MSRP CODES'!$A$108:$B$491,2,FALSE)</f>
        <v>#N/A</v>
      </c>
      <c r="O660" s="61" t="e">
        <f>VLOOKUP(Table2[[#This Row],[Account Code]],'MSRP CODES'!$A$495:$B$580,2,FALSE)</f>
        <v>#N/A</v>
      </c>
      <c r="V660" s="12">
        <f t="shared" si="34"/>
        <v>0</v>
      </c>
      <c r="W660" s="13">
        <f>Table2[[#This Row],[Cost LC]]/3673.75</f>
        <v>0</v>
      </c>
    </row>
    <row r="661" spans="2:23" x14ac:dyDescent="0.3">
      <c r="B661" s="59" t="e">
        <f>VLOOKUP('BUDGET TEMPLATE'!C661,'MSRP CODES'!$A$4:$B$8,2,FALSE)</f>
        <v>#N/A</v>
      </c>
      <c r="D661" s="59" t="e">
        <f>VLOOKUP(Table2[[#This Row],[PPG Code]],'MSRP CODES'!$A$11:$B$15,2,FALSE)</f>
        <v>#N/A</v>
      </c>
      <c r="F661" s="59" t="e">
        <f>VLOOKUP(Table2[[#This Row],[Goal Code]],'MSRP CODES'!$A$18:$B$20,2,FALSE)</f>
        <v>#N/A</v>
      </c>
      <c r="I661" s="60" t="e">
        <f>VLOOKUP(Table2[[#This Row],[Site]],'MSRP CODES'!$A$23:$C$39,3,FALSE)</f>
        <v>#N/A</v>
      </c>
      <c r="J661" s="59" t="e">
        <f>VLOOKUP(Table2[[#This Row],[Cost Center Code]],'MSRP CODES'!$A$42:$B$48,2,FALSE)</f>
        <v>#N/A</v>
      </c>
      <c r="K661" s="61" t="e">
        <f>VLOOKUP(Table2[[#This Row],[MSRP Objective]],'MSRP CODES'!$A$60:$B$105,2,FALSE)</f>
        <v>#VALUE!</v>
      </c>
      <c r="L661" s="53" t="e">
        <f t="shared" si="33"/>
        <v>#VALUE!</v>
      </c>
      <c r="M661" s="61" t="e">
        <f>VLOOKUP(Table2[[#This Row],[MSRP Output]],'MSRP CODES'!$A$108:$B$491,2,FALSE)</f>
        <v>#N/A</v>
      </c>
      <c r="O661" s="61" t="e">
        <f>VLOOKUP(Table2[[#This Row],[Account Code]],'MSRP CODES'!$A$495:$B$580,2,FALSE)</f>
        <v>#N/A</v>
      </c>
      <c r="V661" s="12">
        <f t="shared" si="34"/>
        <v>0</v>
      </c>
      <c r="W661" s="13">
        <f>Table2[[#This Row],[Cost LC]]/3673.75</f>
        <v>0</v>
      </c>
    </row>
    <row r="662" spans="2:23" x14ac:dyDescent="0.3">
      <c r="B662" s="59" t="e">
        <f>VLOOKUP('BUDGET TEMPLATE'!C662,'MSRP CODES'!$A$4:$B$8,2,FALSE)</f>
        <v>#N/A</v>
      </c>
      <c r="D662" s="59" t="e">
        <f>VLOOKUP(Table2[[#This Row],[PPG Code]],'MSRP CODES'!$A$11:$B$15,2,FALSE)</f>
        <v>#N/A</v>
      </c>
      <c r="F662" s="59" t="e">
        <f>VLOOKUP(Table2[[#This Row],[Goal Code]],'MSRP CODES'!$A$18:$B$20,2,FALSE)</f>
        <v>#N/A</v>
      </c>
      <c r="I662" s="60" t="e">
        <f>VLOOKUP(Table2[[#This Row],[Site]],'MSRP CODES'!$A$23:$C$39,3,FALSE)</f>
        <v>#N/A</v>
      </c>
      <c r="J662" s="59" t="e">
        <f>VLOOKUP(Table2[[#This Row],[Cost Center Code]],'MSRP CODES'!$A$42:$B$48,2,FALSE)</f>
        <v>#N/A</v>
      </c>
      <c r="K662" s="61" t="e">
        <f>VLOOKUP(Table2[[#This Row],[MSRP Objective]],'MSRP CODES'!$A$60:$B$105,2,FALSE)</f>
        <v>#VALUE!</v>
      </c>
      <c r="L662" s="53" t="e">
        <f t="shared" si="33"/>
        <v>#VALUE!</v>
      </c>
      <c r="M662" s="61" t="e">
        <f>VLOOKUP(Table2[[#This Row],[MSRP Output]],'MSRP CODES'!$A$108:$B$491,2,FALSE)</f>
        <v>#N/A</v>
      </c>
      <c r="O662" s="61" t="e">
        <f>VLOOKUP(Table2[[#This Row],[Account Code]],'MSRP CODES'!$A$495:$B$580,2,FALSE)</f>
        <v>#N/A</v>
      </c>
      <c r="V662" s="12">
        <f t="shared" si="34"/>
        <v>0</v>
      </c>
      <c r="W662" s="13">
        <f>Table2[[#This Row],[Cost LC]]/3673.75</f>
        <v>0</v>
      </c>
    </row>
    <row r="663" spans="2:23" x14ac:dyDescent="0.3">
      <c r="B663" s="59" t="e">
        <f>VLOOKUP('BUDGET TEMPLATE'!C663,'MSRP CODES'!$A$4:$B$8,2,FALSE)</f>
        <v>#N/A</v>
      </c>
      <c r="D663" s="59" t="e">
        <f>VLOOKUP(Table2[[#This Row],[PPG Code]],'MSRP CODES'!$A$11:$B$15,2,FALSE)</f>
        <v>#N/A</v>
      </c>
      <c r="F663" s="59" t="e">
        <f>VLOOKUP(Table2[[#This Row],[Goal Code]],'MSRP CODES'!$A$18:$B$20,2,FALSE)</f>
        <v>#N/A</v>
      </c>
      <c r="I663" s="60" t="e">
        <f>VLOOKUP(Table2[[#This Row],[Site]],'MSRP CODES'!$A$23:$C$39,3,FALSE)</f>
        <v>#N/A</v>
      </c>
      <c r="J663" s="59" t="e">
        <f>VLOOKUP(Table2[[#This Row],[Cost Center Code]],'MSRP CODES'!$A$42:$B$48,2,FALSE)</f>
        <v>#N/A</v>
      </c>
      <c r="K663" s="61" t="e">
        <f>VLOOKUP(Table2[[#This Row],[MSRP Objective]],'MSRP CODES'!$A$60:$B$105,2,FALSE)</f>
        <v>#VALUE!</v>
      </c>
      <c r="L663" s="53" t="e">
        <f t="shared" si="33"/>
        <v>#VALUE!</v>
      </c>
      <c r="M663" s="61" t="e">
        <f>VLOOKUP(Table2[[#This Row],[MSRP Output]],'MSRP CODES'!$A$108:$B$491,2,FALSE)</f>
        <v>#N/A</v>
      </c>
      <c r="O663" s="61" t="e">
        <f>VLOOKUP(Table2[[#This Row],[Account Code]],'MSRP CODES'!$A$495:$B$580,2,FALSE)</f>
        <v>#N/A</v>
      </c>
      <c r="V663" s="12">
        <f t="shared" si="34"/>
        <v>0</v>
      </c>
      <c r="W663" s="13">
        <f>Table2[[#This Row],[Cost LC]]/3673.75</f>
        <v>0</v>
      </c>
    </row>
    <row r="664" spans="2:23" x14ac:dyDescent="0.3">
      <c r="B664" s="59" t="e">
        <f>VLOOKUP('BUDGET TEMPLATE'!C664,'MSRP CODES'!$A$4:$B$8,2,FALSE)</f>
        <v>#N/A</v>
      </c>
      <c r="D664" s="59" t="e">
        <f>VLOOKUP(Table2[[#This Row],[PPG Code]],'MSRP CODES'!$A$11:$B$15,2,FALSE)</f>
        <v>#N/A</v>
      </c>
      <c r="F664" s="59" t="e">
        <f>VLOOKUP(Table2[[#This Row],[Goal Code]],'MSRP CODES'!$A$18:$B$20,2,FALSE)</f>
        <v>#N/A</v>
      </c>
      <c r="I664" s="60" t="e">
        <f>VLOOKUP(Table2[[#This Row],[Site]],'MSRP CODES'!$A$23:$C$39,3,FALSE)</f>
        <v>#N/A</v>
      </c>
      <c r="J664" s="59" t="e">
        <f>VLOOKUP(Table2[[#This Row],[Cost Center Code]],'MSRP CODES'!$A$42:$B$48,2,FALSE)</f>
        <v>#N/A</v>
      </c>
      <c r="K664" s="61" t="e">
        <f>VLOOKUP(Table2[[#This Row],[MSRP Objective]],'MSRP CODES'!$A$60:$B$105,2,FALSE)</f>
        <v>#VALUE!</v>
      </c>
      <c r="L664" s="53" t="e">
        <f t="shared" si="33"/>
        <v>#VALUE!</v>
      </c>
      <c r="M664" s="61" t="e">
        <f>VLOOKUP(Table2[[#This Row],[MSRP Output]],'MSRP CODES'!$A$108:$B$491,2,FALSE)</f>
        <v>#N/A</v>
      </c>
      <c r="O664" s="61" t="e">
        <f>VLOOKUP(Table2[[#This Row],[Account Code]],'MSRP CODES'!$A$495:$B$580,2,FALSE)</f>
        <v>#N/A</v>
      </c>
      <c r="V664" s="12">
        <f t="shared" si="34"/>
        <v>0</v>
      </c>
      <c r="W664" s="13">
        <f>Table2[[#This Row],[Cost LC]]/3673.75</f>
        <v>0</v>
      </c>
    </row>
    <row r="665" spans="2:23" x14ac:dyDescent="0.3">
      <c r="B665" s="59" t="e">
        <f>VLOOKUP('BUDGET TEMPLATE'!C665,'MSRP CODES'!$A$4:$B$8,2,FALSE)</f>
        <v>#N/A</v>
      </c>
      <c r="D665" s="59" t="e">
        <f>VLOOKUP(Table2[[#This Row],[PPG Code]],'MSRP CODES'!$A$11:$B$15,2,FALSE)</f>
        <v>#N/A</v>
      </c>
      <c r="F665" s="59" t="e">
        <f>VLOOKUP(Table2[[#This Row],[Goal Code]],'MSRP CODES'!$A$18:$B$20,2,FALSE)</f>
        <v>#N/A</v>
      </c>
      <c r="I665" s="60" t="e">
        <f>VLOOKUP(Table2[[#This Row],[Site]],'MSRP CODES'!$A$23:$C$39,3,FALSE)</f>
        <v>#N/A</v>
      </c>
      <c r="J665" s="59" t="e">
        <f>VLOOKUP(Table2[[#This Row],[Cost Center Code]],'MSRP CODES'!$A$42:$B$48,2,FALSE)</f>
        <v>#N/A</v>
      </c>
      <c r="K665" s="61" t="e">
        <f>VLOOKUP(Table2[[#This Row],[MSRP Objective]],'MSRP CODES'!$A$60:$B$105,2,FALSE)</f>
        <v>#VALUE!</v>
      </c>
      <c r="L665" s="53" t="e">
        <f t="shared" si="33"/>
        <v>#VALUE!</v>
      </c>
      <c r="M665" s="61" t="e">
        <f>VLOOKUP(Table2[[#This Row],[MSRP Output]],'MSRP CODES'!$A$108:$B$491,2,FALSE)</f>
        <v>#N/A</v>
      </c>
      <c r="O665" s="61" t="e">
        <f>VLOOKUP(Table2[[#This Row],[Account Code]],'MSRP CODES'!$A$495:$B$580,2,FALSE)</f>
        <v>#N/A</v>
      </c>
      <c r="V665" s="12">
        <f t="shared" si="34"/>
        <v>0</v>
      </c>
      <c r="W665" s="13">
        <f>Table2[[#This Row],[Cost LC]]/3673.75</f>
        <v>0</v>
      </c>
    </row>
    <row r="666" spans="2:23" x14ac:dyDescent="0.3">
      <c r="B666" s="59" t="e">
        <f>VLOOKUP('BUDGET TEMPLATE'!C666,'MSRP CODES'!$A$4:$B$8,2,FALSE)</f>
        <v>#N/A</v>
      </c>
      <c r="D666" s="59" t="e">
        <f>VLOOKUP(Table2[[#This Row],[PPG Code]],'MSRP CODES'!$A$11:$B$15,2,FALSE)</f>
        <v>#N/A</v>
      </c>
      <c r="F666" s="59" t="e">
        <f>VLOOKUP(Table2[[#This Row],[Goal Code]],'MSRP CODES'!$A$18:$B$20,2,FALSE)</f>
        <v>#N/A</v>
      </c>
      <c r="I666" s="60" t="e">
        <f>VLOOKUP(Table2[[#This Row],[Site]],'MSRP CODES'!$A$23:$C$39,3,FALSE)</f>
        <v>#N/A</v>
      </c>
      <c r="J666" s="59" t="e">
        <f>VLOOKUP(Table2[[#This Row],[Cost Center Code]],'MSRP CODES'!$A$42:$B$48,2,FALSE)</f>
        <v>#N/A</v>
      </c>
      <c r="K666" s="61" t="e">
        <f>VLOOKUP(Table2[[#This Row],[MSRP Objective]],'MSRP CODES'!$A$60:$B$105,2,FALSE)</f>
        <v>#VALUE!</v>
      </c>
      <c r="L666" s="53" t="e">
        <f t="shared" si="33"/>
        <v>#VALUE!</v>
      </c>
      <c r="M666" s="61" t="e">
        <f>VLOOKUP(Table2[[#This Row],[MSRP Output]],'MSRP CODES'!$A$108:$B$491,2,FALSE)</f>
        <v>#N/A</v>
      </c>
      <c r="O666" s="61" t="e">
        <f>VLOOKUP(Table2[[#This Row],[Account Code]],'MSRP CODES'!$A$495:$B$580,2,FALSE)</f>
        <v>#N/A</v>
      </c>
      <c r="V666" s="12">
        <f t="shared" si="34"/>
        <v>0</v>
      </c>
      <c r="W666" s="13">
        <f>Table2[[#This Row],[Cost LC]]/3673.75</f>
        <v>0</v>
      </c>
    </row>
    <row r="667" spans="2:23" x14ac:dyDescent="0.3">
      <c r="B667" s="59" t="e">
        <f>VLOOKUP('BUDGET TEMPLATE'!C667,'MSRP CODES'!$A$4:$B$8,2,FALSE)</f>
        <v>#N/A</v>
      </c>
      <c r="D667" s="59" t="e">
        <f>VLOOKUP(Table2[[#This Row],[PPG Code]],'MSRP CODES'!$A$11:$B$15,2,FALSE)</f>
        <v>#N/A</v>
      </c>
      <c r="F667" s="59" t="e">
        <f>VLOOKUP(Table2[[#This Row],[Goal Code]],'MSRP CODES'!$A$18:$B$20,2,FALSE)</f>
        <v>#N/A</v>
      </c>
      <c r="I667" s="60" t="e">
        <f>VLOOKUP(Table2[[#This Row],[Site]],'MSRP CODES'!$A$23:$C$39,3,FALSE)</f>
        <v>#N/A</v>
      </c>
      <c r="J667" s="59" t="e">
        <f>VLOOKUP(Table2[[#This Row],[Cost Center Code]],'MSRP CODES'!$A$42:$B$48,2,FALSE)</f>
        <v>#N/A</v>
      </c>
      <c r="K667" s="61" t="e">
        <f>VLOOKUP(Table2[[#This Row],[MSRP Objective]],'MSRP CODES'!$A$60:$B$105,2,FALSE)</f>
        <v>#VALUE!</v>
      </c>
      <c r="L667" s="53" t="e">
        <f t="shared" si="33"/>
        <v>#VALUE!</v>
      </c>
      <c r="M667" s="61" t="e">
        <f>VLOOKUP(Table2[[#This Row],[MSRP Output]],'MSRP CODES'!$A$108:$B$491,2,FALSE)</f>
        <v>#N/A</v>
      </c>
      <c r="O667" s="61" t="e">
        <f>VLOOKUP(Table2[[#This Row],[Account Code]],'MSRP CODES'!$A$495:$B$580,2,FALSE)</f>
        <v>#N/A</v>
      </c>
      <c r="V667" s="12">
        <f t="shared" si="34"/>
        <v>0</v>
      </c>
      <c r="W667" s="13">
        <f>Table2[[#This Row],[Cost LC]]/3673.75</f>
        <v>0</v>
      </c>
    </row>
    <row r="668" spans="2:23" x14ac:dyDescent="0.3">
      <c r="B668" s="59" t="e">
        <f>VLOOKUP('BUDGET TEMPLATE'!C668,'MSRP CODES'!$A$4:$B$8,2,FALSE)</f>
        <v>#N/A</v>
      </c>
      <c r="D668" s="59" t="e">
        <f>VLOOKUP(Table2[[#This Row],[PPG Code]],'MSRP CODES'!$A$11:$B$15,2,FALSE)</f>
        <v>#N/A</v>
      </c>
      <c r="F668" s="59" t="e">
        <f>VLOOKUP(Table2[[#This Row],[Goal Code]],'MSRP CODES'!$A$18:$B$20,2,FALSE)</f>
        <v>#N/A</v>
      </c>
      <c r="I668" s="60" t="e">
        <f>VLOOKUP(Table2[[#This Row],[Site]],'MSRP CODES'!$A$23:$C$39,3,FALSE)</f>
        <v>#N/A</v>
      </c>
      <c r="J668" s="59" t="e">
        <f>VLOOKUP(Table2[[#This Row],[Cost Center Code]],'MSRP CODES'!$A$42:$B$48,2,FALSE)</f>
        <v>#N/A</v>
      </c>
      <c r="K668" s="61" t="e">
        <f>VLOOKUP(Table2[[#This Row],[MSRP Objective]],'MSRP CODES'!$A$60:$B$105,2,FALSE)</f>
        <v>#VALUE!</v>
      </c>
      <c r="L668" s="53" t="e">
        <f t="shared" si="33"/>
        <v>#VALUE!</v>
      </c>
      <c r="M668" s="61" t="e">
        <f>VLOOKUP(Table2[[#This Row],[MSRP Output]],'MSRP CODES'!$A$108:$B$491,2,FALSE)</f>
        <v>#N/A</v>
      </c>
      <c r="O668" s="61" t="e">
        <f>VLOOKUP(Table2[[#This Row],[Account Code]],'MSRP CODES'!$A$495:$B$580,2,FALSE)</f>
        <v>#N/A</v>
      </c>
      <c r="V668" s="12">
        <f t="shared" si="34"/>
        <v>0</v>
      </c>
      <c r="W668" s="13">
        <f>Table2[[#This Row],[Cost LC]]/3673.75</f>
        <v>0</v>
      </c>
    </row>
    <row r="669" spans="2:23" x14ac:dyDescent="0.3">
      <c r="B669" s="59" t="e">
        <f>VLOOKUP('BUDGET TEMPLATE'!C669,'MSRP CODES'!$A$4:$B$8,2,FALSE)</f>
        <v>#N/A</v>
      </c>
      <c r="D669" s="59" t="e">
        <f>VLOOKUP(Table2[[#This Row],[PPG Code]],'MSRP CODES'!$A$11:$B$15,2,FALSE)</f>
        <v>#N/A</v>
      </c>
      <c r="F669" s="59" t="e">
        <f>VLOOKUP(Table2[[#This Row],[Goal Code]],'MSRP CODES'!$A$18:$B$20,2,FALSE)</f>
        <v>#N/A</v>
      </c>
      <c r="I669" s="60" t="e">
        <f>VLOOKUP(Table2[[#This Row],[Site]],'MSRP CODES'!$A$23:$C$39,3,FALSE)</f>
        <v>#N/A</v>
      </c>
      <c r="J669" s="59" t="e">
        <f>VLOOKUP(Table2[[#This Row],[Cost Center Code]],'MSRP CODES'!$A$42:$B$48,2,FALSE)</f>
        <v>#N/A</v>
      </c>
      <c r="K669" s="61" t="e">
        <f>VLOOKUP(Table2[[#This Row],[MSRP Objective]],'MSRP CODES'!$A$60:$B$105,2,FALSE)</f>
        <v>#VALUE!</v>
      </c>
      <c r="L669" s="53" t="e">
        <f t="shared" si="33"/>
        <v>#VALUE!</v>
      </c>
      <c r="M669" s="61" t="e">
        <f>VLOOKUP(Table2[[#This Row],[MSRP Output]],'MSRP CODES'!$A$108:$B$491,2,FALSE)</f>
        <v>#N/A</v>
      </c>
      <c r="O669" s="61" t="e">
        <f>VLOOKUP(Table2[[#This Row],[Account Code]],'MSRP CODES'!$A$495:$B$580,2,FALSE)</f>
        <v>#N/A</v>
      </c>
      <c r="V669" s="12">
        <f t="shared" si="34"/>
        <v>0</v>
      </c>
      <c r="W669" s="13">
        <f>Table2[[#This Row],[Cost LC]]/3673.75</f>
        <v>0</v>
      </c>
    </row>
    <row r="670" spans="2:23" x14ac:dyDescent="0.3">
      <c r="B670" s="59" t="e">
        <f>VLOOKUP('BUDGET TEMPLATE'!C670,'MSRP CODES'!$A$4:$B$8,2,FALSE)</f>
        <v>#N/A</v>
      </c>
      <c r="D670" s="59" t="e">
        <f>VLOOKUP(Table2[[#This Row],[PPG Code]],'MSRP CODES'!$A$11:$B$15,2,FALSE)</f>
        <v>#N/A</v>
      </c>
      <c r="F670" s="59" t="e">
        <f>VLOOKUP(Table2[[#This Row],[Goal Code]],'MSRP CODES'!$A$18:$B$20,2,FALSE)</f>
        <v>#N/A</v>
      </c>
      <c r="I670" s="60" t="e">
        <f>VLOOKUP(Table2[[#This Row],[Site]],'MSRP CODES'!$A$23:$C$39,3,FALSE)</f>
        <v>#N/A</v>
      </c>
      <c r="J670" s="59" t="e">
        <f>VLOOKUP(Table2[[#This Row],[Cost Center Code]],'MSRP CODES'!$A$42:$B$48,2,FALSE)</f>
        <v>#N/A</v>
      </c>
      <c r="K670" s="61" t="e">
        <f>VLOOKUP(Table2[[#This Row],[MSRP Objective]],'MSRP CODES'!$A$60:$B$105,2,FALSE)</f>
        <v>#VALUE!</v>
      </c>
      <c r="L670" s="53" t="e">
        <f t="shared" si="33"/>
        <v>#VALUE!</v>
      </c>
      <c r="M670" s="61" t="e">
        <f>VLOOKUP(Table2[[#This Row],[MSRP Output]],'MSRP CODES'!$A$108:$B$491,2,FALSE)</f>
        <v>#N/A</v>
      </c>
      <c r="O670" s="61" t="e">
        <f>VLOOKUP(Table2[[#This Row],[Account Code]],'MSRP CODES'!$A$495:$B$580,2,FALSE)</f>
        <v>#N/A</v>
      </c>
      <c r="V670" s="12">
        <f t="shared" si="34"/>
        <v>0</v>
      </c>
      <c r="W670" s="13">
        <f>Table2[[#This Row],[Cost LC]]/3673.75</f>
        <v>0</v>
      </c>
    </row>
    <row r="671" spans="2:23" x14ac:dyDescent="0.3">
      <c r="B671" s="59" t="e">
        <f>VLOOKUP('BUDGET TEMPLATE'!C671,'MSRP CODES'!$A$4:$B$8,2,FALSE)</f>
        <v>#N/A</v>
      </c>
      <c r="D671" s="59" t="e">
        <f>VLOOKUP(Table2[[#This Row],[PPG Code]],'MSRP CODES'!$A$11:$B$15,2,FALSE)</f>
        <v>#N/A</v>
      </c>
      <c r="F671" s="59" t="e">
        <f>VLOOKUP(Table2[[#This Row],[Goal Code]],'MSRP CODES'!$A$18:$B$20,2,FALSE)</f>
        <v>#N/A</v>
      </c>
      <c r="I671" s="60" t="e">
        <f>VLOOKUP(Table2[[#This Row],[Site]],'MSRP CODES'!$A$23:$C$39,3,FALSE)</f>
        <v>#N/A</v>
      </c>
      <c r="J671" s="59" t="e">
        <f>VLOOKUP(Table2[[#This Row],[Cost Center Code]],'MSRP CODES'!$A$42:$B$48,2,FALSE)</f>
        <v>#N/A</v>
      </c>
      <c r="K671" s="61" t="e">
        <f>VLOOKUP(Table2[[#This Row],[MSRP Objective]],'MSRP CODES'!$A$60:$B$105,2,FALSE)</f>
        <v>#VALUE!</v>
      </c>
      <c r="L671" s="53" t="e">
        <f t="shared" si="33"/>
        <v>#VALUE!</v>
      </c>
      <c r="M671" s="61" t="e">
        <f>VLOOKUP(Table2[[#This Row],[MSRP Output]],'MSRP CODES'!$A$108:$B$491,2,FALSE)</f>
        <v>#N/A</v>
      </c>
      <c r="O671" s="61" t="e">
        <f>VLOOKUP(Table2[[#This Row],[Account Code]],'MSRP CODES'!$A$495:$B$580,2,FALSE)</f>
        <v>#N/A</v>
      </c>
      <c r="V671" s="12">
        <f t="shared" si="34"/>
        <v>0</v>
      </c>
      <c r="W671" s="13">
        <f>Table2[[#This Row],[Cost LC]]/3673.75</f>
        <v>0</v>
      </c>
    </row>
    <row r="672" spans="2:23" x14ac:dyDescent="0.3">
      <c r="B672" s="59" t="e">
        <f>VLOOKUP('BUDGET TEMPLATE'!C672,'MSRP CODES'!$A$4:$B$8,2,FALSE)</f>
        <v>#N/A</v>
      </c>
      <c r="D672" s="59" t="e">
        <f>VLOOKUP(Table2[[#This Row],[PPG Code]],'MSRP CODES'!$A$11:$B$15,2,FALSE)</f>
        <v>#N/A</v>
      </c>
      <c r="F672" s="59" t="e">
        <f>VLOOKUP(Table2[[#This Row],[Goal Code]],'MSRP CODES'!$A$18:$B$20,2,FALSE)</f>
        <v>#N/A</v>
      </c>
      <c r="I672" s="60" t="e">
        <f>VLOOKUP(Table2[[#This Row],[Site]],'MSRP CODES'!$A$23:$C$39,3,FALSE)</f>
        <v>#N/A</v>
      </c>
      <c r="J672" s="59" t="e">
        <f>VLOOKUP(Table2[[#This Row],[Cost Center Code]],'MSRP CODES'!$A$42:$B$48,2,FALSE)</f>
        <v>#N/A</v>
      </c>
      <c r="K672" s="61" t="e">
        <f>VLOOKUP(Table2[[#This Row],[MSRP Objective]],'MSRP CODES'!$A$60:$B$105,2,FALSE)</f>
        <v>#VALUE!</v>
      </c>
      <c r="L672" s="53" t="e">
        <f t="shared" si="33"/>
        <v>#VALUE!</v>
      </c>
      <c r="M672" s="61" t="e">
        <f>VLOOKUP(Table2[[#This Row],[MSRP Output]],'MSRP CODES'!$A$108:$B$491,2,FALSE)</f>
        <v>#N/A</v>
      </c>
      <c r="O672" s="61" t="e">
        <f>VLOOKUP(Table2[[#This Row],[Account Code]],'MSRP CODES'!$A$495:$B$580,2,FALSE)</f>
        <v>#N/A</v>
      </c>
      <c r="V672" s="12">
        <f t="shared" si="34"/>
        <v>0</v>
      </c>
      <c r="W672" s="13">
        <f>Table2[[#This Row],[Cost LC]]/3673.75</f>
        <v>0</v>
      </c>
    </row>
    <row r="673" spans="2:23" x14ac:dyDescent="0.3">
      <c r="B673" s="59" t="e">
        <f>VLOOKUP('BUDGET TEMPLATE'!C673,'MSRP CODES'!$A$4:$B$8,2,FALSE)</f>
        <v>#N/A</v>
      </c>
      <c r="D673" s="59" t="e">
        <f>VLOOKUP(Table2[[#This Row],[PPG Code]],'MSRP CODES'!$A$11:$B$15,2,FALSE)</f>
        <v>#N/A</v>
      </c>
      <c r="F673" s="59" t="e">
        <f>VLOOKUP(Table2[[#This Row],[Goal Code]],'MSRP CODES'!$A$18:$B$20,2,FALSE)</f>
        <v>#N/A</v>
      </c>
      <c r="I673" s="60" t="e">
        <f>VLOOKUP(Table2[[#This Row],[Site]],'MSRP CODES'!$A$23:$C$39,3,FALSE)</f>
        <v>#N/A</v>
      </c>
      <c r="J673" s="59" t="e">
        <f>VLOOKUP(Table2[[#This Row],[Cost Center Code]],'MSRP CODES'!$A$42:$B$48,2,FALSE)</f>
        <v>#N/A</v>
      </c>
      <c r="K673" s="61" t="e">
        <f>VLOOKUP(Table2[[#This Row],[MSRP Objective]],'MSRP CODES'!$A$60:$B$105,2,FALSE)</f>
        <v>#VALUE!</v>
      </c>
      <c r="L673" s="53" t="e">
        <f t="shared" si="33"/>
        <v>#VALUE!</v>
      </c>
      <c r="M673" s="61" t="e">
        <f>VLOOKUP(Table2[[#This Row],[MSRP Output]],'MSRP CODES'!$A$108:$B$491,2,FALSE)</f>
        <v>#N/A</v>
      </c>
      <c r="O673" s="61" t="e">
        <f>VLOOKUP(Table2[[#This Row],[Account Code]],'MSRP CODES'!$A$495:$B$580,2,FALSE)</f>
        <v>#N/A</v>
      </c>
      <c r="V673" s="12">
        <f t="shared" si="34"/>
        <v>0</v>
      </c>
      <c r="W673" s="13">
        <f>Table2[[#This Row],[Cost LC]]/3673.75</f>
        <v>0</v>
      </c>
    </row>
    <row r="674" spans="2:23" x14ac:dyDescent="0.3">
      <c r="B674" s="59" t="e">
        <f>VLOOKUP('BUDGET TEMPLATE'!C674,'MSRP CODES'!$A$4:$B$8,2,FALSE)</f>
        <v>#N/A</v>
      </c>
      <c r="D674" s="59" t="e">
        <f>VLOOKUP(Table2[[#This Row],[PPG Code]],'MSRP CODES'!$A$11:$B$15,2,FALSE)</f>
        <v>#N/A</v>
      </c>
      <c r="F674" s="59" t="e">
        <f>VLOOKUP(Table2[[#This Row],[Goal Code]],'MSRP CODES'!$A$18:$B$20,2,FALSE)</f>
        <v>#N/A</v>
      </c>
      <c r="I674" s="60" t="e">
        <f>VLOOKUP(Table2[[#This Row],[Site]],'MSRP CODES'!$A$23:$C$39,3,FALSE)</f>
        <v>#N/A</v>
      </c>
      <c r="J674" s="59" t="e">
        <f>VLOOKUP(Table2[[#This Row],[Cost Center Code]],'MSRP CODES'!$A$42:$B$48,2,FALSE)</f>
        <v>#N/A</v>
      </c>
      <c r="K674" s="61" t="e">
        <f>VLOOKUP(Table2[[#This Row],[MSRP Objective]],'MSRP CODES'!$A$60:$B$105,2,FALSE)</f>
        <v>#VALUE!</v>
      </c>
      <c r="L674" s="53" t="e">
        <f t="shared" si="33"/>
        <v>#VALUE!</v>
      </c>
      <c r="M674" s="61" t="e">
        <f>VLOOKUP(Table2[[#This Row],[MSRP Output]],'MSRP CODES'!$A$108:$B$491,2,FALSE)</f>
        <v>#N/A</v>
      </c>
      <c r="O674" s="61" t="e">
        <f>VLOOKUP(Table2[[#This Row],[Account Code]],'MSRP CODES'!$A$495:$B$580,2,FALSE)</f>
        <v>#N/A</v>
      </c>
      <c r="V674" s="12">
        <f t="shared" si="34"/>
        <v>0</v>
      </c>
      <c r="W674" s="13">
        <f>Table2[[#This Row],[Cost LC]]/3673.75</f>
        <v>0</v>
      </c>
    </row>
    <row r="675" spans="2:23" x14ac:dyDescent="0.3">
      <c r="B675" s="59" t="e">
        <f>VLOOKUP('BUDGET TEMPLATE'!C675,'MSRP CODES'!$A$4:$B$8,2,FALSE)</f>
        <v>#N/A</v>
      </c>
      <c r="D675" s="59" t="e">
        <f>VLOOKUP(Table2[[#This Row],[PPG Code]],'MSRP CODES'!$A$11:$B$15,2,FALSE)</f>
        <v>#N/A</v>
      </c>
      <c r="F675" s="59" t="e">
        <f>VLOOKUP(Table2[[#This Row],[Goal Code]],'MSRP CODES'!$A$18:$B$20,2,FALSE)</f>
        <v>#N/A</v>
      </c>
      <c r="I675" s="60" t="e">
        <f>VLOOKUP(Table2[[#This Row],[Site]],'MSRP CODES'!$A$23:$C$39,3,FALSE)</f>
        <v>#N/A</v>
      </c>
      <c r="J675" s="59" t="e">
        <f>VLOOKUP(Table2[[#This Row],[Cost Center Code]],'MSRP CODES'!$A$42:$B$48,2,FALSE)</f>
        <v>#N/A</v>
      </c>
      <c r="K675" s="61" t="e">
        <f>VLOOKUP(Table2[[#This Row],[MSRP Objective]],'MSRP CODES'!$A$60:$B$105,2,FALSE)</f>
        <v>#VALUE!</v>
      </c>
      <c r="L675" s="53" t="e">
        <f t="shared" si="33"/>
        <v>#VALUE!</v>
      </c>
      <c r="M675" s="61" t="e">
        <f>VLOOKUP(Table2[[#This Row],[MSRP Output]],'MSRP CODES'!$A$108:$B$491,2,FALSE)</f>
        <v>#N/A</v>
      </c>
      <c r="O675" s="61" t="e">
        <f>VLOOKUP(Table2[[#This Row],[Account Code]],'MSRP CODES'!$A$495:$B$580,2,FALSE)</f>
        <v>#N/A</v>
      </c>
      <c r="V675" s="12">
        <f t="shared" si="34"/>
        <v>0</v>
      </c>
      <c r="W675" s="13">
        <f>Table2[[#This Row],[Cost LC]]/3673.75</f>
        <v>0</v>
      </c>
    </row>
    <row r="676" spans="2:23" x14ac:dyDescent="0.3">
      <c r="B676" s="59" t="e">
        <f>VLOOKUP('BUDGET TEMPLATE'!C676,'MSRP CODES'!$A$4:$B$8,2,FALSE)</f>
        <v>#N/A</v>
      </c>
      <c r="D676" s="59" t="e">
        <f>VLOOKUP(Table2[[#This Row],[PPG Code]],'MSRP CODES'!$A$11:$B$15,2,FALSE)</f>
        <v>#N/A</v>
      </c>
      <c r="F676" s="59" t="e">
        <f>VLOOKUP(Table2[[#This Row],[Goal Code]],'MSRP CODES'!$A$18:$B$20,2,FALSE)</f>
        <v>#N/A</v>
      </c>
      <c r="I676" s="60" t="e">
        <f>VLOOKUP(Table2[[#This Row],[Site]],'MSRP CODES'!$A$23:$C$39,3,FALSE)</f>
        <v>#N/A</v>
      </c>
      <c r="J676" s="59" t="e">
        <f>VLOOKUP(Table2[[#This Row],[Cost Center Code]],'MSRP CODES'!$A$42:$B$48,2,FALSE)</f>
        <v>#N/A</v>
      </c>
      <c r="K676" s="61" t="e">
        <f>VLOOKUP(Table2[[#This Row],[MSRP Objective]],'MSRP CODES'!$A$60:$B$105,2,FALSE)</f>
        <v>#VALUE!</v>
      </c>
      <c r="L676" s="53" t="e">
        <f t="shared" si="33"/>
        <v>#VALUE!</v>
      </c>
      <c r="M676" s="61" t="e">
        <f>VLOOKUP(Table2[[#This Row],[MSRP Output]],'MSRP CODES'!$A$108:$B$491,2,FALSE)</f>
        <v>#N/A</v>
      </c>
      <c r="O676" s="61" t="e">
        <f>VLOOKUP(Table2[[#This Row],[Account Code]],'MSRP CODES'!$A$495:$B$580,2,FALSE)</f>
        <v>#N/A</v>
      </c>
      <c r="V676" s="12">
        <f t="shared" si="34"/>
        <v>0</v>
      </c>
      <c r="W676" s="13">
        <f>Table2[[#This Row],[Cost LC]]/3673.75</f>
        <v>0</v>
      </c>
    </row>
    <row r="677" spans="2:23" x14ac:dyDescent="0.3">
      <c r="B677" s="59" t="e">
        <f>VLOOKUP('BUDGET TEMPLATE'!C677,'MSRP CODES'!$A$4:$B$8,2,FALSE)</f>
        <v>#N/A</v>
      </c>
      <c r="D677" s="59" t="e">
        <f>VLOOKUP(Table2[[#This Row],[PPG Code]],'MSRP CODES'!$A$11:$B$15,2,FALSE)</f>
        <v>#N/A</v>
      </c>
      <c r="F677" s="59" t="e">
        <f>VLOOKUP(Table2[[#This Row],[Goal Code]],'MSRP CODES'!$A$18:$B$20,2,FALSE)</f>
        <v>#N/A</v>
      </c>
      <c r="I677" s="60" t="e">
        <f>VLOOKUP(Table2[[#This Row],[Site]],'MSRP CODES'!$A$23:$C$39,3,FALSE)</f>
        <v>#N/A</v>
      </c>
      <c r="J677" s="59" t="e">
        <f>VLOOKUP(Table2[[#This Row],[Cost Center Code]],'MSRP CODES'!$A$42:$B$48,2,FALSE)</f>
        <v>#N/A</v>
      </c>
      <c r="K677" s="61" t="e">
        <f>VLOOKUP(Table2[[#This Row],[MSRP Objective]],'MSRP CODES'!$A$60:$B$105,2,FALSE)</f>
        <v>#VALUE!</v>
      </c>
      <c r="L677" s="53" t="e">
        <f t="shared" si="33"/>
        <v>#VALUE!</v>
      </c>
      <c r="M677" s="61" t="e">
        <f>VLOOKUP(Table2[[#This Row],[MSRP Output]],'MSRP CODES'!$A$108:$B$491,2,FALSE)</f>
        <v>#N/A</v>
      </c>
      <c r="O677" s="61" t="e">
        <f>VLOOKUP(Table2[[#This Row],[Account Code]],'MSRP CODES'!$A$495:$B$580,2,FALSE)</f>
        <v>#N/A</v>
      </c>
      <c r="V677" s="12">
        <f t="shared" si="34"/>
        <v>0</v>
      </c>
      <c r="W677" s="13">
        <f>Table2[[#This Row],[Cost LC]]/3673.75</f>
        <v>0</v>
      </c>
    </row>
    <row r="678" spans="2:23" x14ac:dyDescent="0.3">
      <c r="B678" s="59" t="e">
        <f>VLOOKUP('BUDGET TEMPLATE'!C678,'MSRP CODES'!$A$4:$B$8,2,FALSE)</f>
        <v>#N/A</v>
      </c>
      <c r="D678" s="59" t="e">
        <f>VLOOKUP(Table2[[#This Row],[PPG Code]],'MSRP CODES'!$A$11:$B$15,2,FALSE)</f>
        <v>#N/A</v>
      </c>
      <c r="F678" s="59" t="e">
        <f>VLOOKUP(Table2[[#This Row],[Goal Code]],'MSRP CODES'!$A$18:$B$20,2,FALSE)</f>
        <v>#N/A</v>
      </c>
      <c r="I678" s="60" t="e">
        <f>VLOOKUP(Table2[[#This Row],[Site]],'MSRP CODES'!$A$23:$C$39,3,FALSE)</f>
        <v>#N/A</v>
      </c>
      <c r="J678" s="59" t="e">
        <f>VLOOKUP(Table2[[#This Row],[Cost Center Code]],'MSRP CODES'!$A$42:$B$48,2,FALSE)</f>
        <v>#N/A</v>
      </c>
      <c r="K678" s="61" t="e">
        <f>VLOOKUP(Table2[[#This Row],[MSRP Objective]],'MSRP CODES'!$A$60:$B$105,2,FALSE)</f>
        <v>#VALUE!</v>
      </c>
      <c r="L678" s="53" t="e">
        <f t="shared" si="33"/>
        <v>#VALUE!</v>
      </c>
      <c r="M678" s="61" t="e">
        <f>VLOOKUP(Table2[[#This Row],[MSRP Output]],'MSRP CODES'!$A$108:$B$491,2,FALSE)</f>
        <v>#N/A</v>
      </c>
      <c r="O678" s="61" t="e">
        <f>VLOOKUP(Table2[[#This Row],[Account Code]],'MSRP CODES'!$A$495:$B$580,2,FALSE)</f>
        <v>#N/A</v>
      </c>
      <c r="V678" s="12">
        <f t="shared" si="34"/>
        <v>0</v>
      </c>
      <c r="W678" s="13">
        <f>Table2[[#This Row],[Cost LC]]/3673.75</f>
        <v>0</v>
      </c>
    </row>
    <row r="679" spans="2:23" x14ac:dyDescent="0.3">
      <c r="B679" s="59" t="e">
        <f>VLOOKUP('BUDGET TEMPLATE'!C679,'MSRP CODES'!$A$4:$B$8,2,FALSE)</f>
        <v>#N/A</v>
      </c>
      <c r="D679" s="59" t="e">
        <f>VLOOKUP(Table2[[#This Row],[PPG Code]],'MSRP CODES'!$A$11:$B$15,2,FALSE)</f>
        <v>#N/A</v>
      </c>
      <c r="F679" s="59" t="e">
        <f>VLOOKUP(Table2[[#This Row],[Goal Code]],'MSRP CODES'!$A$18:$B$20,2,FALSE)</f>
        <v>#N/A</v>
      </c>
      <c r="I679" s="60" t="e">
        <f>VLOOKUP(Table2[[#This Row],[Site]],'MSRP CODES'!$A$23:$C$39,3,FALSE)</f>
        <v>#N/A</v>
      </c>
      <c r="J679" s="59" t="e">
        <f>VLOOKUP(Table2[[#This Row],[Cost Center Code]],'MSRP CODES'!$A$42:$B$48,2,FALSE)</f>
        <v>#N/A</v>
      </c>
      <c r="K679" s="61" t="e">
        <f>VLOOKUP(Table2[[#This Row],[MSRP Objective]],'MSRP CODES'!$A$60:$B$105,2,FALSE)</f>
        <v>#VALUE!</v>
      </c>
      <c r="L679" s="53" t="e">
        <f t="shared" si="33"/>
        <v>#VALUE!</v>
      </c>
      <c r="M679" s="61" t="e">
        <f>VLOOKUP(Table2[[#This Row],[MSRP Output]],'MSRP CODES'!$A$108:$B$491,2,FALSE)</f>
        <v>#N/A</v>
      </c>
      <c r="O679" s="61" t="e">
        <f>VLOOKUP(Table2[[#This Row],[Account Code]],'MSRP CODES'!$A$495:$B$580,2,FALSE)</f>
        <v>#N/A</v>
      </c>
      <c r="V679" s="12">
        <f t="shared" si="34"/>
        <v>0</v>
      </c>
      <c r="W679" s="13">
        <f>Table2[[#This Row],[Cost LC]]/3673.75</f>
        <v>0</v>
      </c>
    </row>
    <row r="680" spans="2:23" x14ac:dyDescent="0.3">
      <c r="B680" s="59" t="e">
        <f>VLOOKUP('BUDGET TEMPLATE'!C680,'MSRP CODES'!$A$4:$B$8,2,FALSE)</f>
        <v>#N/A</v>
      </c>
      <c r="D680" s="59" t="e">
        <f>VLOOKUP(Table2[[#This Row],[PPG Code]],'MSRP CODES'!$A$11:$B$15,2,FALSE)</f>
        <v>#N/A</v>
      </c>
      <c r="F680" s="59" t="e">
        <f>VLOOKUP(Table2[[#This Row],[Goal Code]],'MSRP CODES'!$A$18:$B$20,2,FALSE)</f>
        <v>#N/A</v>
      </c>
      <c r="I680" s="60" t="e">
        <f>VLOOKUP(Table2[[#This Row],[Site]],'MSRP CODES'!$A$23:$C$39,3,FALSE)</f>
        <v>#N/A</v>
      </c>
      <c r="J680" s="59" t="e">
        <f>VLOOKUP(Table2[[#This Row],[Cost Center Code]],'MSRP CODES'!$A$42:$B$48,2,FALSE)</f>
        <v>#N/A</v>
      </c>
      <c r="K680" s="61" t="e">
        <f>VLOOKUP(Table2[[#This Row],[MSRP Objective]],'MSRP CODES'!$A$60:$B$105,2,FALSE)</f>
        <v>#VALUE!</v>
      </c>
      <c r="L680" s="53" t="e">
        <f t="shared" si="33"/>
        <v>#VALUE!</v>
      </c>
      <c r="M680" s="61" t="e">
        <f>VLOOKUP(Table2[[#This Row],[MSRP Output]],'MSRP CODES'!$A$108:$B$491,2,FALSE)</f>
        <v>#N/A</v>
      </c>
      <c r="O680" s="61" t="e">
        <f>VLOOKUP(Table2[[#This Row],[Account Code]],'MSRP CODES'!$A$495:$B$580,2,FALSE)</f>
        <v>#N/A</v>
      </c>
      <c r="V680" s="12">
        <f t="shared" si="34"/>
        <v>0</v>
      </c>
      <c r="W680" s="13">
        <f>Table2[[#This Row],[Cost LC]]/3673.75</f>
        <v>0</v>
      </c>
    </row>
    <row r="681" spans="2:23" x14ac:dyDescent="0.3">
      <c r="B681" s="59" t="e">
        <f>VLOOKUP('BUDGET TEMPLATE'!C681,'MSRP CODES'!$A$4:$B$8,2,FALSE)</f>
        <v>#N/A</v>
      </c>
      <c r="D681" s="59" t="e">
        <f>VLOOKUP(Table2[[#This Row],[PPG Code]],'MSRP CODES'!$A$11:$B$15,2,FALSE)</f>
        <v>#N/A</v>
      </c>
      <c r="F681" s="59" t="e">
        <f>VLOOKUP(Table2[[#This Row],[Goal Code]],'MSRP CODES'!$A$18:$B$20,2,FALSE)</f>
        <v>#N/A</v>
      </c>
      <c r="I681" s="60" t="e">
        <f>VLOOKUP(Table2[[#This Row],[Site]],'MSRP CODES'!$A$23:$C$39,3,FALSE)</f>
        <v>#N/A</v>
      </c>
      <c r="J681" s="59" t="e">
        <f>VLOOKUP(Table2[[#This Row],[Cost Center Code]],'MSRP CODES'!$A$42:$B$48,2,FALSE)</f>
        <v>#N/A</v>
      </c>
      <c r="K681" s="61" t="e">
        <f>VLOOKUP(Table2[[#This Row],[MSRP Objective]],'MSRP CODES'!$A$60:$B$105,2,FALSE)</f>
        <v>#VALUE!</v>
      </c>
      <c r="L681" s="53" t="e">
        <f t="shared" si="33"/>
        <v>#VALUE!</v>
      </c>
      <c r="M681" s="61" t="e">
        <f>VLOOKUP(Table2[[#This Row],[MSRP Output]],'MSRP CODES'!$A$108:$B$491,2,FALSE)</f>
        <v>#N/A</v>
      </c>
      <c r="O681" s="61" t="e">
        <f>VLOOKUP(Table2[[#This Row],[Account Code]],'MSRP CODES'!$A$495:$B$580,2,FALSE)</f>
        <v>#N/A</v>
      </c>
      <c r="V681" s="12">
        <f t="shared" si="34"/>
        <v>0</v>
      </c>
      <c r="W681" s="13">
        <f>Table2[[#This Row],[Cost LC]]/3673.75</f>
        <v>0</v>
      </c>
    </row>
    <row r="682" spans="2:23" x14ac:dyDescent="0.3">
      <c r="B682" s="59" t="e">
        <f>VLOOKUP('BUDGET TEMPLATE'!C682,'MSRP CODES'!$A$4:$B$8,2,FALSE)</f>
        <v>#N/A</v>
      </c>
      <c r="D682" s="59" t="e">
        <f>VLOOKUP(Table2[[#This Row],[PPG Code]],'MSRP CODES'!$A$11:$B$15,2,FALSE)</f>
        <v>#N/A</v>
      </c>
      <c r="F682" s="59" t="e">
        <f>VLOOKUP(Table2[[#This Row],[Goal Code]],'MSRP CODES'!$A$18:$B$20,2,FALSE)</f>
        <v>#N/A</v>
      </c>
      <c r="I682" s="60" t="e">
        <f>VLOOKUP(Table2[[#This Row],[Site]],'MSRP CODES'!$A$23:$C$39,3,FALSE)</f>
        <v>#N/A</v>
      </c>
      <c r="J682" s="59" t="e">
        <f>VLOOKUP(Table2[[#This Row],[Cost Center Code]],'MSRP CODES'!$A$42:$B$48,2,FALSE)</f>
        <v>#N/A</v>
      </c>
      <c r="K682" s="61" t="e">
        <f>VLOOKUP(Table2[[#This Row],[MSRP Objective]],'MSRP CODES'!$A$60:$B$105,2,FALSE)</f>
        <v>#VALUE!</v>
      </c>
      <c r="L682" s="53" t="e">
        <f t="shared" si="33"/>
        <v>#VALUE!</v>
      </c>
      <c r="M682" s="61" t="e">
        <f>VLOOKUP(Table2[[#This Row],[MSRP Output]],'MSRP CODES'!$A$108:$B$491,2,FALSE)</f>
        <v>#N/A</v>
      </c>
      <c r="O682" s="61" t="e">
        <f>VLOOKUP(Table2[[#This Row],[Account Code]],'MSRP CODES'!$A$495:$B$580,2,FALSE)</f>
        <v>#N/A</v>
      </c>
      <c r="V682" s="12">
        <f t="shared" si="34"/>
        <v>0</v>
      </c>
      <c r="W682" s="13">
        <f>Table2[[#This Row],[Cost LC]]/3673.75</f>
        <v>0</v>
      </c>
    </row>
    <row r="683" spans="2:23" x14ac:dyDescent="0.3">
      <c r="B683" s="59" t="e">
        <f>VLOOKUP('BUDGET TEMPLATE'!C683,'MSRP CODES'!$A$4:$B$8,2,FALSE)</f>
        <v>#N/A</v>
      </c>
      <c r="D683" s="59" t="e">
        <f>VLOOKUP(Table2[[#This Row],[PPG Code]],'MSRP CODES'!$A$11:$B$15,2,FALSE)</f>
        <v>#N/A</v>
      </c>
      <c r="F683" s="59" t="e">
        <f>VLOOKUP(Table2[[#This Row],[Goal Code]],'MSRP CODES'!$A$18:$B$20,2,FALSE)</f>
        <v>#N/A</v>
      </c>
      <c r="I683" s="60" t="e">
        <f>VLOOKUP(Table2[[#This Row],[Site]],'MSRP CODES'!$A$23:$C$39,3,FALSE)</f>
        <v>#N/A</v>
      </c>
      <c r="J683" s="59" t="e">
        <f>VLOOKUP(Table2[[#This Row],[Cost Center Code]],'MSRP CODES'!$A$42:$B$48,2,FALSE)</f>
        <v>#N/A</v>
      </c>
      <c r="K683" s="61" t="e">
        <f>VLOOKUP(Table2[[#This Row],[MSRP Objective]],'MSRP CODES'!$A$60:$B$105,2,FALSE)</f>
        <v>#VALUE!</v>
      </c>
      <c r="L683" s="53" t="e">
        <f t="shared" si="33"/>
        <v>#VALUE!</v>
      </c>
      <c r="M683" s="61" t="e">
        <f>VLOOKUP(Table2[[#This Row],[MSRP Output]],'MSRP CODES'!$A$108:$B$491,2,FALSE)</f>
        <v>#N/A</v>
      </c>
      <c r="O683" s="61" t="e">
        <f>VLOOKUP(Table2[[#This Row],[Account Code]],'MSRP CODES'!$A$495:$B$580,2,FALSE)</f>
        <v>#N/A</v>
      </c>
      <c r="V683" s="12">
        <f t="shared" si="34"/>
        <v>0</v>
      </c>
      <c r="W683" s="13">
        <f>Table2[[#This Row],[Cost LC]]/3673.75</f>
        <v>0</v>
      </c>
    </row>
    <row r="684" spans="2:23" x14ac:dyDescent="0.3">
      <c r="B684" s="59" t="e">
        <f>VLOOKUP('BUDGET TEMPLATE'!C684,'MSRP CODES'!$A$4:$B$8,2,FALSE)</f>
        <v>#N/A</v>
      </c>
      <c r="D684" s="59" t="e">
        <f>VLOOKUP(Table2[[#This Row],[PPG Code]],'MSRP CODES'!$A$11:$B$15,2,FALSE)</f>
        <v>#N/A</v>
      </c>
      <c r="F684" s="59" t="e">
        <f>VLOOKUP(Table2[[#This Row],[Goal Code]],'MSRP CODES'!$A$18:$B$20,2,FALSE)</f>
        <v>#N/A</v>
      </c>
      <c r="I684" s="60" t="e">
        <f>VLOOKUP(Table2[[#This Row],[Site]],'MSRP CODES'!$A$23:$C$39,3,FALSE)</f>
        <v>#N/A</v>
      </c>
      <c r="J684" s="59" t="e">
        <f>VLOOKUP(Table2[[#This Row],[Cost Center Code]],'MSRP CODES'!$A$42:$B$48,2,FALSE)</f>
        <v>#N/A</v>
      </c>
      <c r="K684" s="61" t="e">
        <f>VLOOKUP(Table2[[#This Row],[MSRP Objective]],'MSRP CODES'!$A$60:$B$105,2,FALSE)</f>
        <v>#VALUE!</v>
      </c>
      <c r="L684" s="53" t="e">
        <f t="shared" si="33"/>
        <v>#VALUE!</v>
      </c>
      <c r="M684" s="61" t="e">
        <f>VLOOKUP(Table2[[#This Row],[MSRP Output]],'MSRP CODES'!$A$108:$B$491,2,FALSE)</f>
        <v>#N/A</v>
      </c>
      <c r="O684" s="61" t="e">
        <f>VLOOKUP(Table2[[#This Row],[Account Code]],'MSRP CODES'!$A$495:$B$580,2,FALSE)</f>
        <v>#N/A</v>
      </c>
      <c r="V684" s="12">
        <f t="shared" si="34"/>
        <v>0</v>
      </c>
      <c r="W684" s="13">
        <f>Table2[[#This Row],[Cost LC]]/3673.75</f>
        <v>0</v>
      </c>
    </row>
    <row r="685" spans="2:23" x14ac:dyDescent="0.3">
      <c r="B685" s="59" t="e">
        <f>VLOOKUP('BUDGET TEMPLATE'!C685,'MSRP CODES'!$A$4:$B$8,2,FALSE)</f>
        <v>#N/A</v>
      </c>
      <c r="D685" s="59" t="e">
        <f>VLOOKUP(Table2[[#This Row],[PPG Code]],'MSRP CODES'!$A$11:$B$15,2,FALSE)</f>
        <v>#N/A</v>
      </c>
      <c r="F685" s="59" t="e">
        <f>VLOOKUP(Table2[[#This Row],[Goal Code]],'MSRP CODES'!$A$18:$B$20,2,FALSE)</f>
        <v>#N/A</v>
      </c>
      <c r="I685" s="60" t="e">
        <f>VLOOKUP(Table2[[#This Row],[Site]],'MSRP CODES'!$A$23:$C$39,3,FALSE)</f>
        <v>#N/A</v>
      </c>
      <c r="J685" s="59" t="e">
        <f>VLOOKUP(Table2[[#This Row],[Cost Center Code]],'MSRP CODES'!$A$42:$B$48,2,FALSE)</f>
        <v>#N/A</v>
      </c>
      <c r="K685" s="61" t="e">
        <f>VLOOKUP(Table2[[#This Row],[MSRP Objective]],'MSRP CODES'!$A$60:$B$105,2,FALSE)</f>
        <v>#VALUE!</v>
      </c>
      <c r="L685" s="53" t="e">
        <f t="shared" si="33"/>
        <v>#VALUE!</v>
      </c>
      <c r="M685" s="61" t="e">
        <f>VLOOKUP(Table2[[#This Row],[MSRP Output]],'MSRP CODES'!$A$108:$B$491,2,FALSE)</f>
        <v>#N/A</v>
      </c>
      <c r="O685" s="61" t="e">
        <f>VLOOKUP(Table2[[#This Row],[Account Code]],'MSRP CODES'!$A$495:$B$580,2,FALSE)</f>
        <v>#N/A</v>
      </c>
      <c r="V685" s="12">
        <f t="shared" si="34"/>
        <v>0</v>
      </c>
      <c r="W685" s="13">
        <f>Table2[[#This Row],[Cost LC]]/3673.75</f>
        <v>0</v>
      </c>
    </row>
    <row r="686" spans="2:23" x14ac:dyDescent="0.3">
      <c r="B686" s="59" t="e">
        <f>VLOOKUP('BUDGET TEMPLATE'!C686,'MSRP CODES'!$A$4:$B$8,2,FALSE)</f>
        <v>#N/A</v>
      </c>
      <c r="D686" s="59" t="e">
        <f>VLOOKUP(Table2[[#This Row],[PPG Code]],'MSRP CODES'!$A$11:$B$15,2,FALSE)</f>
        <v>#N/A</v>
      </c>
      <c r="F686" s="59" t="e">
        <f>VLOOKUP(Table2[[#This Row],[Goal Code]],'MSRP CODES'!$A$18:$B$20,2,FALSE)</f>
        <v>#N/A</v>
      </c>
      <c r="I686" s="60" t="e">
        <f>VLOOKUP(Table2[[#This Row],[Site]],'MSRP CODES'!$A$23:$C$39,3,FALSE)</f>
        <v>#N/A</v>
      </c>
      <c r="J686" s="59" t="e">
        <f>VLOOKUP(Table2[[#This Row],[Cost Center Code]],'MSRP CODES'!$A$42:$B$48,2,FALSE)</f>
        <v>#N/A</v>
      </c>
      <c r="K686" s="61" t="e">
        <f>VLOOKUP(Table2[[#This Row],[MSRP Objective]],'MSRP CODES'!$A$60:$B$105,2,FALSE)</f>
        <v>#VALUE!</v>
      </c>
      <c r="L686" s="53" t="e">
        <f t="shared" si="33"/>
        <v>#VALUE!</v>
      </c>
      <c r="M686" s="61" t="e">
        <f>VLOOKUP(Table2[[#This Row],[MSRP Output]],'MSRP CODES'!$A$108:$B$491,2,FALSE)</f>
        <v>#N/A</v>
      </c>
      <c r="O686" s="61" t="e">
        <f>VLOOKUP(Table2[[#This Row],[Account Code]],'MSRP CODES'!$A$495:$B$580,2,FALSE)</f>
        <v>#N/A</v>
      </c>
      <c r="V686" s="12">
        <f t="shared" si="34"/>
        <v>0</v>
      </c>
      <c r="W686" s="13">
        <f>Table2[[#This Row],[Cost LC]]/3673.75</f>
        <v>0</v>
      </c>
    </row>
    <row r="687" spans="2:23" x14ac:dyDescent="0.3">
      <c r="B687" s="59" t="e">
        <f>VLOOKUP('BUDGET TEMPLATE'!C687,'MSRP CODES'!$A$4:$B$8,2,FALSE)</f>
        <v>#N/A</v>
      </c>
      <c r="D687" s="59" t="e">
        <f>VLOOKUP(Table2[[#This Row],[PPG Code]],'MSRP CODES'!$A$11:$B$15,2,FALSE)</f>
        <v>#N/A</v>
      </c>
      <c r="F687" s="59" t="e">
        <f>VLOOKUP(Table2[[#This Row],[Goal Code]],'MSRP CODES'!$A$18:$B$20,2,FALSE)</f>
        <v>#N/A</v>
      </c>
      <c r="I687" s="60" t="e">
        <f>VLOOKUP(Table2[[#This Row],[Site]],'MSRP CODES'!$A$23:$C$39,3,FALSE)</f>
        <v>#N/A</v>
      </c>
      <c r="J687" s="59" t="e">
        <f>VLOOKUP(Table2[[#This Row],[Cost Center Code]],'MSRP CODES'!$A$42:$B$48,2,FALSE)</f>
        <v>#N/A</v>
      </c>
      <c r="K687" s="61" t="e">
        <f>VLOOKUP(Table2[[#This Row],[MSRP Objective]],'MSRP CODES'!$A$60:$B$105,2,FALSE)</f>
        <v>#VALUE!</v>
      </c>
      <c r="L687" s="53" t="e">
        <f t="shared" si="33"/>
        <v>#VALUE!</v>
      </c>
      <c r="M687" s="61" t="e">
        <f>VLOOKUP(Table2[[#This Row],[MSRP Output]],'MSRP CODES'!$A$108:$B$491,2,FALSE)</f>
        <v>#N/A</v>
      </c>
      <c r="O687" s="61" t="e">
        <f>VLOOKUP(Table2[[#This Row],[Account Code]],'MSRP CODES'!$A$495:$B$580,2,FALSE)</f>
        <v>#N/A</v>
      </c>
      <c r="V687" s="12">
        <f t="shared" si="34"/>
        <v>0</v>
      </c>
      <c r="W687" s="13">
        <f>Table2[[#This Row],[Cost LC]]/3673.75</f>
        <v>0</v>
      </c>
    </row>
    <row r="688" spans="2:23" x14ac:dyDescent="0.3">
      <c r="B688" s="59" t="e">
        <f>VLOOKUP('BUDGET TEMPLATE'!C688,'MSRP CODES'!$A$4:$B$8,2,FALSE)</f>
        <v>#N/A</v>
      </c>
      <c r="D688" s="59" t="e">
        <f>VLOOKUP(Table2[[#This Row],[PPG Code]],'MSRP CODES'!$A$11:$B$15,2,FALSE)</f>
        <v>#N/A</v>
      </c>
      <c r="F688" s="59" t="e">
        <f>VLOOKUP(Table2[[#This Row],[Goal Code]],'MSRP CODES'!$A$18:$B$20,2,FALSE)</f>
        <v>#N/A</v>
      </c>
      <c r="I688" s="60" t="e">
        <f>VLOOKUP(Table2[[#This Row],[Site]],'MSRP CODES'!$A$23:$C$39,3,FALSE)</f>
        <v>#N/A</v>
      </c>
      <c r="J688" s="59" t="e">
        <f>VLOOKUP(Table2[[#This Row],[Cost Center Code]],'MSRP CODES'!$A$42:$B$48,2,FALSE)</f>
        <v>#N/A</v>
      </c>
      <c r="K688" s="61" t="e">
        <f>VLOOKUP(Table2[[#This Row],[MSRP Objective]],'MSRP CODES'!$A$60:$B$105,2,FALSE)</f>
        <v>#VALUE!</v>
      </c>
      <c r="L688" s="53" t="e">
        <f t="shared" si="33"/>
        <v>#VALUE!</v>
      </c>
      <c r="M688" s="61" t="e">
        <f>VLOOKUP(Table2[[#This Row],[MSRP Output]],'MSRP CODES'!$A$108:$B$491,2,FALSE)</f>
        <v>#N/A</v>
      </c>
      <c r="O688" s="61" t="e">
        <f>VLOOKUP(Table2[[#This Row],[Account Code]],'MSRP CODES'!$A$495:$B$580,2,FALSE)</f>
        <v>#N/A</v>
      </c>
      <c r="V688" s="12">
        <f t="shared" si="34"/>
        <v>0</v>
      </c>
      <c r="W688" s="13">
        <f>Table2[[#This Row],[Cost LC]]/3673.75</f>
        <v>0</v>
      </c>
    </row>
    <row r="689" spans="2:23" x14ac:dyDescent="0.3">
      <c r="B689" s="59" t="e">
        <f>VLOOKUP('BUDGET TEMPLATE'!C689,'MSRP CODES'!$A$4:$B$8,2,FALSE)</f>
        <v>#N/A</v>
      </c>
      <c r="D689" s="59" t="e">
        <f>VLOOKUP(Table2[[#This Row],[PPG Code]],'MSRP CODES'!$A$11:$B$15,2,FALSE)</f>
        <v>#N/A</v>
      </c>
      <c r="F689" s="59" t="e">
        <f>VLOOKUP(Table2[[#This Row],[Goal Code]],'MSRP CODES'!$A$18:$B$20,2,FALSE)</f>
        <v>#N/A</v>
      </c>
      <c r="I689" s="60" t="e">
        <f>VLOOKUP(Table2[[#This Row],[Site]],'MSRP CODES'!$A$23:$C$39,3,FALSE)</f>
        <v>#N/A</v>
      </c>
      <c r="J689" s="59" t="e">
        <f>VLOOKUP(Table2[[#This Row],[Cost Center Code]],'MSRP CODES'!$A$42:$B$48,2,FALSE)</f>
        <v>#N/A</v>
      </c>
      <c r="K689" s="61" t="e">
        <f>VLOOKUP(Table2[[#This Row],[MSRP Objective]],'MSRP CODES'!$A$60:$B$105,2,FALSE)</f>
        <v>#VALUE!</v>
      </c>
      <c r="L689" s="53" t="e">
        <f t="shared" si="33"/>
        <v>#VALUE!</v>
      </c>
      <c r="M689" s="61" t="e">
        <f>VLOOKUP(Table2[[#This Row],[MSRP Output]],'MSRP CODES'!$A$108:$B$491,2,FALSE)</f>
        <v>#N/A</v>
      </c>
      <c r="O689" s="61" t="e">
        <f>VLOOKUP(Table2[[#This Row],[Account Code]],'MSRP CODES'!$A$495:$B$580,2,FALSE)</f>
        <v>#N/A</v>
      </c>
      <c r="V689" s="12">
        <f t="shared" si="34"/>
        <v>0</v>
      </c>
      <c r="W689" s="13">
        <f>Table2[[#This Row],[Cost LC]]/3673.75</f>
        <v>0</v>
      </c>
    </row>
    <row r="690" spans="2:23" x14ac:dyDescent="0.3">
      <c r="B690" s="59" t="e">
        <f>VLOOKUP('BUDGET TEMPLATE'!C690,'MSRP CODES'!$A$4:$B$8,2,FALSE)</f>
        <v>#N/A</v>
      </c>
      <c r="D690" s="59" t="e">
        <f>VLOOKUP(Table2[[#This Row],[PPG Code]],'MSRP CODES'!$A$11:$B$15,2,FALSE)</f>
        <v>#N/A</v>
      </c>
      <c r="F690" s="59" t="e">
        <f>VLOOKUP(Table2[[#This Row],[Goal Code]],'MSRP CODES'!$A$18:$B$20,2,FALSE)</f>
        <v>#N/A</v>
      </c>
      <c r="I690" s="60" t="e">
        <f>VLOOKUP(Table2[[#This Row],[Site]],'MSRP CODES'!$A$23:$C$39,3,FALSE)</f>
        <v>#N/A</v>
      </c>
      <c r="J690" s="59" t="e">
        <f>VLOOKUP(Table2[[#This Row],[Cost Center Code]],'MSRP CODES'!$A$42:$B$48,2,FALSE)</f>
        <v>#N/A</v>
      </c>
      <c r="K690" s="61" t="e">
        <f>VLOOKUP(Table2[[#This Row],[MSRP Objective]],'MSRP CODES'!$A$60:$B$105,2,FALSE)</f>
        <v>#VALUE!</v>
      </c>
      <c r="L690" s="53" t="e">
        <f t="shared" si="33"/>
        <v>#VALUE!</v>
      </c>
      <c r="M690" s="61" t="e">
        <f>VLOOKUP(Table2[[#This Row],[MSRP Output]],'MSRP CODES'!$A$108:$B$491,2,FALSE)</f>
        <v>#N/A</v>
      </c>
      <c r="O690" s="61" t="e">
        <f>VLOOKUP(Table2[[#This Row],[Account Code]],'MSRP CODES'!$A$495:$B$580,2,FALSE)</f>
        <v>#N/A</v>
      </c>
      <c r="V690" s="12">
        <f t="shared" si="34"/>
        <v>0</v>
      </c>
      <c r="W690" s="13">
        <f>Table2[[#This Row],[Cost LC]]/3673.75</f>
        <v>0</v>
      </c>
    </row>
    <row r="691" spans="2:23" x14ac:dyDescent="0.3">
      <c r="B691" s="59" t="e">
        <f>VLOOKUP('BUDGET TEMPLATE'!C691,'MSRP CODES'!$A$4:$B$8,2,FALSE)</f>
        <v>#N/A</v>
      </c>
      <c r="D691" s="59" t="e">
        <f>VLOOKUP(Table2[[#This Row],[PPG Code]],'MSRP CODES'!$A$11:$B$15,2,FALSE)</f>
        <v>#N/A</v>
      </c>
      <c r="F691" s="59" t="e">
        <f>VLOOKUP(Table2[[#This Row],[Goal Code]],'MSRP CODES'!$A$18:$B$20,2,FALSE)</f>
        <v>#N/A</v>
      </c>
      <c r="I691" s="60" t="e">
        <f>VLOOKUP(Table2[[#This Row],[Site]],'MSRP CODES'!$A$23:$C$39,3,FALSE)</f>
        <v>#N/A</v>
      </c>
      <c r="J691" s="59" t="e">
        <f>VLOOKUP(Table2[[#This Row],[Cost Center Code]],'MSRP CODES'!$A$42:$B$48,2,FALSE)</f>
        <v>#N/A</v>
      </c>
      <c r="K691" s="61" t="e">
        <f>VLOOKUP(Table2[[#This Row],[MSRP Objective]],'MSRP CODES'!$A$60:$B$105,2,FALSE)</f>
        <v>#VALUE!</v>
      </c>
      <c r="L691" s="53" t="e">
        <f t="shared" si="33"/>
        <v>#VALUE!</v>
      </c>
      <c r="M691" s="61" t="e">
        <f>VLOOKUP(Table2[[#This Row],[MSRP Output]],'MSRP CODES'!$A$108:$B$491,2,FALSE)</f>
        <v>#N/A</v>
      </c>
      <c r="O691" s="61" t="e">
        <f>VLOOKUP(Table2[[#This Row],[Account Code]],'MSRP CODES'!$A$495:$B$580,2,FALSE)</f>
        <v>#N/A</v>
      </c>
      <c r="V691" s="12">
        <f t="shared" si="34"/>
        <v>0</v>
      </c>
      <c r="W691" s="13">
        <f>Table2[[#This Row],[Cost LC]]/3673.75</f>
        <v>0</v>
      </c>
    </row>
    <row r="692" spans="2:23" x14ac:dyDescent="0.3">
      <c r="B692" s="59" t="e">
        <f>VLOOKUP('BUDGET TEMPLATE'!C692,'MSRP CODES'!$A$4:$B$8,2,FALSE)</f>
        <v>#N/A</v>
      </c>
      <c r="D692" s="59" t="e">
        <f>VLOOKUP(Table2[[#This Row],[PPG Code]],'MSRP CODES'!$A$11:$B$15,2,FALSE)</f>
        <v>#N/A</v>
      </c>
      <c r="F692" s="59" t="e">
        <f>VLOOKUP(Table2[[#This Row],[Goal Code]],'MSRP CODES'!$A$18:$B$20,2,FALSE)</f>
        <v>#N/A</v>
      </c>
      <c r="I692" s="60" t="e">
        <f>VLOOKUP(Table2[[#This Row],[Site]],'MSRP CODES'!$A$23:$C$39,3,FALSE)</f>
        <v>#N/A</v>
      </c>
      <c r="J692" s="59" t="e">
        <f>VLOOKUP(Table2[[#This Row],[Cost Center Code]],'MSRP CODES'!$A$42:$B$48,2,FALSE)</f>
        <v>#N/A</v>
      </c>
      <c r="K692" s="61" t="e">
        <f>VLOOKUP(Table2[[#This Row],[MSRP Objective]],'MSRP CODES'!$A$60:$B$105,2,FALSE)</f>
        <v>#VALUE!</v>
      </c>
      <c r="L692" s="53" t="e">
        <f t="shared" si="33"/>
        <v>#VALUE!</v>
      </c>
      <c r="M692" s="61" t="e">
        <f>VLOOKUP(Table2[[#This Row],[MSRP Output]],'MSRP CODES'!$A$108:$B$491,2,FALSE)</f>
        <v>#N/A</v>
      </c>
      <c r="O692" s="61" t="e">
        <f>VLOOKUP(Table2[[#This Row],[Account Code]],'MSRP CODES'!$A$495:$B$580,2,FALSE)</f>
        <v>#N/A</v>
      </c>
      <c r="V692" s="12">
        <f t="shared" si="34"/>
        <v>0</v>
      </c>
      <c r="W692" s="13">
        <f>Table2[[#This Row],[Cost LC]]/3673.75</f>
        <v>0</v>
      </c>
    </row>
    <row r="693" spans="2:23" x14ac:dyDescent="0.3">
      <c r="B693" s="59" t="e">
        <f>VLOOKUP('BUDGET TEMPLATE'!C693,'MSRP CODES'!$A$4:$B$8,2,FALSE)</f>
        <v>#N/A</v>
      </c>
      <c r="D693" s="59" t="e">
        <f>VLOOKUP(Table2[[#This Row],[PPG Code]],'MSRP CODES'!$A$11:$B$15,2,FALSE)</f>
        <v>#N/A</v>
      </c>
      <c r="F693" s="59" t="e">
        <f>VLOOKUP(Table2[[#This Row],[Goal Code]],'MSRP CODES'!$A$18:$B$20,2,FALSE)</f>
        <v>#N/A</v>
      </c>
      <c r="I693" s="60" t="e">
        <f>VLOOKUP(Table2[[#This Row],[Site]],'MSRP CODES'!$A$23:$C$39,3,FALSE)</f>
        <v>#N/A</v>
      </c>
      <c r="J693" s="59" t="e">
        <f>VLOOKUP(Table2[[#This Row],[Cost Center Code]],'MSRP CODES'!$A$42:$B$48,2,FALSE)</f>
        <v>#N/A</v>
      </c>
      <c r="K693" s="61" t="e">
        <f>VLOOKUP(Table2[[#This Row],[MSRP Objective]],'MSRP CODES'!$A$60:$B$105,2,FALSE)</f>
        <v>#VALUE!</v>
      </c>
      <c r="L693" s="53" t="e">
        <f t="shared" si="33"/>
        <v>#VALUE!</v>
      </c>
      <c r="M693" s="61" t="e">
        <f>VLOOKUP(Table2[[#This Row],[MSRP Output]],'MSRP CODES'!$A$108:$B$491,2,FALSE)</f>
        <v>#N/A</v>
      </c>
      <c r="O693" s="61" t="e">
        <f>VLOOKUP(Table2[[#This Row],[Account Code]],'MSRP CODES'!$A$495:$B$580,2,FALSE)</f>
        <v>#N/A</v>
      </c>
      <c r="V693" s="12">
        <f t="shared" si="34"/>
        <v>0</v>
      </c>
      <c r="W693" s="13">
        <f>Table2[[#This Row],[Cost LC]]/3673.75</f>
        <v>0</v>
      </c>
    </row>
    <row r="694" spans="2:23" x14ac:dyDescent="0.3">
      <c r="B694" s="59" t="e">
        <f>VLOOKUP('BUDGET TEMPLATE'!C694,'MSRP CODES'!$A$4:$B$8,2,FALSE)</f>
        <v>#N/A</v>
      </c>
      <c r="D694" s="59" t="e">
        <f>VLOOKUP(Table2[[#This Row],[PPG Code]],'MSRP CODES'!$A$11:$B$15,2,FALSE)</f>
        <v>#N/A</v>
      </c>
      <c r="F694" s="59" t="e">
        <f>VLOOKUP(Table2[[#This Row],[Goal Code]],'MSRP CODES'!$A$18:$B$20,2,FALSE)</f>
        <v>#N/A</v>
      </c>
      <c r="I694" s="60" t="e">
        <f>VLOOKUP(Table2[[#This Row],[Site]],'MSRP CODES'!$A$23:$C$39,3,FALSE)</f>
        <v>#N/A</v>
      </c>
      <c r="J694" s="59" t="e">
        <f>VLOOKUP(Table2[[#This Row],[Cost Center Code]],'MSRP CODES'!$A$42:$B$48,2,FALSE)</f>
        <v>#N/A</v>
      </c>
      <c r="K694" s="61" t="e">
        <f>VLOOKUP(Table2[[#This Row],[MSRP Objective]],'MSRP CODES'!$A$60:$B$105,2,FALSE)</f>
        <v>#VALUE!</v>
      </c>
      <c r="L694" s="53" t="e">
        <f t="shared" si="33"/>
        <v>#VALUE!</v>
      </c>
      <c r="M694" s="61" t="e">
        <f>VLOOKUP(Table2[[#This Row],[MSRP Output]],'MSRP CODES'!$A$108:$B$491,2,FALSE)</f>
        <v>#N/A</v>
      </c>
      <c r="O694" s="61" t="e">
        <f>VLOOKUP(Table2[[#This Row],[Account Code]],'MSRP CODES'!$A$495:$B$580,2,FALSE)</f>
        <v>#N/A</v>
      </c>
      <c r="V694" s="12">
        <f t="shared" si="34"/>
        <v>0</v>
      </c>
      <c r="W694" s="13">
        <f>Table2[[#This Row],[Cost LC]]/3673.75</f>
        <v>0</v>
      </c>
    </row>
    <row r="695" spans="2:23" x14ac:dyDescent="0.3">
      <c r="B695" s="59" t="e">
        <f>VLOOKUP('BUDGET TEMPLATE'!C695,'MSRP CODES'!$A$4:$B$8,2,FALSE)</f>
        <v>#N/A</v>
      </c>
      <c r="D695" s="59" t="e">
        <f>VLOOKUP(Table2[[#This Row],[PPG Code]],'MSRP CODES'!$A$11:$B$15,2,FALSE)</f>
        <v>#N/A</v>
      </c>
      <c r="F695" s="59" t="e">
        <f>VLOOKUP(Table2[[#This Row],[Goal Code]],'MSRP CODES'!$A$18:$B$20,2,FALSE)</f>
        <v>#N/A</v>
      </c>
      <c r="I695" s="60" t="e">
        <f>VLOOKUP(Table2[[#This Row],[Site]],'MSRP CODES'!$A$23:$C$39,3,FALSE)</f>
        <v>#N/A</v>
      </c>
      <c r="J695" s="59" t="e">
        <f>VLOOKUP(Table2[[#This Row],[Cost Center Code]],'MSRP CODES'!$A$42:$B$48,2,FALSE)</f>
        <v>#N/A</v>
      </c>
      <c r="K695" s="61" t="e">
        <f>VLOOKUP(Table2[[#This Row],[MSRP Objective]],'MSRP CODES'!$A$60:$B$105,2,FALSE)</f>
        <v>#VALUE!</v>
      </c>
      <c r="L695" s="53" t="e">
        <f t="shared" si="33"/>
        <v>#VALUE!</v>
      </c>
      <c r="M695" s="61" t="e">
        <f>VLOOKUP(Table2[[#This Row],[MSRP Output]],'MSRP CODES'!$A$108:$B$491,2,FALSE)</f>
        <v>#N/A</v>
      </c>
      <c r="O695" s="61" t="e">
        <f>VLOOKUP(Table2[[#This Row],[Account Code]],'MSRP CODES'!$A$495:$B$580,2,FALSE)</f>
        <v>#N/A</v>
      </c>
      <c r="V695" s="12">
        <f t="shared" si="34"/>
        <v>0</v>
      </c>
      <c r="W695" s="13">
        <f>Table2[[#This Row],[Cost LC]]/3673.75</f>
        <v>0</v>
      </c>
    </row>
    <row r="696" spans="2:23" x14ac:dyDescent="0.3">
      <c r="B696" s="59" t="e">
        <f>VLOOKUP('BUDGET TEMPLATE'!C696,'MSRP CODES'!$A$4:$B$8,2,FALSE)</f>
        <v>#N/A</v>
      </c>
      <c r="D696" s="59" t="e">
        <f>VLOOKUP(Table2[[#This Row],[PPG Code]],'MSRP CODES'!$A$11:$B$15,2,FALSE)</f>
        <v>#N/A</v>
      </c>
      <c r="F696" s="59" t="e">
        <f>VLOOKUP(Table2[[#This Row],[Goal Code]],'MSRP CODES'!$A$18:$B$20,2,FALSE)</f>
        <v>#N/A</v>
      </c>
      <c r="I696" s="60" t="e">
        <f>VLOOKUP(Table2[[#This Row],[Site]],'MSRP CODES'!$A$23:$C$39,3,FALSE)</f>
        <v>#N/A</v>
      </c>
      <c r="J696" s="59" t="e">
        <f>VLOOKUP(Table2[[#This Row],[Cost Center Code]],'MSRP CODES'!$A$42:$B$48,2,FALSE)</f>
        <v>#N/A</v>
      </c>
      <c r="K696" s="61" t="e">
        <f>VLOOKUP(Table2[[#This Row],[MSRP Objective]],'MSRP CODES'!$A$60:$B$105,2,FALSE)</f>
        <v>#VALUE!</v>
      </c>
      <c r="L696" s="53" t="e">
        <f t="shared" si="33"/>
        <v>#VALUE!</v>
      </c>
      <c r="M696" s="61" t="e">
        <f>VLOOKUP(Table2[[#This Row],[MSRP Output]],'MSRP CODES'!$A$108:$B$491,2,FALSE)</f>
        <v>#N/A</v>
      </c>
      <c r="O696" s="61" t="e">
        <f>VLOOKUP(Table2[[#This Row],[Account Code]],'MSRP CODES'!$A$495:$B$580,2,FALSE)</f>
        <v>#N/A</v>
      </c>
      <c r="V696" s="12">
        <f t="shared" si="34"/>
        <v>0</v>
      </c>
      <c r="W696" s="13">
        <f>Table2[[#This Row],[Cost LC]]/3673.75</f>
        <v>0</v>
      </c>
    </row>
    <row r="697" spans="2:23" x14ac:dyDescent="0.3">
      <c r="B697" s="59" t="e">
        <f>VLOOKUP('BUDGET TEMPLATE'!C697,'MSRP CODES'!$A$4:$B$8,2,FALSE)</f>
        <v>#N/A</v>
      </c>
      <c r="D697" s="59" t="e">
        <f>VLOOKUP(Table2[[#This Row],[PPG Code]],'MSRP CODES'!$A$11:$B$15,2,FALSE)</f>
        <v>#N/A</v>
      </c>
      <c r="F697" s="59" t="e">
        <f>VLOOKUP(Table2[[#This Row],[Goal Code]],'MSRP CODES'!$A$18:$B$20,2,FALSE)</f>
        <v>#N/A</v>
      </c>
      <c r="I697" s="60" t="e">
        <f>VLOOKUP(Table2[[#This Row],[Site]],'MSRP CODES'!$A$23:$C$39,3,FALSE)</f>
        <v>#N/A</v>
      </c>
      <c r="J697" s="59" t="e">
        <f>VLOOKUP(Table2[[#This Row],[Cost Center Code]],'MSRP CODES'!$A$42:$B$48,2,FALSE)</f>
        <v>#N/A</v>
      </c>
      <c r="K697" s="61" t="e">
        <f>VLOOKUP(Table2[[#This Row],[MSRP Objective]],'MSRP CODES'!$A$60:$B$105,2,FALSE)</f>
        <v>#VALUE!</v>
      </c>
      <c r="L697" s="53" t="e">
        <f t="shared" si="33"/>
        <v>#VALUE!</v>
      </c>
      <c r="M697" s="61" t="e">
        <f>VLOOKUP(Table2[[#This Row],[MSRP Output]],'MSRP CODES'!$A$108:$B$491,2,FALSE)</f>
        <v>#N/A</v>
      </c>
      <c r="O697" s="61" t="e">
        <f>VLOOKUP(Table2[[#This Row],[Account Code]],'MSRP CODES'!$A$495:$B$580,2,FALSE)</f>
        <v>#N/A</v>
      </c>
      <c r="V697" s="12">
        <f t="shared" si="34"/>
        <v>0</v>
      </c>
      <c r="W697" s="13">
        <f>Table2[[#This Row],[Cost LC]]/3673.75</f>
        <v>0</v>
      </c>
    </row>
    <row r="698" spans="2:23" x14ac:dyDescent="0.3">
      <c r="B698" s="59" t="e">
        <f>VLOOKUP('BUDGET TEMPLATE'!C698,'MSRP CODES'!$A$4:$B$8,2,FALSE)</f>
        <v>#N/A</v>
      </c>
      <c r="D698" s="59" t="e">
        <f>VLOOKUP(Table2[[#This Row],[PPG Code]],'MSRP CODES'!$A$11:$B$15,2,FALSE)</f>
        <v>#N/A</v>
      </c>
      <c r="F698" s="59" t="e">
        <f>VLOOKUP(Table2[[#This Row],[Goal Code]],'MSRP CODES'!$A$18:$B$20,2,FALSE)</f>
        <v>#N/A</v>
      </c>
      <c r="I698" s="60" t="e">
        <f>VLOOKUP(Table2[[#This Row],[Site]],'MSRP CODES'!$A$23:$C$39,3,FALSE)</f>
        <v>#N/A</v>
      </c>
      <c r="J698" s="59" t="e">
        <f>VLOOKUP(Table2[[#This Row],[Cost Center Code]],'MSRP CODES'!$A$42:$B$48,2,FALSE)</f>
        <v>#N/A</v>
      </c>
      <c r="K698" s="61" t="e">
        <f>VLOOKUP(Table2[[#This Row],[MSRP Objective]],'MSRP CODES'!$A$60:$B$105,2,FALSE)</f>
        <v>#VALUE!</v>
      </c>
      <c r="L698" s="53" t="e">
        <f t="shared" si="33"/>
        <v>#VALUE!</v>
      </c>
      <c r="M698" s="61" t="e">
        <f>VLOOKUP(Table2[[#This Row],[MSRP Output]],'MSRP CODES'!$A$108:$B$491,2,FALSE)</f>
        <v>#N/A</v>
      </c>
      <c r="O698" s="61" t="e">
        <f>VLOOKUP(Table2[[#This Row],[Account Code]],'MSRP CODES'!$A$495:$B$580,2,FALSE)</f>
        <v>#N/A</v>
      </c>
      <c r="V698" s="12">
        <f t="shared" si="34"/>
        <v>0</v>
      </c>
      <c r="W698" s="13">
        <f>Table2[[#This Row],[Cost LC]]/3673.75</f>
        <v>0</v>
      </c>
    </row>
    <row r="699" spans="2:23" x14ac:dyDescent="0.3">
      <c r="B699" s="59" t="e">
        <f>VLOOKUP('BUDGET TEMPLATE'!C699,'MSRP CODES'!$A$4:$B$8,2,FALSE)</f>
        <v>#N/A</v>
      </c>
      <c r="D699" s="59" t="e">
        <f>VLOOKUP(Table2[[#This Row],[PPG Code]],'MSRP CODES'!$A$11:$B$15,2,FALSE)</f>
        <v>#N/A</v>
      </c>
      <c r="F699" s="59" t="e">
        <f>VLOOKUP(Table2[[#This Row],[Goal Code]],'MSRP CODES'!$A$18:$B$20,2,FALSE)</f>
        <v>#N/A</v>
      </c>
      <c r="I699" s="60" t="e">
        <f>VLOOKUP(Table2[[#This Row],[Site]],'MSRP CODES'!$A$23:$C$39,3,FALSE)</f>
        <v>#N/A</v>
      </c>
      <c r="J699" s="59" t="e">
        <f>VLOOKUP(Table2[[#This Row],[Cost Center Code]],'MSRP CODES'!$A$42:$B$48,2,FALSE)</f>
        <v>#N/A</v>
      </c>
      <c r="K699" s="61" t="e">
        <f>VLOOKUP(Table2[[#This Row],[MSRP Objective]],'MSRP CODES'!$A$60:$B$105,2,FALSE)</f>
        <v>#VALUE!</v>
      </c>
      <c r="L699" s="53" t="e">
        <f t="shared" si="33"/>
        <v>#VALUE!</v>
      </c>
      <c r="M699" s="61" t="e">
        <f>VLOOKUP(Table2[[#This Row],[MSRP Output]],'MSRP CODES'!$A$108:$B$491,2,FALSE)</f>
        <v>#N/A</v>
      </c>
      <c r="O699" s="61" t="e">
        <f>VLOOKUP(Table2[[#This Row],[Account Code]],'MSRP CODES'!$A$495:$B$580,2,FALSE)</f>
        <v>#N/A</v>
      </c>
      <c r="V699" s="12">
        <f t="shared" si="34"/>
        <v>0</v>
      </c>
      <c r="W699" s="13">
        <f>Table2[[#This Row],[Cost LC]]/3673.75</f>
        <v>0</v>
      </c>
    </row>
    <row r="700" spans="2:23" x14ac:dyDescent="0.3">
      <c r="B700" s="59" t="e">
        <f>VLOOKUP('BUDGET TEMPLATE'!C700,'MSRP CODES'!$A$4:$B$8,2,FALSE)</f>
        <v>#N/A</v>
      </c>
      <c r="D700" s="59" t="e">
        <f>VLOOKUP(Table2[[#This Row],[PPG Code]],'MSRP CODES'!$A$11:$B$15,2,FALSE)</f>
        <v>#N/A</v>
      </c>
      <c r="F700" s="59" t="e">
        <f>VLOOKUP(Table2[[#This Row],[Goal Code]],'MSRP CODES'!$A$18:$B$20,2,FALSE)</f>
        <v>#N/A</v>
      </c>
      <c r="I700" s="60" t="e">
        <f>VLOOKUP(Table2[[#This Row],[Site]],'MSRP CODES'!$A$23:$C$39,3,FALSE)</f>
        <v>#N/A</v>
      </c>
      <c r="J700" s="59" t="e">
        <f>VLOOKUP(Table2[[#This Row],[Cost Center Code]],'MSRP CODES'!$A$42:$B$48,2,FALSE)</f>
        <v>#N/A</v>
      </c>
      <c r="K700" s="61" t="e">
        <f>VLOOKUP(Table2[[#This Row],[MSRP Objective]],'MSRP CODES'!$A$60:$B$105,2,FALSE)</f>
        <v>#VALUE!</v>
      </c>
      <c r="L700" s="53" t="e">
        <f t="shared" si="33"/>
        <v>#VALUE!</v>
      </c>
      <c r="M700" s="61" t="e">
        <f>VLOOKUP(Table2[[#This Row],[MSRP Output]],'MSRP CODES'!$A$108:$B$491,2,FALSE)</f>
        <v>#N/A</v>
      </c>
      <c r="O700" s="61" t="e">
        <f>VLOOKUP(Table2[[#This Row],[Account Code]],'MSRP CODES'!$A$495:$B$580,2,FALSE)</f>
        <v>#N/A</v>
      </c>
      <c r="V700" s="12">
        <f t="shared" si="34"/>
        <v>0</v>
      </c>
      <c r="W700" s="13">
        <f>Table2[[#This Row],[Cost LC]]/3673.75</f>
        <v>0</v>
      </c>
    </row>
    <row r="701" spans="2:23" x14ac:dyDescent="0.3">
      <c r="B701" s="59" t="e">
        <f>VLOOKUP('BUDGET TEMPLATE'!C701,'MSRP CODES'!$A$4:$B$8,2,FALSE)</f>
        <v>#N/A</v>
      </c>
      <c r="D701" s="59" t="e">
        <f>VLOOKUP(Table2[[#This Row],[PPG Code]],'MSRP CODES'!$A$11:$B$15,2,FALSE)</f>
        <v>#N/A</v>
      </c>
      <c r="F701" s="59" t="e">
        <f>VLOOKUP(Table2[[#This Row],[Goal Code]],'MSRP CODES'!$A$18:$B$20,2,FALSE)</f>
        <v>#N/A</v>
      </c>
      <c r="I701" s="60" t="e">
        <f>VLOOKUP(Table2[[#This Row],[Site]],'MSRP CODES'!$A$23:$C$39,3,FALSE)</f>
        <v>#N/A</v>
      </c>
      <c r="J701" s="59" t="e">
        <f>VLOOKUP(Table2[[#This Row],[Cost Center Code]],'MSRP CODES'!$A$42:$B$48,2,FALSE)</f>
        <v>#N/A</v>
      </c>
      <c r="K701" s="61" t="e">
        <f>VLOOKUP(Table2[[#This Row],[MSRP Objective]],'MSRP CODES'!$A$60:$B$105,2,FALSE)</f>
        <v>#VALUE!</v>
      </c>
      <c r="L701" s="53" t="e">
        <f t="shared" ref="L701:L764" si="35">VALUE(LEFT(N701,LEN(N701)-2))</f>
        <v>#VALUE!</v>
      </c>
      <c r="M701" s="61" t="e">
        <f>VLOOKUP(Table2[[#This Row],[MSRP Output]],'MSRP CODES'!$A$108:$B$491,2,FALSE)</f>
        <v>#N/A</v>
      </c>
      <c r="O701" s="61" t="e">
        <f>VLOOKUP(Table2[[#This Row],[Account Code]],'MSRP CODES'!$A$495:$B$580,2,FALSE)</f>
        <v>#N/A</v>
      </c>
      <c r="V701" s="12">
        <f t="shared" ref="V701:V764" si="36">U701*R701</f>
        <v>0</v>
      </c>
      <c r="W701" s="13">
        <f>Table2[[#This Row],[Cost LC]]/3673.75</f>
        <v>0</v>
      </c>
    </row>
    <row r="702" spans="2:23" x14ac:dyDescent="0.3">
      <c r="B702" s="59" t="e">
        <f>VLOOKUP('BUDGET TEMPLATE'!C702,'MSRP CODES'!$A$4:$B$8,2,FALSE)</f>
        <v>#N/A</v>
      </c>
      <c r="D702" s="59" t="e">
        <f>VLOOKUP(Table2[[#This Row],[PPG Code]],'MSRP CODES'!$A$11:$B$15,2,FALSE)</f>
        <v>#N/A</v>
      </c>
      <c r="F702" s="59" t="e">
        <f>VLOOKUP(Table2[[#This Row],[Goal Code]],'MSRP CODES'!$A$18:$B$20,2,FALSE)</f>
        <v>#N/A</v>
      </c>
      <c r="I702" s="60" t="e">
        <f>VLOOKUP(Table2[[#This Row],[Site]],'MSRP CODES'!$A$23:$C$39,3,FALSE)</f>
        <v>#N/A</v>
      </c>
      <c r="J702" s="59" t="e">
        <f>VLOOKUP(Table2[[#This Row],[Cost Center Code]],'MSRP CODES'!$A$42:$B$48,2,FALSE)</f>
        <v>#N/A</v>
      </c>
      <c r="K702" s="61" t="e">
        <f>VLOOKUP(Table2[[#This Row],[MSRP Objective]],'MSRP CODES'!$A$60:$B$105,2,FALSE)</f>
        <v>#VALUE!</v>
      </c>
      <c r="L702" s="53" t="e">
        <f t="shared" si="35"/>
        <v>#VALUE!</v>
      </c>
      <c r="M702" s="61" t="e">
        <f>VLOOKUP(Table2[[#This Row],[MSRP Output]],'MSRP CODES'!$A$108:$B$491,2,FALSE)</f>
        <v>#N/A</v>
      </c>
      <c r="O702" s="61" t="e">
        <f>VLOOKUP(Table2[[#This Row],[Account Code]],'MSRP CODES'!$A$495:$B$580,2,FALSE)</f>
        <v>#N/A</v>
      </c>
      <c r="V702" s="12">
        <f t="shared" si="36"/>
        <v>0</v>
      </c>
      <c r="W702" s="13">
        <f>Table2[[#This Row],[Cost LC]]/3673.75</f>
        <v>0</v>
      </c>
    </row>
    <row r="703" spans="2:23" x14ac:dyDescent="0.3">
      <c r="B703" s="59" t="e">
        <f>VLOOKUP('BUDGET TEMPLATE'!C703,'MSRP CODES'!$A$4:$B$8,2,FALSE)</f>
        <v>#N/A</v>
      </c>
      <c r="D703" s="59" t="e">
        <f>VLOOKUP(Table2[[#This Row],[PPG Code]],'MSRP CODES'!$A$11:$B$15,2,FALSE)</f>
        <v>#N/A</v>
      </c>
      <c r="F703" s="59" t="e">
        <f>VLOOKUP(Table2[[#This Row],[Goal Code]],'MSRP CODES'!$A$18:$B$20,2,FALSE)</f>
        <v>#N/A</v>
      </c>
      <c r="I703" s="60" t="e">
        <f>VLOOKUP(Table2[[#This Row],[Site]],'MSRP CODES'!$A$23:$C$39,3,FALSE)</f>
        <v>#N/A</v>
      </c>
      <c r="J703" s="59" t="e">
        <f>VLOOKUP(Table2[[#This Row],[Cost Center Code]],'MSRP CODES'!$A$42:$B$48,2,FALSE)</f>
        <v>#N/A</v>
      </c>
      <c r="K703" s="61" t="e">
        <f>VLOOKUP(Table2[[#This Row],[MSRP Objective]],'MSRP CODES'!$A$60:$B$105,2,FALSE)</f>
        <v>#VALUE!</v>
      </c>
      <c r="L703" s="53" t="e">
        <f t="shared" si="35"/>
        <v>#VALUE!</v>
      </c>
      <c r="M703" s="61" t="e">
        <f>VLOOKUP(Table2[[#This Row],[MSRP Output]],'MSRP CODES'!$A$108:$B$491,2,FALSE)</f>
        <v>#N/A</v>
      </c>
      <c r="O703" s="61" t="e">
        <f>VLOOKUP(Table2[[#This Row],[Account Code]],'MSRP CODES'!$A$495:$B$580,2,FALSE)</f>
        <v>#N/A</v>
      </c>
      <c r="V703" s="12">
        <f t="shared" si="36"/>
        <v>0</v>
      </c>
      <c r="W703" s="13">
        <f>Table2[[#This Row],[Cost LC]]/3673.75</f>
        <v>0</v>
      </c>
    </row>
    <row r="704" spans="2:23" x14ac:dyDescent="0.3">
      <c r="B704" s="59" t="e">
        <f>VLOOKUP('BUDGET TEMPLATE'!C704,'MSRP CODES'!$A$4:$B$8,2,FALSE)</f>
        <v>#N/A</v>
      </c>
      <c r="D704" s="59" t="e">
        <f>VLOOKUP(Table2[[#This Row],[PPG Code]],'MSRP CODES'!$A$11:$B$15,2,FALSE)</f>
        <v>#N/A</v>
      </c>
      <c r="F704" s="59" t="e">
        <f>VLOOKUP(Table2[[#This Row],[Goal Code]],'MSRP CODES'!$A$18:$B$20,2,FALSE)</f>
        <v>#N/A</v>
      </c>
      <c r="I704" s="60" t="e">
        <f>VLOOKUP(Table2[[#This Row],[Site]],'MSRP CODES'!$A$23:$C$39,3,FALSE)</f>
        <v>#N/A</v>
      </c>
      <c r="J704" s="59" t="e">
        <f>VLOOKUP(Table2[[#This Row],[Cost Center Code]],'MSRP CODES'!$A$42:$B$48,2,FALSE)</f>
        <v>#N/A</v>
      </c>
      <c r="K704" s="61" t="e">
        <f>VLOOKUP(Table2[[#This Row],[MSRP Objective]],'MSRP CODES'!$A$60:$B$105,2,FALSE)</f>
        <v>#VALUE!</v>
      </c>
      <c r="L704" s="53" t="e">
        <f t="shared" si="35"/>
        <v>#VALUE!</v>
      </c>
      <c r="M704" s="61" t="e">
        <f>VLOOKUP(Table2[[#This Row],[MSRP Output]],'MSRP CODES'!$A$108:$B$491,2,FALSE)</f>
        <v>#N/A</v>
      </c>
      <c r="O704" s="61" t="e">
        <f>VLOOKUP(Table2[[#This Row],[Account Code]],'MSRP CODES'!$A$495:$B$580,2,FALSE)</f>
        <v>#N/A</v>
      </c>
      <c r="V704" s="12">
        <f t="shared" si="36"/>
        <v>0</v>
      </c>
      <c r="W704" s="13">
        <f>Table2[[#This Row],[Cost LC]]/3673.75</f>
        <v>0</v>
      </c>
    </row>
    <row r="705" spans="2:23" x14ac:dyDescent="0.3">
      <c r="B705" s="59" t="e">
        <f>VLOOKUP('BUDGET TEMPLATE'!C705,'MSRP CODES'!$A$4:$B$8,2,FALSE)</f>
        <v>#N/A</v>
      </c>
      <c r="D705" s="59" t="e">
        <f>VLOOKUP(Table2[[#This Row],[PPG Code]],'MSRP CODES'!$A$11:$B$15,2,FALSE)</f>
        <v>#N/A</v>
      </c>
      <c r="F705" s="59" t="e">
        <f>VLOOKUP(Table2[[#This Row],[Goal Code]],'MSRP CODES'!$A$18:$B$20,2,FALSE)</f>
        <v>#N/A</v>
      </c>
      <c r="I705" s="60" t="e">
        <f>VLOOKUP(Table2[[#This Row],[Site]],'MSRP CODES'!$A$23:$C$39,3,FALSE)</f>
        <v>#N/A</v>
      </c>
      <c r="J705" s="59" t="e">
        <f>VLOOKUP(Table2[[#This Row],[Cost Center Code]],'MSRP CODES'!$A$42:$B$48,2,FALSE)</f>
        <v>#N/A</v>
      </c>
      <c r="K705" s="61" t="e">
        <f>VLOOKUP(Table2[[#This Row],[MSRP Objective]],'MSRP CODES'!$A$60:$B$105,2,FALSE)</f>
        <v>#VALUE!</v>
      </c>
      <c r="L705" s="53" t="e">
        <f t="shared" si="35"/>
        <v>#VALUE!</v>
      </c>
      <c r="M705" s="61" t="e">
        <f>VLOOKUP(Table2[[#This Row],[MSRP Output]],'MSRP CODES'!$A$108:$B$491,2,FALSE)</f>
        <v>#N/A</v>
      </c>
      <c r="O705" s="61" t="e">
        <f>VLOOKUP(Table2[[#This Row],[Account Code]],'MSRP CODES'!$A$495:$B$580,2,FALSE)</f>
        <v>#N/A</v>
      </c>
      <c r="V705" s="12">
        <f t="shared" si="36"/>
        <v>0</v>
      </c>
      <c r="W705" s="13">
        <f>Table2[[#This Row],[Cost LC]]/3673.75</f>
        <v>0</v>
      </c>
    </row>
    <row r="706" spans="2:23" x14ac:dyDescent="0.3">
      <c r="B706" s="59" t="e">
        <f>VLOOKUP('BUDGET TEMPLATE'!C706,'MSRP CODES'!$A$4:$B$8,2,FALSE)</f>
        <v>#N/A</v>
      </c>
      <c r="D706" s="59" t="e">
        <f>VLOOKUP(Table2[[#This Row],[PPG Code]],'MSRP CODES'!$A$11:$B$15,2,FALSE)</f>
        <v>#N/A</v>
      </c>
      <c r="F706" s="59" t="e">
        <f>VLOOKUP(Table2[[#This Row],[Goal Code]],'MSRP CODES'!$A$18:$B$20,2,FALSE)</f>
        <v>#N/A</v>
      </c>
      <c r="I706" s="60" t="e">
        <f>VLOOKUP(Table2[[#This Row],[Site]],'MSRP CODES'!$A$23:$C$39,3,FALSE)</f>
        <v>#N/A</v>
      </c>
      <c r="J706" s="59" t="e">
        <f>VLOOKUP(Table2[[#This Row],[Cost Center Code]],'MSRP CODES'!$A$42:$B$48,2,FALSE)</f>
        <v>#N/A</v>
      </c>
      <c r="K706" s="61" t="e">
        <f>VLOOKUP(Table2[[#This Row],[MSRP Objective]],'MSRP CODES'!$A$60:$B$105,2,FALSE)</f>
        <v>#VALUE!</v>
      </c>
      <c r="L706" s="53" t="e">
        <f t="shared" si="35"/>
        <v>#VALUE!</v>
      </c>
      <c r="M706" s="61" t="e">
        <f>VLOOKUP(Table2[[#This Row],[MSRP Output]],'MSRP CODES'!$A$108:$B$491,2,FALSE)</f>
        <v>#N/A</v>
      </c>
      <c r="O706" s="61" t="e">
        <f>VLOOKUP(Table2[[#This Row],[Account Code]],'MSRP CODES'!$A$495:$B$580,2,FALSE)</f>
        <v>#N/A</v>
      </c>
      <c r="V706" s="12">
        <f t="shared" si="36"/>
        <v>0</v>
      </c>
      <c r="W706" s="13">
        <f>Table2[[#This Row],[Cost LC]]/3673.75</f>
        <v>0</v>
      </c>
    </row>
    <row r="707" spans="2:23" x14ac:dyDescent="0.3">
      <c r="B707" s="59" t="e">
        <f>VLOOKUP('BUDGET TEMPLATE'!C707,'MSRP CODES'!$A$4:$B$8,2,FALSE)</f>
        <v>#N/A</v>
      </c>
      <c r="D707" s="59" t="e">
        <f>VLOOKUP(Table2[[#This Row],[PPG Code]],'MSRP CODES'!$A$11:$B$15,2,FALSE)</f>
        <v>#N/A</v>
      </c>
      <c r="F707" s="59" t="e">
        <f>VLOOKUP(Table2[[#This Row],[Goal Code]],'MSRP CODES'!$A$18:$B$20,2,FALSE)</f>
        <v>#N/A</v>
      </c>
      <c r="I707" s="60" t="e">
        <f>VLOOKUP(Table2[[#This Row],[Site]],'MSRP CODES'!$A$23:$C$39,3,FALSE)</f>
        <v>#N/A</v>
      </c>
      <c r="J707" s="59" t="e">
        <f>VLOOKUP(Table2[[#This Row],[Cost Center Code]],'MSRP CODES'!$A$42:$B$48,2,FALSE)</f>
        <v>#N/A</v>
      </c>
      <c r="K707" s="61" t="e">
        <f>VLOOKUP(Table2[[#This Row],[MSRP Objective]],'MSRP CODES'!$A$60:$B$105,2,FALSE)</f>
        <v>#VALUE!</v>
      </c>
      <c r="L707" s="53" t="e">
        <f t="shared" si="35"/>
        <v>#VALUE!</v>
      </c>
      <c r="M707" s="61" t="e">
        <f>VLOOKUP(Table2[[#This Row],[MSRP Output]],'MSRP CODES'!$A$108:$B$491,2,FALSE)</f>
        <v>#N/A</v>
      </c>
      <c r="O707" s="61" t="e">
        <f>VLOOKUP(Table2[[#This Row],[Account Code]],'MSRP CODES'!$A$495:$B$580,2,FALSE)</f>
        <v>#N/A</v>
      </c>
      <c r="V707" s="12">
        <f t="shared" si="36"/>
        <v>0</v>
      </c>
      <c r="W707" s="13">
        <f>Table2[[#This Row],[Cost LC]]/3673.75</f>
        <v>0</v>
      </c>
    </row>
    <row r="708" spans="2:23" x14ac:dyDescent="0.3">
      <c r="B708" s="59" t="e">
        <f>VLOOKUP('BUDGET TEMPLATE'!C708,'MSRP CODES'!$A$4:$B$8,2,FALSE)</f>
        <v>#N/A</v>
      </c>
      <c r="D708" s="59" t="e">
        <f>VLOOKUP(Table2[[#This Row],[PPG Code]],'MSRP CODES'!$A$11:$B$15,2,FALSE)</f>
        <v>#N/A</v>
      </c>
      <c r="F708" s="59" t="e">
        <f>VLOOKUP(Table2[[#This Row],[Goal Code]],'MSRP CODES'!$A$18:$B$20,2,FALSE)</f>
        <v>#N/A</v>
      </c>
      <c r="I708" s="60" t="e">
        <f>VLOOKUP(Table2[[#This Row],[Site]],'MSRP CODES'!$A$23:$C$39,3,FALSE)</f>
        <v>#N/A</v>
      </c>
      <c r="J708" s="59" t="e">
        <f>VLOOKUP(Table2[[#This Row],[Cost Center Code]],'MSRP CODES'!$A$42:$B$48,2,FALSE)</f>
        <v>#N/A</v>
      </c>
      <c r="K708" s="61" t="e">
        <f>VLOOKUP(Table2[[#This Row],[MSRP Objective]],'MSRP CODES'!$A$60:$B$105,2,FALSE)</f>
        <v>#VALUE!</v>
      </c>
      <c r="L708" s="53" t="e">
        <f t="shared" si="35"/>
        <v>#VALUE!</v>
      </c>
      <c r="M708" s="61" t="e">
        <f>VLOOKUP(Table2[[#This Row],[MSRP Output]],'MSRP CODES'!$A$108:$B$491,2,FALSE)</f>
        <v>#N/A</v>
      </c>
      <c r="O708" s="61" t="e">
        <f>VLOOKUP(Table2[[#This Row],[Account Code]],'MSRP CODES'!$A$495:$B$580,2,FALSE)</f>
        <v>#N/A</v>
      </c>
      <c r="V708" s="12">
        <f t="shared" si="36"/>
        <v>0</v>
      </c>
      <c r="W708" s="13">
        <f>Table2[[#This Row],[Cost LC]]/3673.75</f>
        <v>0</v>
      </c>
    </row>
    <row r="709" spans="2:23" x14ac:dyDescent="0.3">
      <c r="B709" s="59" t="e">
        <f>VLOOKUP('BUDGET TEMPLATE'!C709,'MSRP CODES'!$A$4:$B$8,2,FALSE)</f>
        <v>#N/A</v>
      </c>
      <c r="D709" s="59" t="e">
        <f>VLOOKUP(Table2[[#This Row],[PPG Code]],'MSRP CODES'!$A$11:$B$15,2,FALSE)</f>
        <v>#N/A</v>
      </c>
      <c r="F709" s="59" t="e">
        <f>VLOOKUP(Table2[[#This Row],[Goal Code]],'MSRP CODES'!$A$18:$B$20,2,FALSE)</f>
        <v>#N/A</v>
      </c>
      <c r="I709" s="60" t="e">
        <f>VLOOKUP(Table2[[#This Row],[Site]],'MSRP CODES'!$A$23:$C$39,3,FALSE)</f>
        <v>#N/A</v>
      </c>
      <c r="J709" s="59" t="e">
        <f>VLOOKUP(Table2[[#This Row],[Cost Center Code]],'MSRP CODES'!$A$42:$B$48,2,FALSE)</f>
        <v>#N/A</v>
      </c>
      <c r="K709" s="61" t="e">
        <f>VLOOKUP(Table2[[#This Row],[MSRP Objective]],'MSRP CODES'!$A$60:$B$105,2,FALSE)</f>
        <v>#VALUE!</v>
      </c>
      <c r="L709" s="53" t="e">
        <f t="shared" si="35"/>
        <v>#VALUE!</v>
      </c>
      <c r="M709" s="61" t="e">
        <f>VLOOKUP(Table2[[#This Row],[MSRP Output]],'MSRP CODES'!$A$108:$B$491,2,FALSE)</f>
        <v>#N/A</v>
      </c>
      <c r="O709" s="61" t="e">
        <f>VLOOKUP(Table2[[#This Row],[Account Code]],'MSRP CODES'!$A$495:$B$580,2,FALSE)</f>
        <v>#N/A</v>
      </c>
      <c r="V709" s="12">
        <f t="shared" si="36"/>
        <v>0</v>
      </c>
      <c r="W709" s="13">
        <f>Table2[[#This Row],[Cost LC]]/3673.75</f>
        <v>0</v>
      </c>
    </row>
    <row r="710" spans="2:23" x14ac:dyDescent="0.3">
      <c r="B710" s="59" t="e">
        <f>VLOOKUP('BUDGET TEMPLATE'!C710,'MSRP CODES'!$A$4:$B$8,2,FALSE)</f>
        <v>#N/A</v>
      </c>
      <c r="D710" s="59" t="e">
        <f>VLOOKUP(Table2[[#This Row],[PPG Code]],'MSRP CODES'!$A$11:$B$15,2,FALSE)</f>
        <v>#N/A</v>
      </c>
      <c r="F710" s="59" t="e">
        <f>VLOOKUP(Table2[[#This Row],[Goal Code]],'MSRP CODES'!$A$18:$B$20,2,FALSE)</f>
        <v>#N/A</v>
      </c>
      <c r="I710" s="60" t="e">
        <f>VLOOKUP(Table2[[#This Row],[Site]],'MSRP CODES'!$A$23:$C$39,3,FALSE)</f>
        <v>#N/A</v>
      </c>
      <c r="J710" s="59" t="e">
        <f>VLOOKUP(Table2[[#This Row],[Cost Center Code]],'MSRP CODES'!$A$42:$B$48,2,FALSE)</f>
        <v>#N/A</v>
      </c>
      <c r="K710" s="61" t="e">
        <f>VLOOKUP(Table2[[#This Row],[MSRP Objective]],'MSRP CODES'!$A$60:$B$105,2,FALSE)</f>
        <v>#VALUE!</v>
      </c>
      <c r="L710" s="53" t="e">
        <f t="shared" si="35"/>
        <v>#VALUE!</v>
      </c>
      <c r="M710" s="61" t="e">
        <f>VLOOKUP(Table2[[#This Row],[MSRP Output]],'MSRP CODES'!$A$108:$B$491,2,FALSE)</f>
        <v>#N/A</v>
      </c>
      <c r="O710" s="61" t="e">
        <f>VLOOKUP(Table2[[#This Row],[Account Code]],'MSRP CODES'!$A$495:$B$580,2,FALSE)</f>
        <v>#N/A</v>
      </c>
      <c r="V710" s="12">
        <f t="shared" si="36"/>
        <v>0</v>
      </c>
      <c r="W710" s="13">
        <f>Table2[[#This Row],[Cost LC]]/3673.75</f>
        <v>0</v>
      </c>
    </row>
    <row r="711" spans="2:23" x14ac:dyDescent="0.3">
      <c r="B711" s="59" t="e">
        <f>VLOOKUP('BUDGET TEMPLATE'!C711,'MSRP CODES'!$A$4:$B$8,2,FALSE)</f>
        <v>#N/A</v>
      </c>
      <c r="D711" s="59" t="e">
        <f>VLOOKUP(Table2[[#This Row],[PPG Code]],'MSRP CODES'!$A$11:$B$15,2,FALSE)</f>
        <v>#N/A</v>
      </c>
      <c r="F711" s="59" t="e">
        <f>VLOOKUP(Table2[[#This Row],[Goal Code]],'MSRP CODES'!$A$18:$B$20,2,FALSE)</f>
        <v>#N/A</v>
      </c>
      <c r="I711" s="60" t="e">
        <f>VLOOKUP(Table2[[#This Row],[Site]],'MSRP CODES'!$A$23:$C$39,3,FALSE)</f>
        <v>#N/A</v>
      </c>
      <c r="J711" s="59" t="e">
        <f>VLOOKUP(Table2[[#This Row],[Cost Center Code]],'MSRP CODES'!$A$42:$B$48,2,FALSE)</f>
        <v>#N/A</v>
      </c>
      <c r="K711" s="61" t="e">
        <f>VLOOKUP(Table2[[#This Row],[MSRP Objective]],'MSRP CODES'!$A$60:$B$105,2,FALSE)</f>
        <v>#VALUE!</v>
      </c>
      <c r="L711" s="53" t="e">
        <f t="shared" si="35"/>
        <v>#VALUE!</v>
      </c>
      <c r="M711" s="61" t="e">
        <f>VLOOKUP(Table2[[#This Row],[MSRP Output]],'MSRP CODES'!$A$108:$B$491,2,FALSE)</f>
        <v>#N/A</v>
      </c>
      <c r="O711" s="61" t="e">
        <f>VLOOKUP(Table2[[#This Row],[Account Code]],'MSRP CODES'!$A$495:$B$580,2,FALSE)</f>
        <v>#N/A</v>
      </c>
      <c r="V711" s="12">
        <f t="shared" si="36"/>
        <v>0</v>
      </c>
      <c r="W711" s="13">
        <f>Table2[[#This Row],[Cost LC]]/3673.75</f>
        <v>0</v>
      </c>
    </row>
    <row r="712" spans="2:23" x14ac:dyDescent="0.3">
      <c r="B712" s="59" t="e">
        <f>VLOOKUP('BUDGET TEMPLATE'!C712,'MSRP CODES'!$A$4:$B$8,2,FALSE)</f>
        <v>#N/A</v>
      </c>
      <c r="D712" s="59" t="e">
        <f>VLOOKUP(Table2[[#This Row],[PPG Code]],'MSRP CODES'!$A$11:$B$15,2,FALSE)</f>
        <v>#N/A</v>
      </c>
      <c r="F712" s="59" t="e">
        <f>VLOOKUP(Table2[[#This Row],[Goal Code]],'MSRP CODES'!$A$18:$B$20,2,FALSE)</f>
        <v>#N/A</v>
      </c>
      <c r="I712" s="60" t="e">
        <f>VLOOKUP(Table2[[#This Row],[Site]],'MSRP CODES'!$A$23:$C$39,3,FALSE)</f>
        <v>#N/A</v>
      </c>
      <c r="J712" s="59" t="e">
        <f>VLOOKUP(Table2[[#This Row],[Cost Center Code]],'MSRP CODES'!$A$42:$B$48,2,FALSE)</f>
        <v>#N/A</v>
      </c>
      <c r="K712" s="61" t="e">
        <f>VLOOKUP(Table2[[#This Row],[MSRP Objective]],'MSRP CODES'!$A$60:$B$105,2,FALSE)</f>
        <v>#VALUE!</v>
      </c>
      <c r="L712" s="53" t="e">
        <f t="shared" si="35"/>
        <v>#VALUE!</v>
      </c>
      <c r="M712" s="61" t="e">
        <f>VLOOKUP(Table2[[#This Row],[MSRP Output]],'MSRP CODES'!$A$108:$B$491,2,FALSE)</f>
        <v>#N/A</v>
      </c>
      <c r="O712" s="61" t="e">
        <f>VLOOKUP(Table2[[#This Row],[Account Code]],'MSRP CODES'!$A$495:$B$580,2,FALSE)</f>
        <v>#N/A</v>
      </c>
      <c r="V712" s="12">
        <f t="shared" si="36"/>
        <v>0</v>
      </c>
      <c r="W712" s="13">
        <f>Table2[[#This Row],[Cost LC]]/3673.75</f>
        <v>0</v>
      </c>
    </row>
    <row r="713" spans="2:23" x14ac:dyDescent="0.3">
      <c r="B713" s="59" t="e">
        <f>VLOOKUP('BUDGET TEMPLATE'!C713,'MSRP CODES'!$A$4:$B$8,2,FALSE)</f>
        <v>#N/A</v>
      </c>
      <c r="D713" s="59" t="e">
        <f>VLOOKUP(Table2[[#This Row],[PPG Code]],'MSRP CODES'!$A$11:$B$15,2,FALSE)</f>
        <v>#N/A</v>
      </c>
      <c r="F713" s="59" t="e">
        <f>VLOOKUP(Table2[[#This Row],[Goal Code]],'MSRP CODES'!$A$18:$B$20,2,FALSE)</f>
        <v>#N/A</v>
      </c>
      <c r="I713" s="60" t="e">
        <f>VLOOKUP(Table2[[#This Row],[Site]],'MSRP CODES'!$A$23:$C$39,3,FALSE)</f>
        <v>#N/A</v>
      </c>
      <c r="J713" s="59" t="e">
        <f>VLOOKUP(Table2[[#This Row],[Cost Center Code]],'MSRP CODES'!$A$42:$B$48,2,FALSE)</f>
        <v>#N/A</v>
      </c>
      <c r="K713" s="61" t="e">
        <f>VLOOKUP(Table2[[#This Row],[MSRP Objective]],'MSRP CODES'!$A$60:$B$105,2,FALSE)</f>
        <v>#VALUE!</v>
      </c>
      <c r="L713" s="53" t="e">
        <f t="shared" si="35"/>
        <v>#VALUE!</v>
      </c>
      <c r="M713" s="61" t="e">
        <f>VLOOKUP(Table2[[#This Row],[MSRP Output]],'MSRP CODES'!$A$108:$B$491,2,FALSE)</f>
        <v>#N/A</v>
      </c>
      <c r="O713" s="61" t="e">
        <f>VLOOKUP(Table2[[#This Row],[Account Code]],'MSRP CODES'!$A$495:$B$580,2,FALSE)</f>
        <v>#N/A</v>
      </c>
      <c r="V713" s="12">
        <f t="shared" si="36"/>
        <v>0</v>
      </c>
      <c r="W713" s="13">
        <f>Table2[[#This Row],[Cost LC]]/3673.75</f>
        <v>0</v>
      </c>
    </row>
    <row r="714" spans="2:23" x14ac:dyDescent="0.3">
      <c r="B714" s="59" t="e">
        <f>VLOOKUP('BUDGET TEMPLATE'!C714,'MSRP CODES'!$A$4:$B$8,2,FALSE)</f>
        <v>#N/A</v>
      </c>
      <c r="D714" s="59" t="e">
        <f>VLOOKUP(Table2[[#This Row],[PPG Code]],'MSRP CODES'!$A$11:$B$15,2,FALSE)</f>
        <v>#N/A</v>
      </c>
      <c r="F714" s="59" t="e">
        <f>VLOOKUP(Table2[[#This Row],[Goal Code]],'MSRP CODES'!$A$18:$B$20,2,FALSE)</f>
        <v>#N/A</v>
      </c>
      <c r="I714" s="60" t="e">
        <f>VLOOKUP(Table2[[#This Row],[Site]],'MSRP CODES'!$A$23:$C$39,3,FALSE)</f>
        <v>#N/A</v>
      </c>
      <c r="J714" s="59" t="e">
        <f>VLOOKUP(Table2[[#This Row],[Cost Center Code]],'MSRP CODES'!$A$42:$B$48,2,FALSE)</f>
        <v>#N/A</v>
      </c>
      <c r="K714" s="61" t="e">
        <f>VLOOKUP(Table2[[#This Row],[MSRP Objective]],'MSRP CODES'!$A$60:$B$105,2,FALSE)</f>
        <v>#VALUE!</v>
      </c>
      <c r="L714" s="53" t="e">
        <f t="shared" si="35"/>
        <v>#VALUE!</v>
      </c>
      <c r="M714" s="61" t="e">
        <f>VLOOKUP(Table2[[#This Row],[MSRP Output]],'MSRP CODES'!$A$108:$B$491,2,FALSE)</f>
        <v>#N/A</v>
      </c>
      <c r="O714" s="61" t="e">
        <f>VLOOKUP(Table2[[#This Row],[Account Code]],'MSRP CODES'!$A$495:$B$580,2,FALSE)</f>
        <v>#N/A</v>
      </c>
      <c r="V714" s="12">
        <f t="shared" si="36"/>
        <v>0</v>
      </c>
      <c r="W714" s="13">
        <f>Table2[[#This Row],[Cost LC]]/3673.75</f>
        <v>0</v>
      </c>
    </row>
    <row r="715" spans="2:23" x14ac:dyDescent="0.3">
      <c r="B715" s="59" t="e">
        <f>VLOOKUP('BUDGET TEMPLATE'!C715,'MSRP CODES'!$A$4:$B$8,2,FALSE)</f>
        <v>#N/A</v>
      </c>
      <c r="D715" s="59" t="e">
        <f>VLOOKUP(Table2[[#This Row],[PPG Code]],'MSRP CODES'!$A$11:$B$15,2,FALSE)</f>
        <v>#N/A</v>
      </c>
      <c r="F715" s="59" t="e">
        <f>VLOOKUP(Table2[[#This Row],[Goal Code]],'MSRP CODES'!$A$18:$B$20,2,FALSE)</f>
        <v>#N/A</v>
      </c>
      <c r="I715" s="60" t="e">
        <f>VLOOKUP(Table2[[#This Row],[Site]],'MSRP CODES'!$A$23:$C$39,3,FALSE)</f>
        <v>#N/A</v>
      </c>
      <c r="J715" s="59" t="e">
        <f>VLOOKUP(Table2[[#This Row],[Cost Center Code]],'MSRP CODES'!$A$42:$B$48,2,FALSE)</f>
        <v>#N/A</v>
      </c>
      <c r="K715" s="61" t="e">
        <f>VLOOKUP(Table2[[#This Row],[MSRP Objective]],'MSRP CODES'!$A$60:$B$105,2,FALSE)</f>
        <v>#VALUE!</v>
      </c>
      <c r="L715" s="53" t="e">
        <f t="shared" si="35"/>
        <v>#VALUE!</v>
      </c>
      <c r="M715" s="61" t="e">
        <f>VLOOKUP(Table2[[#This Row],[MSRP Output]],'MSRP CODES'!$A$108:$B$491,2,FALSE)</f>
        <v>#N/A</v>
      </c>
      <c r="O715" s="61" t="e">
        <f>VLOOKUP(Table2[[#This Row],[Account Code]],'MSRP CODES'!$A$495:$B$580,2,FALSE)</f>
        <v>#N/A</v>
      </c>
      <c r="V715" s="12">
        <f t="shared" si="36"/>
        <v>0</v>
      </c>
      <c r="W715" s="13">
        <f>Table2[[#This Row],[Cost LC]]/3673.75</f>
        <v>0</v>
      </c>
    </row>
    <row r="716" spans="2:23" x14ac:dyDescent="0.3">
      <c r="B716" s="59" t="e">
        <f>VLOOKUP('BUDGET TEMPLATE'!C716,'MSRP CODES'!$A$4:$B$8,2,FALSE)</f>
        <v>#N/A</v>
      </c>
      <c r="D716" s="59" t="e">
        <f>VLOOKUP(Table2[[#This Row],[PPG Code]],'MSRP CODES'!$A$11:$B$15,2,FALSE)</f>
        <v>#N/A</v>
      </c>
      <c r="F716" s="59" t="e">
        <f>VLOOKUP(Table2[[#This Row],[Goal Code]],'MSRP CODES'!$A$18:$B$20,2,FALSE)</f>
        <v>#N/A</v>
      </c>
      <c r="I716" s="60" t="e">
        <f>VLOOKUP(Table2[[#This Row],[Site]],'MSRP CODES'!$A$23:$C$39,3,FALSE)</f>
        <v>#N/A</v>
      </c>
      <c r="J716" s="59" t="e">
        <f>VLOOKUP(Table2[[#This Row],[Cost Center Code]],'MSRP CODES'!$A$42:$B$48,2,FALSE)</f>
        <v>#N/A</v>
      </c>
      <c r="K716" s="61" t="e">
        <f>VLOOKUP(Table2[[#This Row],[MSRP Objective]],'MSRP CODES'!$A$60:$B$105,2,FALSE)</f>
        <v>#VALUE!</v>
      </c>
      <c r="L716" s="53" t="e">
        <f t="shared" si="35"/>
        <v>#VALUE!</v>
      </c>
      <c r="M716" s="61" t="e">
        <f>VLOOKUP(Table2[[#This Row],[MSRP Output]],'MSRP CODES'!$A$108:$B$491,2,FALSE)</f>
        <v>#N/A</v>
      </c>
      <c r="O716" s="61" t="e">
        <f>VLOOKUP(Table2[[#This Row],[Account Code]],'MSRP CODES'!$A$495:$B$580,2,FALSE)</f>
        <v>#N/A</v>
      </c>
      <c r="V716" s="12">
        <f t="shared" si="36"/>
        <v>0</v>
      </c>
      <c r="W716" s="13">
        <f>Table2[[#This Row],[Cost LC]]/3673.75</f>
        <v>0</v>
      </c>
    </row>
    <row r="717" spans="2:23" x14ac:dyDescent="0.3">
      <c r="B717" s="59" t="e">
        <f>VLOOKUP('BUDGET TEMPLATE'!C717,'MSRP CODES'!$A$4:$B$8,2,FALSE)</f>
        <v>#N/A</v>
      </c>
      <c r="D717" s="59" t="e">
        <f>VLOOKUP(Table2[[#This Row],[PPG Code]],'MSRP CODES'!$A$11:$B$15,2,FALSE)</f>
        <v>#N/A</v>
      </c>
      <c r="F717" s="59" t="e">
        <f>VLOOKUP(Table2[[#This Row],[Goal Code]],'MSRP CODES'!$A$18:$B$20,2,FALSE)</f>
        <v>#N/A</v>
      </c>
      <c r="I717" s="60" t="e">
        <f>VLOOKUP(Table2[[#This Row],[Site]],'MSRP CODES'!$A$23:$C$39,3,FALSE)</f>
        <v>#N/A</v>
      </c>
      <c r="J717" s="59" t="e">
        <f>VLOOKUP(Table2[[#This Row],[Cost Center Code]],'MSRP CODES'!$A$42:$B$48,2,FALSE)</f>
        <v>#N/A</v>
      </c>
      <c r="K717" s="61" t="e">
        <f>VLOOKUP(Table2[[#This Row],[MSRP Objective]],'MSRP CODES'!$A$60:$B$105,2,FALSE)</f>
        <v>#VALUE!</v>
      </c>
      <c r="L717" s="53" t="e">
        <f t="shared" si="35"/>
        <v>#VALUE!</v>
      </c>
      <c r="M717" s="61" t="e">
        <f>VLOOKUP(Table2[[#This Row],[MSRP Output]],'MSRP CODES'!$A$108:$B$491,2,FALSE)</f>
        <v>#N/A</v>
      </c>
      <c r="O717" s="61" t="e">
        <f>VLOOKUP(Table2[[#This Row],[Account Code]],'MSRP CODES'!$A$495:$B$580,2,FALSE)</f>
        <v>#N/A</v>
      </c>
      <c r="V717" s="12">
        <f t="shared" si="36"/>
        <v>0</v>
      </c>
      <c r="W717" s="13">
        <f>Table2[[#This Row],[Cost LC]]/3673.75</f>
        <v>0</v>
      </c>
    </row>
    <row r="718" spans="2:23" x14ac:dyDescent="0.3">
      <c r="B718" s="59" t="e">
        <f>VLOOKUP('BUDGET TEMPLATE'!C718,'MSRP CODES'!$A$4:$B$8,2,FALSE)</f>
        <v>#N/A</v>
      </c>
      <c r="D718" s="59" t="e">
        <f>VLOOKUP(Table2[[#This Row],[PPG Code]],'MSRP CODES'!$A$11:$B$15,2,FALSE)</f>
        <v>#N/A</v>
      </c>
      <c r="F718" s="59" t="e">
        <f>VLOOKUP(Table2[[#This Row],[Goal Code]],'MSRP CODES'!$A$18:$B$20,2,FALSE)</f>
        <v>#N/A</v>
      </c>
      <c r="I718" s="60" t="e">
        <f>VLOOKUP(Table2[[#This Row],[Site]],'MSRP CODES'!$A$23:$C$39,3,FALSE)</f>
        <v>#N/A</v>
      </c>
      <c r="J718" s="59" t="e">
        <f>VLOOKUP(Table2[[#This Row],[Cost Center Code]],'MSRP CODES'!$A$42:$B$48,2,FALSE)</f>
        <v>#N/A</v>
      </c>
      <c r="K718" s="61" t="e">
        <f>VLOOKUP(Table2[[#This Row],[MSRP Objective]],'MSRP CODES'!$A$60:$B$105,2,FALSE)</f>
        <v>#VALUE!</v>
      </c>
      <c r="L718" s="53" t="e">
        <f t="shared" si="35"/>
        <v>#VALUE!</v>
      </c>
      <c r="M718" s="61" t="e">
        <f>VLOOKUP(Table2[[#This Row],[MSRP Output]],'MSRP CODES'!$A$108:$B$491,2,FALSE)</f>
        <v>#N/A</v>
      </c>
      <c r="O718" s="61" t="e">
        <f>VLOOKUP(Table2[[#This Row],[Account Code]],'MSRP CODES'!$A$495:$B$580,2,FALSE)</f>
        <v>#N/A</v>
      </c>
      <c r="V718" s="12">
        <f t="shared" si="36"/>
        <v>0</v>
      </c>
      <c r="W718" s="13">
        <f>Table2[[#This Row],[Cost LC]]/3673.75</f>
        <v>0</v>
      </c>
    </row>
    <row r="719" spans="2:23" x14ac:dyDescent="0.3">
      <c r="B719" s="59" t="e">
        <f>VLOOKUP('BUDGET TEMPLATE'!C719,'MSRP CODES'!$A$4:$B$8,2,FALSE)</f>
        <v>#N/A</v>
      </c>
      <c r="D719" s="59" t="e">
        <f>VLOOKUP(Table2[[#This Row],[PPG Code]],'MSRP CODES'!$A$11:$B$15,2,FALSE)</f>
        <v>#N/A</v>
      </c>
      <c r="F719" s="59" t="e">
        <f>VLOOKUP(Table2[[#This Row],[Goal Code]],'MSRP CODES'!$A$18:$B$20,2,FALSE)</f>
        <v>#N/A</v>
      </c>
      <c r="I719" s="60" t="e">
        <f>VLOOKUP(Table2[[#This Row],[Site]],'MSRP CODES'!$A$23:$C$39,3,FALSE)</f>
        <v>#N/A</v>
      </c>
      <c r="J719" s="59" t="e">
        <f>VLOOKUP(Table2[[#This Row],[Cost Center Code]],'MSRP CODES'!$A$42:$B$48,2,FALSE)</f>
        <v>#N/A</v>
      </c>
      <c r="K719" s="61" t="e">
        <f>VLOOKUP(Table2[[#This Row],[MSRP Objective]],'MSRP CODES'!$A$60:$B$105,2,FALSE)</f>
        <v>#VALUE!</v>
      </c>
      <c r="L719" s="53" t="e">
        <f t="shared" si="35"/>
        <v>#VALUE!</v>
      </c>
      <c r="M719" s="61" t="e">
        <f>VLOOKUP(Table2[[#This Row],[MSRP Output]],'MSRP CODES'!$A$108:$B$491,2,FALSE)</f>
        <v>#N/A</v>
      </c>
      <c r="O719" s="61" t="e">
        <f>VLOOKUP(Table2[[#This Row],[Account Code]],'MSRP CODES'!$A$495:$B$580,2,FALSE)</f>
        <v>#N/A</v>
      </c>
      <c r="V719" s="12">
        <f t="shared" si="36"/>
        <v>0</v>
      </c>
      <c r="W719" s="13">
        <f>Table2[[#This Row],[Cost LC]]/3673.75</f>
        <v>0</v>
      </c>
    </row>
    <row r="720" spans="2:23" x14ac:dyDescent="0.3">
      <c r="B720" s="59" t="e">
        <f>VLOOKUP('BUDGET TEMPLATE'!C720,'MSRP CODES'!$A$4:$B$8,2,FALSE)</f>
        <v>#N/A</v>
      </c>
      <c r="D720" s="59" t="e">
        <f>VLOOKUP(Table2[[#This Row],[PPG Code]],'MSRP CODES'!$A$11:$B$15,2,FALSE)</f>
        <v>#N/A</v>
      </c>
      <c r="F720" s="59" t="e">
        <f>VLOOKUP(Table2[[#This Row],[Goal Code]],'MSRP CODES'!$A$18:$B$20,2,FALSE)</f>
        <v>#N/A</v>
      </c>
      <c r="I720" s="60" t="e">
        <f>VLOOKUP(Table2[[#This Row],[Site]],'MSRP CODES'!$A$23:$C$39,3,FALSE)</f>
        <v>#N/A</v>
      </c>
      <c r="J720" s="59" t="e">
        <f>VLOOKUP(Table2[[#This Row],[Cost Center Code]],'MSRP CODES'!$A$42:$B$48,2,FALSE)</f>
        <v>#N/A</v>
      </c>
      <c r="K720" s="61" t="e">
        <f>VLOOKUP(Table2[[#This Row],[MSRP Objective]],'MSRP CODES'!$A$60:$B$105,2,FALSE)</f>
        <v>#VALUE!</v>
      </c>
      <c r="L720" s="53" t="e">
        <f t="shared" si="35"/>
        <v>#VALUE!</v>
      </c>
      <c r="M720" s="61" t="e">
        <f>VLOOKUP(Table2[[#This Row],[MSRP Output]],'MSRP CODES'!$A$108:$B$491,2,FALSE)</f>
        <v>#N/A</v>
      </c>
      <c r="O720" s="61" t="e">
        <f>VLOOKUP(Table2[[#This Row],[Account Code]],'MSRP CODES'!$A$495:$B$580,2,FALSE)</f>
        <v>#N/A</v>
      </c>
      <c r="V720" s="12">
        <f t="shared" si="36"/>
        <v>0</v>
      </c>
      <c r="W720" s="13">
        <f>Table2[[#This Row],[Cost LC]]/3673.75</f>
        <v>0</v>
      </c>
    </row>
    <row r="721" spans="2:23" x14ac:dyDescent="0.3">
      <c r="B721" s="59" t="e">
        <f>VLOOKUP('BUDGET TEMPLATE'!C721,'MSRP CODES'!$A$4:$B$8,2,FALSE)</f>
        <v>#N/A</v>
      </c>
      <c r="D721" s="59" t="e">
        <f>VLOOKUP(Table2[[#This Row],[PPG Code]],'MSRP CODES'!$A$11:$B$15,2,FALSE)</f>
        <v>#N/A</v>
      </c>
      <c r="F721" s="59" t="e">
        <f>VLOOKUP(Table2[[#This Row],[Goal Code]],'MSRP CODES'!$A$18:$B$20,2,FALSE)</f>
        <v>#N/A</v>
      </c>
      <c r="I721" s="60" t="e">
        <f>VLOOKUP(Table2[[#This Row],[Site]],'MSRP CODES'!$A$23:$C$39,3,FALSE)</f>
        <v>#N/A</v>
      </c>
      <c r="J721" s="59" t="e">
        <f>VLOOKUP(Table2[[#This Row],[Cost Center Code]],'MSRP CODES'!$A$42:$B$48,2,FALSE)</f>
        <v>#N/A</v>
      </c>
      <c r="K721" s="61" t="e">
        <f>VLOOKUP(Table2[[#This Row],[MSRP Objective]],'MSRP CODES'!$A$60:$B$105,2,FALSE)</f>
        <v>#VALUE!</v>
      </c>
      <c r="L721" s="53" t="e">
        <f t="shared" si="35"/>
        <v>#VALUE!</v>
      </c>
      <c r="M721" s="61" t="e">
        <f>VLOOKUP(Table2[[#This Row],[MSRP Output]],'MSRP CODES'!$A$108:$B$491,2,FALSE)</f>
        <v>#N/A</v>
      </c>
      <c r="O721" s="61" t="e">
        <f>VLOOKUP(Table2[[#This Row],[Account Code]],'MSRP CODES'!$A$495:$B$580,2,FALSE)</f>
        <v>#N/A</v>
      </c>
      <c r="V721" s="12">
        <f t="shared" si="36"/>
        <v>0</v>
      </c>
      <c r="W721" s="13">
        <f>Table2[[#This Row],[Cost LC]]/3673.75</f>
        <v>0</v>
      </c>
    </row>
    <row r="722" spans="2:23" x14ac:dyDescent="0.3">
      <c r="B722" s="59" t="e">
        <f>VLOOKUP('BUDGET TEMPLATE'!C722,'MSRP CODES'!$A$4:$B$8,2,FALSE)</f>
        <v>#N/A</v>
      </c>
      <c r="D722" s="59" t="e">
        <f>VLOOKUP(Table2[[#This Row],[PPG Code]],'MSRP CODES'!$A$11:$B$15,2,FALSE)</f>
        <v>#N/A</v>
      </c>
      <c r="F722" s="59" t="e">
        <f>VLOOKUP(Table2[[#This Row],[Goal Code]],'MSRP CODES'!$A$18:$B$20,2,FALSE)</f>
        <v>#N/A</v>
      </c>
      <c r="I722" s="60" t="e">
        <f>VLOOKUP(Table2[[#This Row],[Site]],'MSRP CODES'!$A$23:$C$39,3,FALSE)</f>
        <v>#N/A</v>
      </c>
      <c r="J722" s="59" t="e">
        <f>VLOOKUP(Table2[[#This Row],[Cost Center Code]],'MSRP CODES'!$A$42:$B$48,2,FALSE)</f>
        <v>#N/A</v>
      </c>
      <c r="K722" s="61" t="e">
        <f>VLOOKUP(Table2[[#This Row],[MSRP Objective]],'MSRP CODES'!$A$60:$B$105,2,FALSE)</f>
        <v>#VALUE!</v>
      </c>
      <c r="L722" s="53" t="e">
        <f t="shared" si="35"/>
        <v>#VALUE!</v>
      </c>
      <c r="M722" s="61" t="e">
        <f>VLOOKUP(Table2[[#This Row],[MSRP Output]],'MSRP CODES'!$A$108:$B$491,2,FALSE)</f>
        <v>#N/A</v>
      </c>
      <c r="O722" s="61" t="e">
        <f>VLOOKUP(Table2[[#This Row],[Account Code]],'MSRP CODES'!$A$495:$B$580,2,FALSE)</f>
        <v>#N/A</v>
      </c>
      <c r="V722" s="12">
        <f t="shared" si="36"/>
        <v>0</v>
      </c>
      <c r="W722" s="13">
        <f>Table2[[#This Row],[Cost LC]]/3673.75</f>
        <v>0</v>
      </c>
    </row>
    <row r="723" spans="2:23" x14ac:dyDescent="0.3">
      <c r="B723" s="59" t="e">
        <f>VLOOKUP('BUDGET TEMPLATE'!C723,'MSRP CODES'!$A$4:$B$8,2,FALSE)</f>
        <v>#N/A</v>
      </c>
      <c r="D723" s="59" t="e">
        <f>VLOOKUP(Table2[[#This Row],[PPG Code]],'MSRP CODES'!$A$11:$B$15,2,FALSE)</f>
        <v>#N/A</v>
      </c>
      <c r="F723" s="59" t="e">
        <f>VLOOKUP(Table2[[#This Row],[Goal Code]],'MSRP CODES'!$A$18:$B$20,2,FALSE)</f>
        <v>#N/A</v>
      </c>
      <c r="I723" s="60" t="e">
        <f>VLOOKUP(Table2[[#This Row],[Site]],'MSRP CODES'!$A$23:$C$39,3,FALSE)</f>
        <v>#N/A</v>
      </c>
      <c r="J723" s="59" t="e">
        <f>VLOOKUP(Table2[[#This Row],[Cost Center Code]],'MSRP CODES'!$A$42:$B$48,2,FALSE)</f>
        <v>#N/A</v>
      </c>
      <c r="K723" s="61" t="e">
        <f>VLOOKUP(Table2[[#This Row],[MSRP Objective]],'MSRP CODES'!$A$60:$B$105,2,FALSE)</f>
        <v>#VALUE!</v>
      </c>
      <c r="L723" s="53" t="e">
        <f t="shared" si="35"/>
        <v>#VALUE!</v>
      </c>
      <c r="M723" s="61" t="e">
        <f>VLOOKUP(Table2[[#This Row],[MSRP Output]],'MSRP CODES'!$A$108:$B$491,2,FALSE)</f>
        <v>#N/A</v>
      </c>
      <c r="O723" s="61" t="e">
        <f>VLOOKUP(Table2[[#This Row],[Account Code]],'MSRP CODES'!$A$495:$B$580,2,FALSE)</f>
        <v>#N/A</v>
      </c>
      <c r="V723" s="12">
        <f t="shared" si="36"/>
        <v>0</v>
      </c>
      <c r="W723" s="13">
        <f>Table2[[#This Row],[Cost LC]]/3673.75</f>
        <v>0</v>
      </c>
    </row>
    <row r="724" spans="2:23" x14ac:dyDescent="0.3">
      <c r="B724" s="59" t="e">
        <f>VLOOKUP('BUDGET TEMPLATE'!C724,'MSRP CODES'!$A$4:$B$8,2,FALSE)</f>
        <v>#N/A</v>
      </c>
      <c r="D724" s="59" t="e">
        <f>VLOOKUP(Table2[[#This Row],[PPG Code]],'MSRP CODES'!$A$11:$B$15,2,FALSE)</f>
        <v>#N/A</v>
      </c>
      <c r="F724" s="59" t="e">
        <f>VLOOKUP(Table2[[#This Row],[Goal Code]],'MSRP CODES'!$A$18:$B$20,2,FALSE)</f>
        <v>#N/A</v>
      </c>
      <c r="I724" s="60" t="e">
        <f>VLOOKUP(Table2[[#This Row],[Site]],'MSRP CODES'!$A$23:$C$39,3,FALSE)</f>
        <v>#N/A</v>
      </c>
      <c r="J724" s="59" t="e">
        <f>VLOOKUP(Table2[[#This Row],[Cost Center Code]],'MSRP CODES'!$A$42:$B$48,2,FALSE)</f>
        <v>#N/A</v>
      </c>
      <c r="K724" s="61" t="e">
        <f>VLOOKUP(Table2[[#This Row],[MSRP Objective]],'MSRP CODES'!$A$60:$B$105,2,FALSE)</f>
        <v>#VALUE!</v>
      </c>
      <c r="L724" s="53" t="e">
        <f t="shared" si="35"/>
        <v>#VALUE!</v>
      </c>
      <c r="M724" s="61" t="e">
        <f>VLOOKUP(Table2[[#This Row],[MSRP Output]],'MSRP CODES'!$A$108:$B$491,2,FALSE)</f>
        <v>#N/A</v>
      </c>
      <c r="O724" s="61" t="e">
        <f>VLOOKUP(Table2[[#This Row],[Account Code]],'MSRP CODES'!$A$495:$B$580,2,FALSE)</f>
        <v>#N/A</v>
      </c>
      <c r="V724" s="12">
        <f t="shared" si="36"/>
        <v>0</v>
      </c>
      <c r="W724" s="13">
        <f>Table2[[#This Row],[Cost LC]]/3673.75</f>
        <v>0</v>
      </c>
    </row>
    <row r="725" spans="2:23" x14ac:dyDescent="0.3">
      <c r="B725" s="59" t="e">
        <f>VLOOKUP('BUDGET TEMPLATE'!C725,'MSRP CODES'!$A$4:$B$8,2,FALSE)</f>
        <v>#N/A</v>
      </c>
      <c r="D725" s="59" t="e">
        <f>VLOOKUP(Table2[[#This Row],[PPG Code]],'MSRP CODES'!$A$11:$B$15,2,FALSE)</f>
        <v>#N/A</v>
      </c>
      <c r="F725" s="59" t="e">
        <f>VLOOKUP(Table2[[#This Row],[Goal Code]],'MSRP CODES'!$A$18:$B$20,2,FALSE)</f>
        <v>#N/A</v>
      </c>
      <c r="I725" s="60" t="e">
        <f>VLOOKUP(Table2[[#This Row],[Site]],'MSRP CODES'!$A$23:$C$39,3,FALSE)</f>
        <v>#N/A</v>
      </c>
      <c r="J725" s="59" t="e">
        <f>VLOOKUP(Table2[[#This Row],[Cost Center Code]],'MSRP CODES'!$A$42:$B$48,2,FALSE)</f>
        <v>#N/A</v>
      </c>
      <c r="K725" s="61" t="e">
        <f>VLOOKUP(Table2[[#This Row],[MSRP Objective]],'MSRP CODES'!$A$60:$B$105,2,FALSE)</f>
        <v>#VALUE!</v>
      </c>
      <c r="L725" s="53" t="e">
        <f t="shared" si="35"/>
        <v>#VALUE!</v>
      </c>
      <c r="M725" s="61" t="e">
        <f>VLOOKUP(Table2[[#This Row],[MSRP Output]],'MSRP CODES'!$A$108:$B$491,2,FALSE)</f>
        <v>#N/A</v>
      </c>
      <c r="O725" s="61" t="e">
        <f>VLOOKUP(Table2[[#This Row],[Account Code]],'MSRP CODES'!$A$495:$B$580,2,FALSE)</f>
        <v>#N/A</v>
      </c>
      <c r="V725" s="12">
        <f t="shared" si="36"/>
        <v>0</v>
      </c>
      <c r="W725" s="13">
        <f>Table2[[#This Row],[Cost LC]]/3673.75</f>
        <v>0</v>
      </c>
    </row>
    <row r="726" spans="2:23" x14ac:dyDescent="0.3">
      <c r="B726" s="59" t="e">
        <f>VLOOKUP('BUDGET TEMPLATE'!C726,'MSRP CODES'!$A$4:$B$8,2,FALSE)</f>
        <v>#N/A</v>
      </c>
      <c r="D726" s="59" t="e">
        <f>VLOOKUP(Table2[[#This Row],[PPG Code]],'MSRP CODES'!$A$11:$B$15,2,FALSE)</f>
        <v>#N/A</v>
      </c>
      <c r="F726" s="59" t="e">
        <f>VLOOKUP(Table2[[#This Row],[Goal Code]],'MSRP CODES'!$A$18:$B$20,2,FALSE)</f>
        <v>#N/A</v>
      </c>
      <c r="I726" s="60" t="e">
        <f>VLOOKUP(Table2[[#This Row],[Site]],'MSRP CODES'!$A$23:$C$39,3,FALSE)</f>
        <v>#N/A</v>
      </c>
      <c r="J726" s="59" t="e">
        <f>VLOOKUP(Table2[[#This Row],[Cost Center Code]],'MSRP CODES'!$A$42:$B$48,2,FALSE)</f>
        <v>#N/A</v>
      </c>
      <c r="K726" s="61" t="e">
        <f>VLOOKUP(Table2[[#This Row],[MSRP Objective]],'MSRP CODES'!$A$60:$B$105,2,FALSE)</f>
        <v>#VALUE!</v>
      </c>
      <c r="L726" s="53" t="e">
        <f t="shared" si="35"/>
        <v>#VALUE!</v>
      </c>
      <c r="M726" s="61" t="e">
        <f>VLOOKUP(Table2[[#This Row],[MSRP Output]],'MSRP CODES'!$A$108:$B$491,2,FALSE)</f>
        <v>#N/A</v>
      </c>
      <c r="O726" s="61" t="e">
        <f>VLOOKUP(Table2[[#This Row],[Account Code]],'MSRP CODES'!$A$495:$B$580,2,FALSE)</f>
        <v>#N/A</v>
      </c>
      <c r="V726" s="12">
        <f t="shared" si="36"/>
        <v>0</v>
      </c>
      <c r="W726" s="13">
        <f>Table2[[#This Row],[Cost LC]]/3673.75</f>
        <v>0</v>
      </c>
    </row>
    <row r="727" spans="2:23" x14ac:dyDescent="0.3">
      <c r="B727" s="59" t="e">
        <f>VLOOKUP('BUDGET TEMPLATE'!C727,'MSRP CODES'!$A$4:$B$8,2,FALSE)</f>
        <v>#N/A</v>
      </c>
      <c r="D727" s="59" t="e">
        <f>VLOOKUP(Table2[[#This Row],[PPG Code]],'MSRP CODES'!$A$11:$B$15,2,FALSE)</f>
        <v>#N/A</v>
      </c>
      <c r="F727" s="59" t="e">
        <f>VLOOKUP(Table2[[#This Row],[Goal Code]],'MSRP CODES'!$A$18:$B$20,2,FALSE)</f>
        <v>#N/A</v>
      </c>
      <c r="I727" s="60" t="e">
        <f>VLOOKUP(Table2[[#This Row],[Site]],'MSRP CODES'!$A$23:$C$39,3,FALSE)</f>
        <v>#N/A</v>
      </c>
      <c r="J727" s="59" t="e">
        <f>VLOOKUP(Table2[[#This Row],[Cost Center Code]],'MSRP CODES'!$A$42:$B$48,2,FALSE)</f>
        <v>#N/A</v>
      </c>
      <c r="K727" s="61" t="e">
        <f>VLOOKUP(Table2[[#This Row],[MSRP Objective]],'MSRP CODES'!$A$60:$B$105,2,FALSE)</f>
        <v>#VALUE!</v>
      </c>
      <c r="L727" s="53" t="e">
        <f t="shared" si="35"/>
        <v>#VALUE!</v>
      </c>
      <c r="M727" s="61" t="e">
        <f>VLOOKUP(Table2[[#This Row],[MSRP Output]],'MSRP CODES'!$A$108:$B$491,2,FALSE)</f>
        <v>#N/A</v>
      </c>
      <c r="O727" s="61" t="e">
        <f>VLOOKUP(Table2[[#This Row],[Account Code]],'MSRP CODES'!$A$495:$B$580,2,FALSE)</f>
        <v>#N/A</v>
      </c>
      <c r="V727" s="12">
        <f t="shared" si="36"/>
        <v>0</v>
      </c>
      <c r="W727" s="13">
        <f>Table2[[#This Row],[Cost LC]]/3673.75</f>
        <v>0</v>
      </c>
    </row>
    <row r="728" spans="2:23" x14ac:dyDescent="0.3">
      <c r="B728" s="59" t="e">
        <f>VLOOKUP('BUDGET TEMPLATE'!C728,'MSRP CODES'!$A$4:$B$8,2,FALSE)</f>
        <v>#N/A</v>
      </c>
      <c r="D728" s="59" t="e">
        <f>VLOOKUP(Table2[[#This Row],[PPG Code]],'MSRP CODES'!$A$11:$B$15,2,FALSE)</f>
        <v>#N/A</v>
      </c>
      <c r="F728" s="59" t="e">
        <f>VLOOKUP(Table2[[#This Row],[Goal Code]],'MSRP CODES'!$A$18:$B$20,2,FALSE)</f>
        <v>#N/A</v>
      </c>
      <c r="I728" s="60" t="e">
        <f>VLOOKUP(Table2[[#This Row],[Site]],'MSRP CODES'!$A$23:$C$39,3,FALSE)</f>
        <v>#N/A</v>
      </c>
      <c r="J728" s="59" t="e">
        <f>VLOOKUP(Table2[[#This Row],[Cost Center Code]],'MSRP CODES'!$A$42:$B$48,2,FALSE)</f>
        <v>#N/A</v>
      </c>
      <c r="K728" s="61" t="e">
        <f>VLOOKUP(Table2[[#This Row],[MSRP Objective]],'MSRP CODES'!$A$60:$B$105,2,FALSE)</f>
        <v>#VALUE!</v>
      </c>
      <c r="L728" s="53" t="e">
        <f t="shared" si="35"/>
        <v>#VALUE!</v>
      </c>
      <c r="M728" s="61" t="e">
        <f>VLOOKUP(Table2[[#This Row],[MSRP Output]],'MSRP CODES'!$A$108:$B$491,2,FALSE)</f>
        <v>#N/A</v>
      </c>
      <c r="O728" s="61" t="e">
        <f>VLOOKUP(Table2[[#This Row],[Account Code]],'MSRP CODES'!$A$495:$B$580,2,FALSE)</f>
        <v>#N/A</v>
      </c>
      <c r="V728" s="12">
        <f t="shared" si="36"/>
        <v>0</v>
      </c>
      <c r="W728" s="13">
        <f>Table2[[#This Row],[Cost LC]]/3673.75</f>
        <v>0</v>
      </c>
    </row>
    <row r="729" spans="2:23" x14ac:dyDescent="0.3">
      <c r="B729" s="59" t="e">
        <f>VLOOKUP('BUDGET TEMPLATE'!C729,'MSRP CODES'!$A$4:$B$8,2,FALSE)</f>
        <v>#N/A</v>
      </c>
      <c r="D729" s="59" t="e">
        <f>VLOOKUP(Table2[[#This Row],[PPG Code]],'MSRP CODES'!$A$11:$B$15,2,FALSE)</f>
        <v>#N/A</v>
      </c>
      <c r="F729" s="59" t="e">
        <f>VLOOKUP(Table2[[#This Row],[Goal Code]],'MSRP CODES'!$A$18:$B$20,2,FALSE)</f>
        <v>#N/A</v>
      </c>
      <c r="I729" s="60" t="e">
        <f>VLOOKUP(Table2[[#This Row],[Site]],'MSRP CODES'!$A$23:$C$39,3,FALSE)</f>
        <v>#N/A</v>
      </c>
      <c r="J729" s="59" t="e">
        <f>VLOOKUP(Table2[[#This Row],[Cost Center Code]],'MSRP CODES'!$A$42:$B$48,2,FALSE)</f>
        <v>#N/A</v>
      </c>
      <c r="K729" s="61" t="e">
        <f>VLOOKUP(Table2[[#This Row],[MSRP Objective]],'MSRP CODES'!$A$60:$B$105,2,FALSE)</f>
        <v>#VALUE!</v>
      </c>
      <c r="L729" s="53" t="e">
        <f t="shared" si="35"/>
        <v>#VALUE!</v>
      </c>
      <c r="M729" s="61" t="e">
        <f>VLOOKUP(Table2[[#This Row],[MSRP Output]],'MSRP CODES'!$A$108:$B$491,2,FALSE)</f>
        <v>#N/A</v>
      </c>
      <c r="O729" s="61" t="e">
        <f>VLOOKUP(Table2[[#This Row],[Account Code]],'MSRP CODES'!$A$495:$B$580,2,FALSE)</f>
        <v>#N/A</v>
      </c>
      <c r="V729" s="12">
        <f t="shared" si="36"/>
        <v>0</v>
      </c>
      <c r="W729" s="13">
        <f>Table2[[#This Row],[Cost LC]]/3673.75</f>
        <v>0</v>
      </c>
    </row>
    <row r="730" spans="2:23" x14ac:dyDescent="0.3">
      <c r="B730" s="59" t="e">
        <f>VLOOKUP('BUDGET TEMPLATE'!C730,'MSRP CODES'!$A$4:$B$8,2,FALSE)</f>
        <v>#N/A</v>
      </c>
      <c r="D730" s="59" t="e">
        <f>VLOOKUP(Table2[[#This Row],[PPG Code]],'MSRP CODES'!$A$11:$B$15,2,FALSE)</f>
        <v>#N/A</v>
      </c>
      <c r="F730" s="59" t="e">
        <f>VLOOKUP(Table2[[#This Row],[Goal Code]],'MSRP CODES'!$A$18:$B$20,2,FALSE)</f>
        <v>#N/A</v>
      </c>
      <c r="I730" s="60" t="e">
        <f>VLOOKUP(Table2[[#This Row],[Site]],'MSRP CODES'!$A$23:$C$39,3,FALSE)</f>
        <v>#N/A</v>
      </c>
      <c r="J730" s="59" t="e">
        <f>VLOOKUP(Table2[[#This Row],[Cost Center Code]],'MSRP CODES'!$A$42:$B$48,2,FALSE)</f>
        <v>#N/A</v>
      </c>
      <c r="K730" s="61" t="e">
        <f>VLOOKUP(Table2[[#This Row],[MSRP Objective]],'MSRP CODES'!$A$60:$B$105,2,FALSE)</f>
        <v>#VALUE!</v>
      </c>
      <c r="L730" s="53" t="e">
        <f t="shared" si="35"/>
        <v>#VALUE!</v>
      </c>
      <c r="M730" s="61" t="e">
        <f>VLOOKUP(Table2[[#This Row],[MSRP Output]],'MSRP CODES'!$A$108:$B$491,2,FALSE)</f>
        <v>#N/A</v>
      </c>
      <c r="O730" s="61" t="e">
        <f>VLOOKUP(Table2[[#This Row],[Account Code]],'MSRP CODES'!$A$495:$B$580,2,FALSE)</f>
        <v>#N/A</v>
      </c>
      <c r="V730" s="12">
        <f t="shared" si="36"/>
        <v>0</v>
      </c>
      <c r="W730" s="13">
        <f>Table2[[#This Row],[Cost LC]]/3673.75</f>
        <v>0</v>
      </c>
    </row>
    <row r="731" spans="2:23" x14ac:dyDescent="0.3">
      <c r="B731" s="59" t="e">
        <f>VLOOKUP('BUDGET TEMPLATE'!C731,'MSRP CODES'!$A$4:$B$8,2,FALSE)</f>
        <v>#N/A</v>
      </c>
      <c r="D731" s="59" t="e">
        <f>VLOOKUP(Table2[[#This Row],[PPG Code]],'MSRP CODES'!$A$11:$B$15,2,FALSE)</f>
        <v>#N/A</v>
      </c>
      <c r="F731" s="59" t="e">
        <f>VLOOKUP(Table2[[#This Row],[Goal Code]],'MSRP CODES'!$A$18:$B$20,2,FALSE)</f>
        <v>#N/A</v>
      </c>
      <c r="I731" s="60" t="e">
        <f>VLOOKUP(Table2[[#This Row],[Site]],'MSRP CODES'!$A$23:$C$39,3,FALSE)</f>
        <v>#N/A</v>
      </c>
      <c r="J731" s="59" t="e">
        <f>VLOOKUP(Table2[[#This Row],[Cost Center Code]],'MSRP CODES'!$A$42:$B$48,2,FALSE)</f>
        <v>#N/A</v>
      </c>
      <c r="K731" s="61" t="e">
        <f>VLOOKUP(Table2[[#This Row],[MSRP Objective]],'MSRP CODES'!$A$60:$B$105,2,FALSE)</f>
        <v>#VALUE!</v>
      </c>
      <c r="L731" s="53" t="e">
        <f t="shared" si="35"/>
        <v>#VALUE!</v>
      </c>
      <c r="M731" s="61" t="e">
        <f>VLOOKUP(Table2[[#This Row],[MSRP Output]],'MSRP CODES'!$A$108:$B$491,2,FALSE)</f>
        <v>#N/A</v>
      </c>
      <c r="O731" s="61" t="e">
        <f>VLOOKUP(Table2[[#This Row],[Account Code]],'MSRP CODES'!$A$495:$B$580,2,FALSE)</f>
        <v>#N/A</v>
      </c>
      <c r="V731" s="12">
        <f t="shared" si="36"/>
        <v>0</v>
      </c>
      <c r="W731" s="13">
        <f>Table2[[#This Row],[Cost LC]]/3673.75</f>
        <v>0</v>
      </c>
    </row>
    <row r="732" spans="2:23" x14ac:dyDescent="0.3">
      <c r="B732" s="59" t="e">
        <f>VLOOKUP('BUDGET TEMPLATE'!C732,'MSRP CODES'!$A$4:$B$8,2,FALSE)</f>
        <v>#N/A</v>
      </c>
      <c r="D732" s="59" t="e">
        <f>VLOOKUP(Table2[[#This Row],[PPG Code]],'MSRP CODES'!$A$11:$B$15,2,FALSE)</f>
        <v>#N/A</v>
      </c>
      <c r="F732" s="59" t="e">
        <f>VLOOKUP(Table2[[#This Row],[Goal Code]],'MSRP CODES'!$A$18:$B$20,2,FALSE)</f>
        <v>#N/A</v>
      </c>
      <c r="I732" s="60" t="e">
        <f>VLOOKUP(Table2[[#This Row],[Site]],'MSRP CODES'!$A$23:$C$39,3,FALSE)</f>
        <v>#N/A</v>
      </c>
      <c r="J732" s="59" t="e">
        <f>VLOOKUP(Table2[[#This Row],[Cost Center Code]],'MSRP CODES'!$A$42:$B$48,2,FALSE)</f>
        <v>#N/A</v>
      </c>
      <c r="K732" s="61" t="e">
        <f>VLOOKUP(Table2[[#This Row],[MSRP Objective]],'MSRP CODES'!$A$60:$B$105,2,FALSE)</f>
        <v>#VALUE!</v>
      </c>
      <c r="L732" s="53" t="e">
        <f t="shared" si="35"/>
        <v>#VALUE!</v>
      </c>
      <c r="M732" s="61" t="e">
        <f>VLOOKUP(Table2[[#This Row],[MSRP Output]],'MSRP CODES'!$A$108:$B$491,2,FALSE)</f>
        <v>#N/A</v>
      </c>
      <c r="O732" s="61" t="e">
        <f>VLOOKUP(Table2[[#This Row],[Account Code]],'MSRP CODES'!$A$495:$B$580,2,FALSE)</f>
        <v>#N/A</v>
      </c>
      <c r="V732" s="12">
        <f t="shared" si="36"/>
        <v>0</v>
      </c>
      <c r="W732" s="13">
        <f>Table2[[#This Row],[Cost LC]]/3673.75</f>
        <v>0</v>
      </c>
    </row>
    <row r="733" spans="2:23" x14ac:dyDescent="0.3">
      <c r="B733" s="59" t="e">
        <f>VLOOKUP('BUDGET TEMPLATE'!C733,'MSRP CODES'!$A$4:$B$8,2,FALSE)</f>
        <v>#N/A</v>
      </c>
      <c r="D733" s="59" t="e">
        <f>VLOOKUP(Table2[[#This Row],[PPG Code]],'MSRP CODES'!$A$11:$B$15,2,FALSE)</f>
        <v>#N/A</v>
      </c>
      <c r="F733" s="59" t="e">
        <f>VLOOKUP(Table2[[#This Row],[Goal Code]],'MSRP CODES'!$A$18:$B$20,2,FALSE)</f>
        <v>#N/A</v>
      </c>
      <c r="I733" s="60" t="e">
        <f>VLOOKUP(Table2[[#This Row],[Site]],'MSRP CODES'!$A$23:$C$39,3,FALSE)</f>
        <v>#N/A</v>
      </c>
      <c r="J733" s="59" t="e">
        <f>VLOOKUP(Table2[[#This Row],[Cost Center Code]],'MSRP CODES'!$A$42:$B$48,2,FALSE)</f>
        <v>#N/A</v>
      </c>
      <c r="K733" s="61" t="e">
        <f>VLOOKUP(Table2[[#This Row],[MSRP Objective]],'MSRP CODES'!$A$60:$B$105,2,FALSE)</f>
        <v>#VALUE!</v>
      </c>
      <c r="L733" s="53" t="e">
        <f t="shared" si="35"/>
        <v>#VALUE!</v>
      </c>
      <c r="M733" s="61" t="e">
        <f>VLOOKUP(Table2[[#This Row],[MSRP Output]],'MSRP CODES'!$A$108:$B$491,2,FALSE)</f>
        <v>#N/A</v>
      </c>
      <c r="O733" s="61" t="e">
        <f>VLOOKUP(Table2[[#This Row],[Account Code]],'MSRP CODES'!$A$495:$B$580,2,FALSE)</f>
        <v>#N/A</v>
      </c>
      <c r="V733" s="12">
        <f t="shared" si="36"/>
        <v>0</v>
      </c>
      <c r="W733" s="13">
        <f>Table2[[#This Row],[Cost LC]]/3673.75</f>
        <v>0</v>
      </c>
    </row>
    <row r="734" spans="2:23" x14ac:dyDescent="0.3">
      <c r="B734" s="59" t="e">
        <f>VLOOKUP('BUDGET TEMPLATE'!C734,'MSRP CODES'!$A$4:$B$8,2,FALSE)</f>
        <v>#N/A</v>
      </c>
      <c r="D734" s="59" t="e">
        <f>VLOOKUP(Table2[[#This Row],[PPG Code]],'MSRP CODES'!$A$11:$B$15,2,FALSE)</f>
        <v>#N/A</v>
      </c>
      <c r="F734" s="59" t="e">
        <f>VLOOKUP(Table2[[#This Row],[Goal Code]],'MSRP CODES'!$A$18:$B$20,2,FALSE)</f>
        <v>#N/A</v>
      </c>
      <c r="I734" s="60" t="e">
        <f>VLOOKUP(Table2[[#This Row],[Site]],'MSRP CODES'!$A$23:$C$39,3,FALSE)</f>
        <v>#N/A</v>
      </c>
      <c r="J734" s="59" t="e">
        <f>VLOOKUP(Table2[[#This Row],[Cost Center Code]],'MSRP CODES'!$A$42:$B$48,2,FALSE)</f>
        <v>#N/A</v>
      </c>
      <c r="K734" s="61" t="e">
        <f>VLOOKUP(Table2[[#This Row],[MSRP Objective]],'MSRP CODES'!$A$60:$B$105,2,FALSE)</f>
        <v>#VALUE!</v>
      </c>
      <c r="L734" s="53" t="e">
        <f t="shared" si="35"/>
        <v>#VALUE!</v>
      </c>
      <c r="M734" s="61" t="e">
        <f>VLOOKUP(Table2[[#This Row],[MSRP Output]],'MSRP CODES'!$A$108:$B$491,2,FALSE)</f>
        <v>#N/A</v>
      </c>
      <c r="O734" s="61" t="e">
        <f>VLOOKUP(Table2[[#This Row],[Account Code]],'MSRP CODES'!$A$495:$B$580,2,FALSE)</f>
        <v>#N/A</v>
      </c>
      <c r="V734" s="12">
        <f t="shared" si="36"/>
        <v>0</v>
      </c>
      <c r="W734" s="13">
        <f>Table2[[#This Row],[Cost LC]]/3673.75</f>
        <v>0</v>
      </c>
    </row>
    <row r="735" spans="2:23" x14ac:dyDescent="0.3">
      <c r="B735" s="59" t="e">
        <f>VLOOKUP('BUDGET TEMPLATE'!C735,'MSRP CODES'!$A$4:$B$8,2,FALSE)</f>
        <v>#N/A</v>
      </c>
      <c r="D735" s="59" t="e">
        <f>VLOOKUP(Table2[[#This Row],[PPG Code]],'MSRP CODES'!$A$11:$B$15,2,FALSE)</f>
        <v>#N/A</v>
      </c>
      <c r="F735" s="59" t="e">
        <f>VLOOKUP(Table2[[#This Row],[Goal Code]],'MSRP CODES'!$A$18:$B$20,2,FALSE)</f>
        <v>#N/A</v>
      </c>
      <c r="I735" s="60" t="e">
        <f>VLOOKUP(Table2[[#This Row],[Site]],'MSRP CODES'!$A$23:$C$39,3,FALSE)</f>
        <v>#N/A</v>
      </c>
      <c r="J735" s="59" t="e">
        <f>VLOOKUP(Table2[[#This Row],[Cost Center Code]],'MSRP CODES'!$A$42:$B$48,2,FALSE)</f>
        <v>#N/A</v>
      </c>
      <c r="K735" s="61" t="e">
        <f>VLOOKUP(Table2[[#This Row],[MSRP Objective]],'MSRP CODES'!$A$60:$B$105,2,FALSE)</f>
        <v>#VALUE!</v>
      </c>
      <c r="L735" s="53" t="e">
        <f t="shared" si="35"/>
        <v>#VALUE!</v>
      </c>
      <c r="M735" s="61" t="e">
        <f>VLOOKUP(Table2[[#This Row],[MSRP Output]],'MSRP CODES'!$A$108:$B$491,2,FALSE)</f>
        <v>#N/A</v>
      </c>
      <c r="O735" s="61" t="e">
        <f>VLOOKUP(Table2[[#This Row],[Account Code]],'MSRP CODES'!$A$495:$B$580,2,FALSE)</f>
        <v>#N/A</v>
      </c>
      <c r="V735" s="12">
        <f t="shared" si="36"/>
        <v>0</v>
      </c>
      <c r="W735" s="13">
        <f>Table2[[#This Row],[Cost LC]]/3673.75</f>
        <v>0</v>
      </c>
    </row>
    <row r="736" spans="2:23" x14ac:dyDescent="0.3">
      <c r="B736" s="59" t="e">
        <f>VLOOKUP('BUDGET TEMPLATE'!C736,'MSRP CODES'!$A$4:$B$8,2,FALSE)</f>
        <v>#N/A</v>
      </c>
      <c r="D736" s="59" t="e">
        <f>VLOOKUP(Table2[[#This Row],[PPG Code]],'MSRP CODES'!$A$11:$B$15,2,FALSE)</f>
        <v>#N/A</v>
      </c>
      <c r="F736" s="59" t="e">
        <f>VLOOKUP(Table2[[#This Row],[Goal Code]],'MSRP CODES'!$A$18:$B$20,2,FALSE)</f>
        <v>#N/A</v>
      </c>
      <c r="I736" s="60" t="e">
        <f>VLOOKUP(Table2[[#This Row],[Site]],'MSRP CODES'!$A$23:$C$39,3,FALSE)</f>
        <v>#N/A</v>
      </c>
      <c r="J736" s="59" t="e">
        <f>VLOOKUP(Table2[[#This Row],[Cost Center Code]],'MSRP CODES'!$A$42:$B$48,2,FALSE)</f>
        <v>#N/A</v>
      </c>
      <c r="K736" s="61" t="e">
        <f>VLOOKUP(Table2[[#This Row],[MSRP Objective]],'MSRP CODES'!$A$60:$B$105,2,FALSE)</f>
        <v>#VALUE!</v>
      </c>
      <c r="L736" s="53" t="e">
        <f t="shared" si="35"/>
        <v>#VALUE!</v>
      </c>
      <c r="M736" s="61" t="e">
        <f>VLOOKUP(Table2[[#This Row],[MSRP Output]],'MSRP CODES'!$A$108:$B$491,2,FALSE)</f>
        <v>#N/A</v>
      </c>
      <c r="O736" s="61" t="e">
        <f>VLOOKUP(Table2[[#This Row],[Account Code]],'MSRP CODES'!$A$495:$B$580,2,FALSE)</f>
        <v>#N/A</v>
      </c>
      <c r="V736" s="12">
        <f t="shared" si="36"/>
        <v>0</v>
      </c>
      <c r="W736" s="13">
        <f>Table2[[#This Row],[Cost LC]]/3673.75</f>
        <v>0</v>
      </c>
    </row>
    <row r="737" spans="2:23" x14ac:dyDescent="0.3">
      <c r="B737" s="59" t="e">
        <f>VLOOKUP('BUDGET TEMPLATE'!C737,'MSRP CODES'!$A$4:$B$8,2,FALSE)</f>
        <v>#N/A</v>
      </c>
      <c r="D737" s="59" t="e">
        <f>VLOOKUP(Table2[[#This Row],[PPG Code]],'MSRP CODES'!$A$11:$B$15,2,FALSE)</f>
        <v>#N/A</v>
      </c>
      <c r="F737" s="59" t="e">
        <f>VLOOKUP(Table2[[#This Row],[Goal Code]],'MSRP CODES'!$A$18:$B$20,2,FALSE)</f>
        <v>#N/A</v>
      </c>
      <c r="I737" s="60" t="e">
        <f>VLOOKUP(Table2[[#This Row],[Site]],'MSRP CODES'!$A$23:$C$39,3,FALSE)</f>
        <v>#N/A</v>
      </c>
      <c r="J737" s="59" t="e">
        <f>VLOOKUP(Table2[[#This Row],[Cost Center Code]],'MSRP CODES'!$A$42:$B$48,2,FALSE)</f>
        <v>#N/A</v>
      </c>
      <c r="K737" s="61" t="e">
        <f>VLOOKUP(Table2[[#This Row],[MSRP Objective]],'MSRP CODES'!$A$60:$B$105,2,FALSE)</f>
        <v>#VALUE!</v>
      </c>
      <c r="L737" s="53" t="e">
        <f t="shared" si="35"/>
        <v>#VALUE!</v>
      </c>
      <c r="M737" s="61" t="e">
        <f>VLOOKUP(Table2[[#This Row],[MSRP Output]],'MSRP CODES'!$A$108:$B$491,2,FALSE)</f>
        <v>#N/A</v>
      </c>
      <c r="O737" s="61" t="e">
        <f>VLOOKUP(Table2[[#This Row],[Account Code]],'MSRP CODES'!$A$495:$B$580,2,FALSE)</f>
        <v>#N/A</v>
      </c>
      <c r="V737" s="12">
        <f t="shared" si="36"/>
        <v>0</v>
      </c>
      <c r="W737" s="13">
        <f>Table2[[#This Row],[Cost LC]]/3673.75</f>
        <v>0</v>
      </c>
    </row>
    <row r="738" spans="2:23" x14ac:dyDescent="0.3">
      <c r="B738" s="59" t="e">
        <f>VLOOKUP('BUDGET TEMPLATE'!C738,'MSRP CODES'!$A$4:$B$8,2,FALSE)</f>
        <v>#N/A</v>
      </c>
      <c r="D738" s="59" t="e">
        <f>VLOOKUP(Table2[[#This Row],[PPG Code]],'MSRP CODES'!$A$11:$B$15,2,FALSE)</f>
        <v>#N/A</v>
      </c>
      <c r="F738" s="59" t="e">
        <f>VLOOKUP(Table2[[#This Row],[Goal Code]],'MSRP CODES'!$A$18:$B$20,2,FALSE)</f>
        <v>#N/A</v>
      </c>
      <c r="I738" s="60" t="e">
        <f>VLOOKUP(Table2[[#This Row],[Site]],'MSRP CODES'!$A$23:$C$39,3,FALSE)</f>
        <v>#N/A</v>
      </c>
      <c r="J738" s="59" t="e">
        <f>VLOOKUP(Table2[[#This Row],[Cost Center Code]],'MSRP CODES'!$A$42:$B$48,2,FALSE)</f>
        <v>#N/A</v>
      </c>
      <c r="K738" s="61" t="e">
        <f>VLOOKUP(Table2[[#This Row],[MSRP Objective]],'MSRP CODES'!$A$60:$B$105,2,FALSE)</f>
        <v>#VALUE!</v>
      </c>
      <c r="L738" s="53" t="e">
        <f t="shared" si="35"/>
        <v>#VALUE!</v>
      </c>
      <c r="M738" s="61" t="e">
        <f>VLOOKUP(Table2[[#This Row],[MSRP Output]],'MSRP CODES'!$A$108:$B$491,2,FALSE)</f>
        <v>#N/A</v>
      </c>
      <c r="O738" s="61" t="e">
        <f>VLOOKUP(Table2[[#This Row],[Account Code]],'MSRP CODES'!$A$495:$B$580,2,FALSE)</f>
        <v>#N/A</v>
      </c>
      <c r="V738" s="12">
        <f t="shared" si="36"/>
        <v>0</v>
      </c>
      <c r="W738" s="13">
        <f>Table2[[#This Row],[Cost LC]]/3673.75</f>
        <v>0</v>
      </c>
    </row>
    <row r="739" spans="2:23" x14ac:dyDescent="0.3">
      <c r="B739" s="59" t="e">
        <f>VLOOKUP('BUDGET TEMPLATE'!C739,'MSRP CODES'!$A$4:$B$8,2,FALSE)</f>
        <v>#N/A</v>
      </c>
      <c r="D739" s="59" t="e">
        <f>VLOOKUP(Table2[[#This Row],[PPG Code]],'MSRP CODES'!$A$11:$B$15,2,FALSE)</f>
        <v>#N/A</v>
      </c>
      <c r="F739" s="59" t="e">
        <f>VLOOKUP(Table2[[#This Row],[Goal Code]],'MSRP CODES'!$A$18:$B$20,2,FALSE)</f>
        <v>#N/A</v>
      </c>
      <c r="I739" s="60" t="e">
        <f>VLOOKUP(Table2[[#This Row],[Site]],'MSRP CODES'!$A$23:$C$39,3,FALSE)</f>
        <v>#N/A</v>
      </c>
      <c r="J739" s="59" t="e">
        <f>VLOOKUP(Table2[[#This Row],[Cost Center Code]],'MSRP CODES'!$A$42:$B$48,2,FALSE)</f>
        <v>#N/A</v>
      </c>
      <c r="K739" s="61" t="e">
        <f>VLOOKUP(Table2[[#This Row],[MSRP Objective]],'MSRP CODES'!$A$60:$B$105,2,FALSE)</f>
        <v>#VALUE!</v>
      </c>
      <c r="L739" s="53" t="e">
        <f t="shared" si="35"/>
        <v>#VALUE!</v>
      </c>
      <c r="M739" s="61" t="e">
        <f>VLOOKUP(Table2[[#This Row],[MSRP Output]],'MSRP CODES'!$A$108:$B$491,2,FALSE)</f>
        <v>#N/A</v>
      </c>
      <c r="O739" s="61" t="e">
        <f>VLOOKUP(Table2[[#This Row],[Account Code]],'MSRP CODES'!$A$495:$B$580,2,FALSE)</f>
        <v>#N/A</v>
      </c>
      <c r="V739" s="12">
        <f t="shared" si="36"/>
        <v>0</v>
      </c>
      <c r="W739" s="13">
        <f>Table2[[#This Row],[Cost LC]]/3673.75</f>
        <v>0</v>
      </c>
    </row>
    <row r="740" spans="2:23" x14ac:dyDescent="0.3">
      <c r="B740" s="59" t="e">
        <f>VLOOKUP('BUDGET TEMPLATE'!C740,'MSRP CODES'!$A$4:$B$8,2,FALSE)</f>
        <v>#N/A</v>
      </c>
      <c r="D740" s="59" t="e">
        <f>VLOOKUP(Table2[[#This Row],[PPG Code]],'MSRP CODES'!$A$11:$B$15,2,FALSE)</f>
        <v>#N/A</v>
      </c>
      <c r="F740" s="59" t="e">
        <f>VLOOKUP(Table2[[#This Row],[Goal Code]],'MSRP CODES'!$A$18:$B$20,2,FALSE)</f>
        <v>#N/A</v>
      </c>
      <c r="I740" s="60" t="e">
        <f>VLOOKUP(Table2[[#This Row],[Site]],'MSRP CODES'!$A$23:$C$39,3,FALSE)</f>
        <v>#N/A</v>
      </c>
      <c r="J740" s="59" t="e">
        <f>VLOOKUP(Table2[[#This Row],[Cost Center Code]],'MSRP CODES'!$A$42:$B$48,2,FALSE)</f>
        <v>#N/A</v>
      </c>
      <c r="K740" s="61" t="e">
        <f>VLOOKUP(Table2[[#This Row],[MSRP Objective]],'MSRP CODES'!$A$60:$B$105,2,FALSE)</f>
        <v>#VALUE!</v>
      </c>
      <c r="L740" s="53" t="e">
        <f t="shared" si="35"/>
        <v>#VALUE!</v>
      </c>
      <c r="M740" s="61" t="e">
        <f>VLOOKUP(Table2[[#This Row],[MSRP Output]],'MSRP CODES'!$A$108:$B$491,2,FALSE)</f>
        <v>#N/A</v>
      </c>
      <c r="O740" s="61" t="e">
        <f>VLOOKUP(Table2[[#This Row],[Account Code]],'MSRP CODES'!$A$495:$B$580,2,FALSE)</f>
        <v>#N/A</v>
      </c>
      <c r="V740" s="12">
        <f t="shared" si="36"/>
        <v>0</v>
      </c>
      <c r="W740" s="13">
        <f>Table2[[#This Row],[Cost LC]]/3673.75</f>
        <v>0</v>
      </c>
    </row>
    <row r="741" spans="2:23" x14ac:dyDescent="0.3">
      <c r="B741" s="59" t="e">
        <f>VLOOKUP('BUDGET TEMPLATE'!C741,'MSRP CODES'!$A$4:$B$8,2,FALSE)</f>
        <v>#N/A</v>
      </c>
      <c r="D741" s="59" t="e">
        <f>VLOOKUP(Table2[[#This Row],[PPG Code]],'MSRP CODES'!$A$11:$B$15,2,FALSE)</f>
        <v>#N/A</v>
      </c>
      <c r="F741" s="59" t="e">
        <f>VLOOKUP(Table2[[#This Row],[Goal Code]],'MSRP CODES'!$A$18:$B$20,2,FALSE)</f>
        <v>#N/A</v>
      </c>
      <c r="I741" s="60" t="e">
        <f>VLOOKUP(Table2[[#This Row],[Site]],'MSRP CODES'!$A$23:$C$39,3,FALSE)</f>
        <v>#N/A</v>
      </c>
      <c r="J741" s="59" t="e">
        <f>VLOOKUP(Table2[[#This Row],[Cost Center Code]],'MSRP CODES'!$A$42:$B$48,2,FALSE)</f>
        <v>#N/A</v>
      </c>
      <c r="K741" s="61" t="e">
        <f>VLOOKUP(Table2[[#This Row],[MSRP Objective]],'MSRP CODES'!$A$60:$B$105,2,FALSE)</f>
        <v>#VALUE!</v>
      </c>
      <c r="L741" s="53" t="e">
        <f t="shared" si="35"/>
        <v>#VALUE!</v>
      </c>
      <c r="M741" s="61" t="e">
        <f>VLOOKUP(Table2[[#This Row],[MSRP Output]],'MSRP CODES'!$A$108:$B$491,2,FALSE)</f>
        <v>#N/A</v>
      </c>
      <c r="O741" s="61" t="e">
        <f>VLOOKUP(Table2[[#This Row],[Account Code]],'MSRP CODES'!$A$495:$B$580,2,FALSE)</f>
        <v>#N/A</v>
      </c>
      <c r="V741" s="12">
        <f t="shared" si="36"/>
        <v>0</v>
      </c>
      <c r="W741" s="13">
        <f>Table2[[#This Row],[Cost LC]]/3673.75</f>
        <v>0</v>
      </c>
    </row>
    <row r="742" spans="2:23" x14ac:dyDescent="0.3">
      <c r="B742" s="59" t="e">
        <f>VLOOKUP('BUDGET TEMPLATE'!C742,'MSRP CODES'!$A$4:$B$8,2,FALSE)</f>
        <v>#N/A</v>
      </c>
      <c r="D742" s="59" t="e">
        <f>VLOOKUP(Table2[[#This Row],[PPG Code]],'MSRP CODES'!$A$11:$B$15,2,FALSE)</f>
        <v>#N/A</v>
      </c>
      <c r="F742" s="59" t="e">
        <f>VLOOKUP(Table2[[#This Row],[Goal Code]],'MSRP CODES'!$A$18:$B$20,2,FALSE)</f>
        <v>#N/A</v>
      </c>
      <c r="I742" s="60" t="e">
        <f>VLOOKUP(Table2[[#This Row],[Site]],'MSRP CODES'!$A$23:$C$39,3,FALSE)</f>
        <v>#N/A</v>
      </c>
      <c r="J742" s="59" t="e">
        <f>VLOOKUP(Table2[[#This Row],[Cost Center Code]],'MSRP CODES'!$A$42:$B$48,2,FALSE)</f>
        <v>#N/A</v>
      </c>
      <c r="K742" s="61" t="e">
        <f>VLOOKUP(Table2[[#This Row],[MSRP Objective]],'MSRP CODES'!$A$60:$B$105,2,FALSE)</f>
        <v>#VALUE!</v>
      </c>
      <c r="L742" s="53" t="e">
        <f t="shared" si="35"/>
        <v>#VALUE!</v>
      </c>
      <c r="M742" s="61" t="e">
        <f>VLOOKUP(Table2[[#This Row],[MSRP Output]],'MSRP CODES'!$A$108:$B$491,2,FALSE)</f>
        <v>#N/A</v>
      </c>
      <c r="O742" s="61" t="e">
        <f>VLOOKUP(Table2[[#This Row],[Account Code]],'MSRP CODES'!$A$495:$B$580,2,FALSE)</f>
        <v>#N/A</v>
      </c>
      <c r="V742" s="12">
        <f t="shared" si="36"/>
        <v>0</v>
      </c>
      <c r="W742" s="13">
        <f>Table2[[#This Row],[Cost LC]]/3673.75</f>
        <v>0</v>
      </c>
    </row>
    <row r="743" spans="2:23" x14ac:dyDescent="0.3">
      <c r="B743" s="59" t="e">
        <f>VLOOKUP('BUDGET TEMPLATE'!C743,'MSRP CODES'!$A$4:$B$8,2,FALSE)</f>
        <v>#N/A</v>
      </c>
      <c r="D743" s="59" t="e">
        <f>VLOOKUP(Table2[[#This Row],[PPG Code]],'MSRP CODES'!$A$11:$B$15,2,FALSE)</f>
        <v>#N/A</v>
      </c>
      <c r="F743" s="59" t="e">
        <f>VLOOKUP(Table2[[#This Row],[Goal Code]],'MSRP CODES'!$A$18:$B$20,2,FALSE)</f>
        <v>#N/A</v>
      </c>
      <c r="I743" s="60" t="e">
        <f>VLOOKUP(Table2[[#This Row],[Site]],'MSRP CODES'!$A$23:$C$39,3,FALSE)</f>
        <v>#N/A</v>
      </c>
      <c r="J743" s="59" t="e">
        <f>VLOOKUP(Table2[[#This Row],[Cost Center Code]],'MSRP CODES'!$A$42:$B$48,2,FALSE)</f>
        <v>#N/A</v>
      </c>
      <c r="K743" s="61" t="e">
        <f>VLOOKUP(Table2[[#This Row],[MSRP Objective]],'MSRP CODES'!$A$60:$B$105,2,FALSE)</f>
        <v>#VALUE!</v>
      </c>
      <c r="L743" s="53" t="e">
        <f t="shared" si="35"/>
        <v>#VALUE!</v>
      </c>
      <c r="M743" s="61" t="e">
        <f>VLOOKUP(Table2[[#This Row],[MSRP Output]],'MSRP CODES'!$A$108:$B$491,2,FALSE)</f>
        <v>#N/A</v>
      </c>
      <c r="O743" s="61" t="e">
        <f>VLOOKUP(Table2[[#This Row],[Account Code]],'MSRP CODES'!$A$495:$B$580,2,FALSE)</f>
        <v>#N/A</v>
      </c>
      <c r="V743" s="12">
        <f t="shared" si="36"/>
        <v>0</v>
      </c>
      <c r="W743" s="13">
        <f>Table2[[#This Row],[Cost LC]]/3673.75</f>
        <v>0</v>
      </c>
    </row>
    <row r="744" spans="2:23" x14ac:dyDescent="0.3">
      <c r="B744" s="59" t="e">
        <f>VLOOKUP('BUDGET TEMPLATE'!C744,'MSRP CODES'!$A$4:$B$8,2,FALSE)</f>
        <v>#N/A</v>
      </c>
      <c r="D744" s="59" t="e">
        <f>VLOOKUP(Table2[[#This Row],[PPG Code]],'MSRP CODES'!$A$11:$B$15,2,FALSE)</f>
        <v>#N/A</v>
      </c>
      <c r="F744" s="59" t="e">
        <f>VLOOKUP(Table2[[#This Row],[Goal Code]],'MSRP CODES'!$A$18:$B$20,2,FALSE)</f>
        <v>#N/A</v>
      </c>
      <c r="I744" s="60" t="e">
        <f>VLOOKUP(Table2[[#This Row],[Site]],'MSRP CODES'!$A$23:$C$39,3,FALSE)</f>
        <v>#N/A</v>
      </c>
      <c r="J744" s="59" t="e">
        <f>VLOOKUP(Table2[[#This Row],[Cost Center Code]],'MSRP CODES'!$A$42:$B$48,2,FALSE)</f>
        <v>#N/A</v>
      </c>
      <c r="K744" s="61" t="e">
        <f>VLOOKUP(Table2[[#This Row],[MSRP Objective]],'MSRP CODES'!$A$60:$B$105,2,FALSE)</f>
        <v>#VALUE!</v>
      </c>
      <c r="L744" s="53" t="e">
        <f t="shared" si="35"/>
        <v>#VALUE!</v>
      </c>
      <c r="M744" s="61" t="e">
        <f>VLOOKUP(Table2[[#This Row],[MSRP Output]],'MSRP CODES'!$A$108:$B$491,2,FALSE)</f>
        <v>#N/A</v>
      </c>
      <c r="O744" s="61" t="e">
        <f>VLOOKUP(Table2[[#This Row],[Account Code]],'MSRP CODES'!$A$495:$B$580,2,FALSE)</f>
        <v>#N/A</v>
      </c>
      <c r="V744" s="12">
        <f t="shared" si="36"/>
        <v>0</v>
      </c>
      <c r="W744" s="13">
        <f>Table2[[#This Row],[Cost LC]]/3673.75</f>
        <v>0</v>
      </c>
    </row>
    <row r="745" spans="2:23" x14ac:dyDescent="0.3">
      <c r="B745" s="59" t="e">
        <f>VLOOKUP('BUDGET TEMPLATE'!C745,'MSRP CODES'!$A$4:$B$8,2,FALSE)</f>
        <v>#N/A</v>
      </c>
      <c r="D745" s="59" t="e">
        <f>VLOOKUP(Table2[[#This Row],[PPG Code]],'MSRP CODES'!$A$11:$B$15,2,FALSE)</f>
        <v>#N/A</v>
      </c>
      <c r="F745" s="59" t="e">
        <f>VLOOKUP(Table2[[#This Row],[Goal Code]],'MSRP CODES'!$A$18:$B$20,2,FALSE)</f>
        <v>#N/A</v>
      </c>
      <c r="I745" s="60" t="e">
        <f>VLOOKUP(Table2[[#This Row],[Site]],'MSRP CODES'!$A$23:$C$39,3,FALSE)</f>
        <v>#N/A</v>
      </c>
      <c r="J745" s="59" t="e">
        <f>VLOOKUP(Table2[[#This Row],[Cost Center Code]],'MSRP CODES'!$A$42:$B$48,2,FALSE)</f>
        <v>#N/A</v>
      </c>
      <c r="K745" s="61" t="e">
        <f>VLOOKUP(Table2[[#This Row],[MSRP Objective]],'MSRP CODES'!$A$60:$B$105,2,FALSE)</f>
        <v>#VALUE!</v>
      </c>
      <c r="L745" s="53" t="e">
        <f t="shared" si="35"/>
        <v>#VALUE!</v>
      </c>
      <c r="M745" s="61" t="e">
        <f>VLOOKUP(Table2[[#This Row],[MSRP Output]],'MSRP CODES'!$A$108:$B$491,2,FALSE)</f>
        <v>#N/A</v>
      </c>
      <c r="O745" s="61" t="e">
        <f>VLOOKUP(Table2[[#This Row],[Account Code]],'MSRP CODES'!$A$495:$B$580,2,FALSE)</f>
        <v>#N/A</v>
      </c>
      <c r="V745" s="12">
        <f t="shared" si="36"/>
        <v>0</v>
      </c>
      <c r="W745" s="13">
        <f>Table2[[#This Row],[Cost LC]]/3673.75</f>
        <v>0</v>
      </c>
    </row>
    <row r="746" spans="2:23" x14ac:dyDescent="0.3">
      <c r="B746" s="59" t="e">
        <f>VLOOKUP('BUDGET TEMPLATE'!C746,'MSRP CODES'!$A$4:$B$8,2,FALSE)</f>
        <v>#N/A</v>
      </c>
      <c r="D746" s="59" t="e">
        <f>VLOOKUP(Table2[[#This Row],[PPG Code]],'MSRP CODES'!$A$11:$B$15,2,FALSE)</f>
        <v>#N/A</v>
      </c>
      <c r="F746" s="59" t="e">
        <f>VLOOKUP(Table2[[#This Row],[Goal Code]],'MSRP CODES'!$A$18:$B$20,2,FALSE)</f>
        <v>#N/A</v>
      </c>
      <c r="I746" s="60" t="e">
        <f>VLOOKUP(Table2[[#This Row],[Site]],'MSRP CODES'!$A$23:$C$39,3,FALSE)</f>
        <v>#N/A</v>
      </c>
      <c r="J746" s="59" t="e">
        <f>VLOOKUP(Table2[[#This Row],[Cost Center Code]],'MSRP CODES'!$A$42:$B$48,2,FALSE)</f>
        <v>#N/A</v>
      </c>
      <c r="K746" s="61" t="e">
        <f>VLOOKUP(Table2[[#This Row],[MSRP Objective]],'MSRP CODES'!$A$60:$B$105,2,FALSE)</f>
        <v>#VALUE!</v>
      </c>
      <c r="L746" s="53" t="e">
        <f t="shared" si="35"/>
        <v>#VALUE!</v>
      </c>
      <c r="M746" s="61" t="e">
        <f>VLOOKUP(Table2[[#This Row],[MSRP Output]],'MSRP CODES'!$A$108:$B$491,2,FALSE)</f>
        <v>#N/A</v>
      </c>
      <c r="O746" s="61" t="e">
        <f>VLOOKUP(Table2[[#This Row],[Account Code]],'MSRP CODES'!$A$495:$B$580,2,FALSE)</f>
        <v>#N/A</v>
      </c>
      <c r="V746" s="12">
        <f t="shared" si="36"/>
        <v>0</v>
      </c>
      <c r="W746" s="13">
        <f>Table2[[#This Row],[Cost LC]]/3673.75</f>
        <v>0</v>
      </c>
    </row>
    <row r="747" spans="2:23" x14ac:dyDescent="0.3">
      <c r="B747" s="59" t="e">
        <f>VLOOKUP('BUDGET TEMPLATE'!C747,'MSRP CODES'!$A$4:$B$8,2,FALSE)</f>
        <v>#N/A</v>
      </c>
      <c r="D747" s="59" t="e">
        <f>VLOOKUP(Table2[[#This Row],[PPG Code]],'MSRP CODES'!$A$11:$B$15,2,FALSE)</f>
        <v>#N/A</v>
      </c>
      <c r="F747" s="59" t="e">
        <f>VLOOKUP(Table2[[#This Row],[Goal Code]],'MSRP CODES'!$A$18:$B$20,2,FALSE)</f>
        <v>#N/A</v>
      </c>
      <c r="I747" s="60" t="e">
        <f>VLOOKUP(Table2[[#This Row],[Site]],'MSRP CODES'!$A$23:$C$39,3,FALSE)</f>
        <v>#N/A</v>
      </c>
      <c r="J747" s="59" t="e">
        <f>VLOOKUP(Table2[[#This Row],[Cost Center Code]],'MSRP CODES'!$A$42:$B$48,2,FALSE)</f>
        <v>#N/A</v>
      </c>
      <c r="K747" s="61" t="e">
        <f>VLOOKUP(Table2[[#This Row],[MSRP Objective]],'MSRP CODES'!$A$60:$B$105,2,FALSE)</f>
        <v>#VALUE!</v>
      </c>
      <c r="L747" s="53" t="e">
        <f t="shared" si="35"/>
        <v>#VALUE!</v>
      </c>
      <c r="M747" s="61" t="e">
        <f>VLOOKUP(Table2[[#This Row],[MSRP Output]],'MSRP CODES'!$A$108:$B$491,2,FALSE)</f>
        <v>#N/A</v>
      </c>
      <c r="O747" s="61" t="e">
        <f>VLOOKUP(Table2[[#This Row],[Account Code]],'MSRP CODES'!$A$495:$B$580,2,FALSE)</f>
        <v>#N/A</v>
      </c>
      <c r="V747" s="12">
        <f t="shared" si="36"/>
        <v>0</v>
      </c>
      <c r="W747" s="13">
        <f>Table2[[#This Row],[Cost LC]]/3673.75</f>
        <v>0</v>
      </c>
    </row>
    <row r="748" spans="2:23" x14ac:dyDescent="0.3">
      <c r="B748" s="59" t="e">
        <f>VLOOKUP('BUDGET TEMPLATE'!C748,'MSRP CODES'!$A$4:$B$8,2,FALSE)</f>
        <v>#N/A</v>
      </c>
      <c r="D748" s="59" t="e">
        <f>VLOOKUP(Table2[[#This Row],[PPG Code]],'MSRP CODES'!$A$11:$B$15,2,FALSE)</f>
        <v>#N/A</v>
      </c>
      <c r="F748" s="59" t="e">
        <f>VLOOKUP(Table2[[#This Row],[Goal Code]],'MSRP CODES'!$A$18:$B$20,2,FALSE)</f>
        <v>#N/A</v>
      </c>
      <c r="I748" s="60" t="e">
        <f>VLOOKUP(Table2[[#This Row],[Site]],'MSRP CODES'!$A$23:$C$39,3,FALSE)</f>
        <v>#N/A</v>
      </c>
      <c r="J748" s="59" t="e">
        <f>VLOOKUP(Table2[[#This Row],[Cost Center Code]],'MSRP CODES'!$A$42:$B$48,2,FALSE)</f>
        <v>#N/A</v>
      </c>
      <c r="K748" s="61" t="e">
        <f>VLOOKUP(Table2[[#This Row],[MSRP Objective]],'MSRP CODES'!$A$60:$B$105,2,FALSE)</f>
        <v>#VALUE!</v>
      </c>
      <c r="L748" s="53" t="e">
        <f t="shared" si="35"/>
        <v>#VALUE!</v>
      </c>
      <c r="M748" s="61" t="e">
        <f>VLOOKUP(Table2[[#This Row],[MSRP Output]],'MSRP CODES'!$A$108:$B$491,2,FALSE)</f>
        <v>#N/A</v>
      </c>
      <c r="O748" s="61" t="e">
        <f>VLOOKUP(Table2[[#This Row],[Account Code]],'MSRP CODES'!$A$495:$B$580,2,FALSE)</f>
        <v>#N/A</v>
      </c>
      <c r="V748" s="12">
        <f t="shared" si="36"/>
        <v>0</v>
      </c>
      <c r="W748" s="13">
        <f>Table2[[#This Row],[Cost LC]]/3673.75</f>
        <v>0</v>
      </c>
    </row>
    <row r="749" spans="2:23" x14ac:dyDescent="0.3">
      <c r="B749" s="59" t="e">
        <f>VLOOKUP('BUDGET TEMPLATE'!C749,'MSRP CODES'!$A$4:$B$8,2,FALSE)</f>
        <v>#N/A</v>
      </c>
      <c r="D749" s="59" t="e">
        <f>VLOOKUP(Table2[[#This Row],[PPG Code]],'MSRP CODES'!$A$11:$B$15,2,FALSE)</f>
        <v>#N/A</v>
      </c>
      <c r="F749" s="59" t="e">
        <f>VLOOKUP(Table2[[#This Row],[Goal Code]],'MSRP CODES'!$A$18:$B$20,2,FALSE)</f>
        <v>#N/A</v>
      </c>
      <c r="I749" s="60" t="e">
        <f>VLOOKUP(Table2[[#This Row],[Site]],'MSRP CODES'!$A$23:$C$39,3,FALSE)</f>
        <v>#N/A</v>
      </c>
      <c r="J749" s="59" t="e">
        <f>VLOOKUP(Table2[[#This Row],[Cost Center Code]],'MSRP CODES'!$A$42:$B$48,2,FALSE)</f>
        <v>#N/A</v>
      </c>
      <c r="K749" s="61" t="e">
        <f>VLOOKUP(Table2[[#This Row],[MSRP Objective]],'MSRP CODES'!$A$60:$B$105,2,FALSE)</f>
        <v>#VALUE!</v>
      </c>
      <c r="L749" s="53" t="e">
        <f t="shared" si="35"/>
        <v>#VALUE!</v>
      </c>
      <c r="M749" s="61" t="e">
        <f>VLOOKUP(Table2[[#This Row],[MSRP Output]],'MSRP CODES'!$A$108:$B$491,2,FALSE)</f>
        <v>#N/A</v>
      </c>
      <c r="O749" s="61" t="e">
        <f>VLOOKUP(Table2[[#This Row],[Account Code]],'MSRP CODES'!$A$495:$B$580,2,FALSE)</f>
        <v>#N/A</v>
      </c>
      <c r="V749" s="12">
        <f t="shared" si="36"/>
        <v>0</v>
      </c>
      <c r="W749" s="13">
        <f>Table2[[#This Row],[Cost LC]]/3673.75</f>
        <v>0</v>
      </c>
    </row>
    <row r="750" spans="2:23" x14ac:dyDescent="0.3">
      <c r="B750" s="59" t="e">
        <f>VLOOKUP('BUDGET TEMPLATE'!C750,'MSRP CODES'!$A$4:$B$8,2,FALSE)</f>
        <v>#N/A</v>
      </c>
      <c r="D750" s="59" t="e">
        <f>VLOOKUP(Table2[[#This Row],[PPG Code]],'MSRP CODES'!$A$11:$B$15,2,FALSE)</f>
        <v>#N/A</v>
      </c>
      <c r="F750" s="59" t="e">
        <f>VLOOKUP(Table2[[#This Row],[Goal Code]],'MSRP CODES'!$A$18:$B$20,2,FALSE)</f>
        <v>#N/A</v>
      </c>
      <c r="I750" s="60" t="e">
        <f>VLOOKUP(Table2[[#This Row],[Site]],'MSRP CODES'!$A$23:$C$39,3,FALSE)</f>
        <v>#N/A</v>
      </c>
      <c r="J750" s="59" t="e">
        <f>VLOOKUP(Table2[[#This Row],[Cost Center Code]],'MSRP CODES'!$A$42:$B$48,2,FALSE)</f>
        <v>#N/A</v>
      </c>
      <c r="K750" s="61" t="e">
        <f>VLOOKUP(Table2[[#This Row],[MSRP Objective]],'MSRP CODES'!$A$60:$B$105,2,FALSE)</f>
        <v>#VALUE!</v>
      </c>
      <c r="L750" s="53" t="e">
        <f t="shared" si="35"/>
        <v>#VALUE!</v>
      </c>
      <c r="M750" s="61" t="e">
        <f>VLOOKUP(Table2[[#This Row],[MSRP Output]],'MSRP CODES'!$A$108:$B$491,2,FALSE)</f>
        <v>#N/A</v>
      </c>
      <c r="O750" s="61" t="e">
        <f>VLOOKUP(Table2[[#This Row],[Account Code]],'MSRP CODES'!$A$495:$B$580,2,FALSE)</f>
        <v>#N/A</v>
      </c>
      <c r="V750" s="12">
        <f t="shared" si="36"/>
        <v>0</v>
      </c>
      <c r="W750" s="13">
        <f>Table2[[#This Row],[Cost LC]]/3673.75</f>
        <v>0</v>
      </c>
    </row>
    <row r="751" spans="2:23" x14ac:dyDescent="0.3">
      <c r="B751" s="59" t="e">
        <f>VLOOKUP('BUDGET TEMPLATE'!C751,'MSRP CODES'!$A$4:$B$8,2,FALSE)</f>
        <v>#N/A</v>
      </c>
      <c r="D751" s="59" t="e">
        <f>VLOOKUP(Table2[[#This Row],[PPG Code]],'MSRP CODES'!$A$11:$B$15,2,FALSE)</f>
        <v>#N/A</v>
      </c>
      <c r="F751" s="59" t="e">
        <f>VLOOKUP(Table2[[#This Row],[Goal Code]],'MSRP CODES'!$A$18:$B$20,2,FALSE)</f>
        <v>#N/A</v>
      </c>
      <c r="I751" s="60" t="e">
        <f>VLOOKUP(Table2[[#This Row],[Site]],'MSRP CODES'!$A$23:$C$39,3,FALSE)</f>
        <v>#N/A</v>
      </c>
      <c r="J751" s="59" t="e">
        <f>VLOOKUP(Table2[[#This Row],[Cost Center Code]],'MSRP CODES'!$A$42:$B$48,2,FALSE)</f>
        <v>#N/A</v>
      </c>
      <c r="K751" s="61" t="e">
        <f>VLOOKUP(Table2[[#This Row],[MSRP Objective]],'MSRP CODES'!$A$60:$B$105,2,FALSE)</f>
        <v>#VALUE!</v>
      </c>
      <c r="L751" s="53" t="e">
        <f t="shared" si="35"/>
        <v>#VALUE!</v>
      </c>
      <c r="M751" s="61" t="e">
        <f>VLOOKUP(Table2[[#This Row],[MSRP Output]],'MSRP CODES'!$A$108:$B$491,2,FALSE)</f>
        <v>#N/A</v>
      </c>
      <c r="O751" s="61" t="e">
        <f>VLOOKUP(Table2[[#This Row],[Account Code]],'MSRP CODES'!$A$495:$B$580,2,FALSE)</f>
        <v>#N/A</v>
      </c>
      <c r="V751" s="12">
        <f t="shared" si="36"/>
        <v>0</v>
      </c>
      <c r="W751" s="13">
        <f>Table2[[#This Row],[Cost LC]]/3673.75</f>
        <v>0</v>
      </c>
    </row>
    <row r="752" spans="2:23" x14ac:dyDescent="0.3">
      <c r="B752" s="59" t="e">
        <f>VLOOKUP('BUDGET TEMPLATE'!C752,'MSRP CODES'!$A$4:$B$8,2,FALSE)</f>
        <v>#N/A</v>
      </c>
      <c r="D752" s="59" t="e">
        <f>VLOOKUP(Table2[[#This Row],[PPG Code]],'MSRP CODES'!$A$11:$B$15,2,FALSE)</f>
        <v>#N/A</v>
      </c>
      <c r="F752" s="59" t="e">
        <f>VLOOKUP(Table2[[#This Row],[Goal Code]],'MSRP CODES'!$A$18:$B$20,2,FALSE)</f>
        <v>#N/A</v>
      </c>
      <c r="I752" s="60" t="e">
        <f>VLOOKUP(Table2[[#This Row],[Site]],'MSRP CODES'!$A$23:$C$39,3,FALSE)</f>
        <v>#N/A</v>
      </c>
      <c r="J752" s="59" t="e">
        <f>VLOOKUP(Table2[[#This Row],[Cost Center Code]],'MSRP CODES'!$A$42:$B$48,2,FALSE)</f>
        <v>#N/A</v>
      </c>
      <c r="K752" s="61" t="e">
        <f>VLOOKUP(Table2[[#This Row],[MSRP Objective]],'MSRP CODES'!$A$60:$B$105,2,FALSE)</f>
        <v>#VALUE!</v>
      </c>
      <c r="L752" s="53" t="e">
        <f t="shared" si="35"/>
        <v>#VALUE!</v>
      </c>
      <c r="M752" s="61" t="e">
        <f>VLOOKUP(Table2[[#This Row],[MSRP Output]],'MSRP CODES'!$A$108:$B$491,2,FALSE)</f>
        <v>#N/A</v>
      </c>
      <c r="O752" s="61" t="e">
        <f>VLOOKUP(Table2[[#This Row],[Account Code]],'MSRP CODES'!$A$495:$B$580,2,FALSE)</f>
        <v>#N/A</v>
      </c>
      <c r="V752" s="12">
        <f t="shared" si="36"/>
        <v>0</v>
      </c>
      <c r="W752" s="13">
        <f>Table2[[#This Row],[Cost LC]]/3673.75</f>
        <v>0</v>
      </c>
    </row>
    <row r="753" spans="2:23" x14ac:dyDescent="0.3">
      <c r="B753" s="59" t="e">
        <f>VLOOKUP('BUDGET TEMPLATE'!C753,'MSRP CODES'!$A$4:$B$8,2,FALSE)</f>
        <v>#N/A</v>
      </c>
      <c r="D753" s="59" t="e">
        <f>VLOOKUP(Table2[[#This Row],[PPG Code]],'MSRP CODES'!$A$11:$B$15,2,FALSE)</f>
        <v>#N/A</v>
      </c>
      <c r="F753" s="59" t="e">
        <f>VLOOKUP(Table2[[#This Row],[Goal Code]],'MSRP CODES'!$A$18:$B$20,2,FALSE)</f>
        <v>#N/A</v>
      </c>
      <c r="I753" s="60" t="e">
        <f>VLOOKUP(Table2[[#This Row],[Site]],'MSRP CODES'!$A$23:$C$39,3,FALSE)</f>
        <v>#N/A</v>
      </c>
      <c r="J753" s="59" t="e">
        <f>VLOOKUP(Table2[[#This Row],[Cost Center Code]],'MSRP CODES'!$A$42:$B$48,2,FALSE)</f>
        <v>#N/A</v>
      </c>
      <c r="K753" s="61" t="e">
        <f>VLOOKUP(Table2[[#This Row],[MSRP Objective]],'MSRP CODES'!$A$60:$B$105,2,FALSE)</f>
        <v>#VALUE!</v>
      </c>
      <c r="L753" s="53" t="e">
        <f t="shared" si="35"/>
        <v>#VALUE!</v>
      </c>
      <c r="M753" s="61" t="e">
        <f>VLOOKUP(Table2[[#This Row],[MSRP Output]],'MSRP CODES'!$A$108:$B$491,2,FALSE)</f>
        <v>#N/A</v>
      </c>
      <c r="O753" s="61" t="e">
        <f>VLOOKUP(Table2[[#This Row],[Account Code]],'MSRP CODES'!$A$495:$B$580,2,FALSE)</f>
        <v>#N/A</v>
      </c>
      <c r="V753" s="12">
        <f t="shared" si="36"/>
        <v>0</v>
      </c>
      <c r="W753" s="13">
        <f>Table2[[#This Row],[Cost LC]]/3673.75</f>
        <v>0</v>
      </c>
    </row>
    <row r="754" spans="2:23" x14ac:dyDescent="0.3">
      <c r="B754" s="59" t="e">
        <f>VLOOKUP('BUDGET TEMPLATE'!C754,'MSRP CODES'!$A$4:$B$8,2,FALSE)</f>
        <v>#N/A</v>
      </c>
      <c r="D754" s="59" t="e">
        <f>VLOOKUP(Table2[[#This Row],[PPG Code]],'MSRP CODES'!$A$11:$B$15,2,FALSE)</f>
        <v>#N/A</v>
      </c>
      <c r="F754" s="59" t="e">
        <f>VLOOKUP(Table2[[#This Row],[Goal Code]],'MSRP CODES'!$A$18:$B$20,2,FALSE)</f>
        <v>#N/A</v>
      </c>
      <c r="I754" s="60" t="e">
        <f>VLOOKUP(Table2[[#This Row],[Site]],'MSRP CODES'!$A$23:$C$39,3,FALSE)</f>
        <v>#N/A</v>
      </c>
      <c r="J754" s="59" t="e">
        <f>VLOOKUP(Table2[[#This Row],[Cost Center Code]],'MSRP CODES'!$A$42:$B$48,2,FALSE)</f>
        <v>#N/A</v>
      </c>
      <c r="K754" s="61" t="e">
        <f>VLOOKUP(Table2[[#This Row],[MSRP Objective]],'MSRP CODES'!$A$60:$B$105,2,FALSE)</f>
        <v>#VALUE!</v>
      </c>
      <c r="L754" s="53" t="e">
        <f t="shared" si="35"/>
        <v>#VALUE!</v>
      </c>
      <c r="M754" s="61" t="e">
        <f>VLOOKUP(Table2[[#This Row],[MSRP Output]],'MSRP CODES'!$A$108:$B$491,2,FALSE)</f>
        <v>#N/A</v>
      </c>
      <c r="O754" s="61" t="e">
        <f>VLOOKUP(Table2[[#This Row],[Account Code]],'MSRP CODES'!$A$495:$B$580,2,FALSE)</f>
        <v>#N/A</v>
      </c>
      <c r="V754" s="12">
        <f t="shared" si="36"/>
        <v>0</v>
      </c>
      <c r="W754" s="13">
        <f>Table2[[#This Row],[Cost LC]]/3673.75</f>
        <v>0</v>
      </c>
    </row>
    <row r="755" spans="2:23" x14ac:dyDescent="0.3">
      <c r="B755" s="59" t="e">
        <f>VLOOKUP('BUDGET TEMPLATE'!C755,'MSRP CODES'!$A$4:$B$8,2,FALSE)</f>
        <v>#N/A</v>
      </c>
      <c r="D755" s="59" t="e">
        <f>VLOOKUP(Table2[[#This Row],[PPG Code]],'MSRP CODES'!$A$11:$B$15,2,FALSE)</f>
        <v>#N/A</v>
      </c>
      <c r="F755" s="59" t="e">
        <f>VLOOKUP(Table2[[#This Row],[Goal Code]],'MSRP CODES'!$A$18:$B$20,2,FALSE)</f>
        <v>#N/A</v>
      </c>
      <c r="I755" s="60" t="e">
        <f>VLOOKUP(Table2[[#This Row],[Site]],'MSRP CODES'!$A$23:$C$39,3,FALSE)</f>
        <v>#N/A</v>
      </c>
      <c r="J755" s="59" t="e">
        <f>VLOOKUP(Table2[[#This Row],[Cost Center Code]],'MSRP CODES'!$A$42:$B$48,2,FALSE)</f>
        <v>#N/A</v>
      </c>
      <c r="K755" s="61" t="e">
        <f>VLOOKUP(Table2[[#This Row],[MSRP Objective]],'MSRP CODES'!$A$60:$B$105,2,FALSE)</f>
        <v>#VALUE!</v>
      </c>
      <c r="L755" s="53" t="e">
        <f t="shared" si="35"/>
        <v>#VALUE!</v>
      </c>
      <c r="M755" s="61" t="e">
        <f>VLOOKUP(Table2[[#This Row],[MSRP Output]],'MSRP CODES'!$A$108:$B$491,2,FALSE)</f>
        <v>#N/A</v>
      </c>
      <c r="O755" s="61" t="e">
        <f>VLOOKUP(Table2[[#This Row],[Account Code]],'MSRP CODES'!$A$495:$B$580,2,FALSE)</f>
        <v>#N/A</v>
      </c>
      <c r="V755" s="12">
        <f t="shared" si="36"/>
        <v>0</v>
      </c>
      <c r="W755" s="13">
        <f>Table2[[#This Row],[Cost LC]]/3673.75</f>
        <v>0</v>
      </c>
    </row>
    <row r="756" spans="2:23" x14ac:dyDescent="0.3">
      <c r="B756" s="59" t="e">
        <f>VLOOKUP('BUDGET TEMPLATE'!C756,'MSRP CODES'!$A$4:$B$8,2,FALSE)</f>
        <v>#N/A</v>
      </c>
      <c r="D756" s="59" t="e">
        <f>VLOOKUP(Table2[[#This Row],[PPG Code]],'MSRP CODES'!$A$11:$B$15,2,FALSE)</f>
        <v>#N/A</v>
      </c>
      <c r="F756" s="59" t="e">
        <f>VLOOKUP(Table2[[#This Row],[Goal Code]],'MSRP CODES'!$A$18:$B$20,2,FALSE)</f>
        <v>#N/A</v>
      </c>
      <c r="I756" s="60" t="e">
        <f>VLOOKUP(Table2[[#This Row],[Site]],'MSRP CODES'!$A$23:$C$39,3,FALSE)</f>
        <v>#N/A</v>
      </c>
      <c r="J756" s="59" t="e">
        <f>VLOOKUP(Table2[[#This Row],[Cost Center Code]],'MSRP CODES'!$A$42:$B$48,2,FALSE)</f>
        <v>#N/A</v>
      </c>
      <c r="K756" s="61" t="e">
        <f>VLOOKUP(Table2[[#This Row],[MSRP Objective]],'MSRP CODES'!$A$60:$B$105,2,FALSE)</f>
        <v>#VALUE!</v>
      </c>
      <c r="L756" s="53" t="e">
        <f t="shared" si="35"/>
        <v>#VALUE!</v>
      </c>
      <c r="M756" s="61" t="e">
        <f>VLOOKUP(Table2[[#This Row],[MSRP Output]],'MSRP CODES'!$A$108:$B$491,2,FALSE)</f>
        <v>#N/A</v>
      </c>
      <c r="O756" s="61" t="e">
        <f>VLOOKUP(Table2[[#This Row],[Account Code]],'MSRP CODES'!$A$495:$B$580,2,FALSE)</f>
        <v>#N/A</v>
      </c>
      <c r="V756" s="12">
        <f t="shared" si="36"/>
        <v>0</v>
      </c>
      <c r="W756" s="13">
        <f>Table2[[#This Row],[Cost LC]]/3673.75</f>
        <v>0</v>
      </c>
    </row>
    <row r="757" spans="2:23" x14ac:dyDescent="0.3">
      <c r="B757" s="59" t="e">
        <f>VLOOKUP('BUDGET TEMPLATE'!C757,'MSRP CODES'!$A$4:$B$8,2,FALSE)</f>
        <v>#N/A</v>
      </c>
      <c r="D757" s="59" t="e">
        <f>VLOOKUP(Table2[[#This Row],[PPG Code]],'MSRP CODES'!$A$11:$B$15,2,FALSE)</f>
        <v>#N/A</v>
      </c>
      <c r="F757" s="59" t="e">
        <f>VLOOKUP(Table2[[#This Row],[Goal Code]],'MSRP CODES'!$A$18:$B$20,2,FALSE)</f>
        <v>#N/A</v>
      </c>
      <c r="I757" s="60" t="e">
        <f>VLOOKUP(Table2[[#This Row],[Site]],'MSRP CODES'!$A$23:$C$39,3,FALSE)</f>
        <v>#N/A</v>
      </c>
      <c r="J757" s="59" t="e">
        <f>VLOOKUP(Table2[[#This Row],[Cost Center Code]],'MSRP CODES'!$A$42:$B$48,2,FALSE)</f>
        <v>#N/A</v>
      </c>
      <c r="K757" s="61" t="e">
        <f>VLOOKUP(Table2[[#This Row],[MSRP Objective]],'MSRP CODES'!$A$60:$B$105,2,FALSE)</f>
        <v>#VALUE!</v>
      </c>
      <c r="L757" s="53" t="e">
        <f t="shared" si="35"/>
        <v>#VALUE!</v>
      </c>
      <c r="M757" s="61" t="e">
        <f>VLOOKUP(Table2[[#This Row],[MSRP Output]],'MSRP CODES'!$A$108:$B$491,2,FALSE)</f>
        <v>#N/A</v>
      </c>
      <c r="O757" s="61" t="e">
        <f>VLOOKUP(Table2[[#This Row],[Account Code]],'MSRP CODES'!$A$495:$B$580,2,FALSE)</f>
        <v>#N/A</v>
      </c>
      <c r="V757" s="12">
        <f t="shared" si="36"/>
        <v>0</v>
      </c>
      <c r="W757" s="13">
        <f>Table2[[#This Row],[Cost LC]]/3673.75</f>
        <v>0</v>
      </c>
    </row>
    <row r="758" spans="2:23" x14ac:dyDescent="0.3">
      <c r="B758" s="59" t="e">
        <f>VLOOKUP('BUDGET TEMPLATE'!C758,'MSRP CODES'!$A$4:$B$8,2,FALSE)</f>
        <v>#N/A</v>
      </c>
      <c r="D758" s="59" t="e">
        <f>VLOOKUP(Table2[[#This Row],[PPG Code]],'MSRP CODES'!$A$11:$B$15,2,FALSE)</f>
        <v>#N/A</v>
      </c>
      <c r="F758" s="59" t="e">
        <f>VLOOKUP(Table2[[#This Row],[Goal Code]],'MSRP CODES'!$A$18:$B$20,2,FALSE)</f>
        <v>#N/A</v>
      </c>
      <c r="I758" s="60" t="e">
        <f>VLOOKUP(Table2[[#This Row],[Site]],'MSRP CODES'!$A$23:$C$39,3,FALSE)</f>
        <v>#N/A</v>
      </c>
      <c r="J758" s="59" t="e">
        <f>VLOOKUP(Table2[[#This Row],[Cost Center Code]],'MSRP CODES'!$A$42:$B$48,2,FALSE)</f>
        <v>#N/A</v>
      </c>
      <c r="K758" s="61" t="e">
        <f>VLOOKUP(Table2[[#This Row],[MSRP Objective]],'MSRP CODES'!$A$60:$B$105,2,FALSE)</f>
        <v>#VALUE!</v>
      </c>
      <c r="L758" s="53" t="e">
        <f t="shared" si="35"/>
        <v>#VALUE!</v>
      </c>
      <c r="M758" s="61" t="e">
        <f>VLOOKUP(Table2[[#This Row],[MSRP Output]],'MSRP CODES'!$A$108:$B$491,2,FALSE)</f>
        <v>#N/A</v>
      </c>
      <c r="O758" s="61" t="e">
        <f>VLOOKUP(Table2[[#This Row],[Account Code]],'MSRP CODES'!$A$495:$B$580,2,FALSE)</f>
        <v>#N/A</v>
      </c>
      <c r="V758" s="12">
        <f t="shared" si="36"/>
        <v>0</v>
      </c>
      <c r="W758" s="13">
        <f>Table2[[#This Row],[Cost LC]]/3673.75</f>
        <v>0</v>
      </c>
    </row>
    <row r="759" spans="2:23" x14ac:dyDescent="0.3">
      <c r="B759" s="59" t="e">
        <f>VLOOKUP('BUDGET TEMPLATE'!C759,'MSRP CODES'!$A$4:$B$8,2,FALSE)</f>
        <v>#N/A</v>
      </c>
      <c r="D759" s="59" t="e">
        <f>VLOOKUP(Table2[[#This Row],[PPG Code]],'MSRP CODES'!$A$11:$B$15,2,FALSE)</f>
        <v>#N/A</v>
      </c>
      <c r="F759" s="59" t="e">
        <f>VLOOKUP(Table2[[#This Row],[Goal Code]],'MSRP CODES'!$A$18:$B$20,2,FALSE)</f>
        <v>#N/A</v>
      </c>
      <c r="I759" s="60" t="e">
        <f>VLOOKUP(Table2[[#This Row],[Site]],'MSRP CODES'!$A$23:$C$39,3,FALSE)</f>
        <v>#N/A</v>
      </c>
      <c r="J759" s="59" t="e">
        <f>VLOOKUP(Table2[[#This Row],[Cost Center Code]],'MSRP CODES'!$A$42:$B$48,2,FALSE)</f>
        <v>#N/A</v>
      </c>
      <c r="K759" s="61" t="e">
        <f>VLOOKUP(Table2[[#This Row],[MSRP Objective]],'MSRP CODES'!$A$60:$B$105,2,FALSE)</f>
        <v>#VALUE!</v>
      </c>
      <c r="L759" s="53" t="e">
        <f t="shared" si="35"/>
        <v>#VALUE!</v>
      </c>
      <c r="M759" s="61" t="e">
        <f>VLOOKUP(Table2[[#This Row],[MSRP Output]],'MSRP CODES'!$A$108:$B$491,2,FALSE)</f>
        <v>#N/A</v>
      </c>
      <c r="O759" s="61" t="e">
        <f>VLOOKUP(Table2[[#This Row],[Account Code]],'MSRP CODES'!$A$495:$B$580,2,FALSE)</f>
        <v>#N/A</v>
      </c>
      <c r="V759" s="12">
        <f t="shared" si="36"/>
        <v>0</v>
      </c>
      <c r="W759" s="13">
        <f>Table2[[#This Row],[Cost LC]]/3673.75</f>
        <v>0</v>
      </c>
    </row>
    <row r="760" spans="2:23" x14ac:dyDescent="0.3">
      <c r="B760" s="59" t="e">
        <f>VLOOKUP('BUDGET TEMPLATE'!C760,'MSRP CODES'!$A$4:$B$8,2,FALSE)</f>
        <v>#N/A</v>
      </c>
      <c r="D760" s="59" t="e">
        <f>VLOOKUP(Table2[[#This Row],[PPG Code]],'MSRP CODES'!$A$11:$B$15,2,FALSE)</f>
        <v>#N/A</v>
      </c>
      <c r="F760" s="59" t="e">
        <f>VLOOKUP(Table2[[#This Row],[Goal Code]],'MSRP CODES'!$A$18:$B$20,2,FALSE)</f>
        <v>#N/A</v>
      </c>
      <c r="I760" s="60" t="e">
        <f>VLOOKUP(Table2[[#This Row],[Site]],'MSRP CODES'!$A$23:$C$39,3,FALSE)</f>
        <v>#N/A</v>
      </c>
      <c r="J760" s="59" t="e">
        <f>VLOOKUP(Table2[[#This Row],[Cost Center Code]],'MSRP CODES'!$A$42:$B$48,2,FALSE)</f>
        <v>#N/A</v>
      </c>
      <c r="K760" s="61" t="e">
        <f>VLOOKUP(Table2[[#This Row],[MSRP Objective]],'MSRP CODES'!$A$60:$B$105,2,FALSE)</f>
        <v>#VALUE!</v>
      </c>
      <c r="L760" s="53" t="e">
        <f t="shared" si="35"/>
        <v>#VALUE!</v>
      </c>
      <c r="M760" s="61" t="e">
        <f>VLOOKUP(Table2[[#This Row],[MSRP Output]],'MSRP CODES'!$A$108:$B$491,2,FALSE)</f>
        <v>#N/A</v>
      </c>
      <c r="O760" s="61" t="e">
        <f>VLOOKUP(Table2[[#This Row],[Account Code]],'MSRP CODES'!$A$495:$B$580,2,FALSE)</f>
        <v>#N/A</v>
      </c>
      <c r="V760" s="12">
        <f t="shared" si="36"/>
        <v>0</v>
      </c>
      <c r="W760" s="13">
        <f>Table2[[#This Row],[Cost LC]]/3673.75</f>
        <v>0</v>
      </c>
    </row>
    <row r="761" spans="2:23" x14ac:dyDescent="0.3">
      <c r="B761" s="59" t="e">
        <f>VLOOKUP('BUDGET TEMPLATE'!C761,'MSRP CODES'!$A$4:$B$8,2,FALSE)</f>
        <v>#N/A</v>
      </c>
      <c r="D761" s="59" t="e">
        <f>VLOOKUP(Table2[[#This Row],[PPG Code]],'MSRP CODES'!$A$11:$B$15,2,FALSE)</f>
        <v>#N/A</v>
      </c>
      <c r="F761" s="59" t="e">
        <f>VLOOKUP(Table2[[#This Row],[Goal Code]],'MSRP CODES'!$A$18:$B$20,2,FALSE)</f>
        <v>#N/A</v>
      </c>
      <c r="I761" s="60" t="e">
        <f>VLOOKUP(Table2[[#This Row],[Site]],'MSRP CODES'!$A$23:$C$39,3,FALSE)</f>
        <v>#N/A</v>
      </c>
      <c r="J761" s="59" t="e">
        <f>VLOOKUP(Table2[[#This Row],[Cost Center Code]],'MSRP CODES'!$A$42:$B$48,2,FALSE)</f>
        <v>#N/A</v>
      </c>
      <c r="K761" s="61" t="e">
        <f>VLOOKUP(Table2[[#This Row],[MSRP Objective]],'MSRP CODES'!$A$60:$B$105,2,FALSE)</f>
        <v>#VALUE!</v>
      </c>
      <c r="L761" s="53" t="e">
        <f t="shared" si="35"/>
        <v>#VALUE!</v>
      </c>
      <c r="M761" s="61" t="e">
        <f>VLOOKUP(Table2[[#This Row],[MSRP Output]],'MSRP CODES'!$A$108:$B$491,2,FALSE)</f>
        <v>#N/A</v>
      </c>
      <c r="O761" s="61" t="e">
        <f>VLOOKUP(Table2[[#This Row],[Account Code]],'MSRP CODES'!$A$495:$B$580,2,FALSE)</f>
        <v>#N/A</v>
      </c>
      <c r="V761" s="12">
        <f t="shared" si="36"/>
        <v>0</v>
      </c>
      <c r="W761" s="13">
        <f>Table2[[#This Row],[Cost LC]]/3673.75</f>
        <v>0</v>
      </c>
    </row>
    <row r="762" spans="2:23" x14ac:dyDescent="0.3">
      <c r="B762" s="59" t="e">
        <f>VLOOKUP('BUDGET TEMPLATE'!C762,'MSRP CODES'!$A$4:$B$8,2,FALSE)</f>
        <v>#N/A</v>
      </c>
      <c r="D762" s="59" t="e">
        <f>VLOOKUP(Table2[[#This Row],[PPG Code]],'MSRP CODES'!$A$11:$B$15,2,FALSE)</f>
        <v>#N/A</v>
      </c>
      <c r="F762" s="59" t="e">
        <f>VLOOKUP(Table2[[#This Row],[Goal Code]],'MSRP CODES'!$A$18:$B$20,2,FALSE)</f>
        <v>#N/A</v>
      </c>
      <c r="I762" s="60" t="e">
        <f>VLOOKUP(Table2[[#This Row],[Site]],'MSRP CODES'!$A$23:$C$39,3,FALSE)</f>
        <v>#N/A</v>
      </c>
      <c r="J762" s="59" t="e">
        <f>VLOOKUP(Table2[[#This Row],[Cost Center Code]],'MSRP CODES'!$A$42:$B$48,2,FALSE)</f>
        <v>#N/A</v>
      </c>
      <c r="K762" s="61" t="e">
        <f>VLOOKUP(Table2[[#This Row],[MSRP Objective]],'MSRP CODES'!$A$60:$B$105,2,FALSE)</f>
        <v>#VALUE!</v>
      </c>
      <c r="L762" s="53" t="e">
        <f t="shared" si="35"/>
        <v>#VALUE!</v>
      </c>
      <c r="M762" s="61" t="e">
        <f>VLOOKUP(Table2[[#This Row],[MSRP Output]],'MSRP CODES'!$A$108:$B$491,2,FALSE)</f>
        <v>#N/A</v>
      </c>
      <c r="O762" s="61" t="e">
        <f>VLOOKUP(Table2[[#This Row],[Account Code]],'MSRP CODES'!$A$495:$B$580,2,FALSE)</f>
        <v>#N/A</v>
      </c>
      <c r="V762" s="12">
        <f t="shared" si="36"/>
        <v>0</v>
      </c>
      <c r="W762" s="13">
        <f>Table2[[#This Row],[Cost LC]]/3673.75</f>
        <v>0</v>
      </c>
    </row>
    <row r="763" spans="2:23" x14ac:dyDescent="0.3">
      <c r="B763" s="59" t="e">
        <f>VLOOKUP('BUDGET TEMPLATE'!C763,'MSRP CODES'!$A$4:$B$8,2,FALSE)</f>
        <v>#N/A</v>
      </c>
      <c r="D763" s="59" t="e">
        <f>VLOOKUP(Table2[[#This Row],[PPG Code]],'MSRP CODES'!$A$11:$B$15,2,FALSE)</f>
        <v>#N/A</v>
      </c>
      <c r="F763" s="59" t="e">
        <f>VLOOKUP(Table2[[#This Row],[Goal Code]],'MSRP CODES'!$A$18:$B$20,2,FALSE)</f>
        <v>#N/A</v>
      </c>
      <c r="I763" s="60" t="e">
        <f>VLOOKUP(Table2[[#This Row],[Site]],'MSRP CODES'!$A$23:$C$39,3,FALSE)</f>
        <v>#N/A</v>
      </c>
      <c r="J763" s="59" t="e">
        <f>VLOOKUP(Table2[[#This Row],[Cost Center Code]],'MSRP CODES'!$A$42:$B$48,2,FALSE)</f>
        <v>#N/A</v>
      </c>
      <c r="K763" s="61" t="e">
        <f>VLOOKUP(Table2[[#This Row],[MSRP Objective]],'MSRP CODES'!$A$60:$B$105,2,FALSE)</f>
        <v>#VALUE!</v>
      </c>
      <c r="L763" s="53" t="e">
        <f t="shared" si="35"/>
        <v>#VALUE!</v>
      </c>
      <c r="M763" s="61" t="e">
        <f>VLOOKUP(Table2[[#This Row],[MSRP Output]],'MSRP CODES'!$A$108:$B$491,2,FALSE)</f>
        <v>#N/A</v>
      </c>
      <c r="O763" s="61" t="e">
        <f>VLOOKUP(Table2[[#This Row],[Account Code]],'MSRP CODES'!$A$495:$B$580,2,FALSE)</f>
        <v>#N/A</v>
      </c>
      <c r="V763" s="12">
        <f t="shared" si="36"/>
        <v>0</v>
      </c>
      <c r="W763" s="13">
        <f>Table2[[#This Row],[Cost LC]]/3673.75</f>
        <v>0</v>
      </c>
    </row>
    <row r="764" spans="2:23" x14ac:dyDescent="0.3">
      <c r="B764" s="59" t="e">
        <f>VLOOKUP('BUDGET TEMPLATE'!C764,'MSRP CODES'!$A$4:$B$8,2,FALSE)</f>
        <v>#N/A</v>
      </c>
      <c r="D764" s="59" t="e">
        <f>VLOOKUP(Table2[[#This Row],[PPG Code]],'MSRP CODES'!$A$11:$B$15,2,FALSE)</f>
        <v>#N/A</v>
      </c>
      <c r="F764" s="59" t="e">
        <f>VLOOKUP(Table2[[#This Row],[Goal Code]],'MSRP CODES'!$A$18:$B$20,2,FALSE)</f>
        <v>#N/A</v>
      </c>
      <c r="I764" s="60" t="e">
        <f>VLOOKUP(Table2[[#This Row],[Site]],'MSRP CODES'!$A$23:$C$39,3,FALSE)</f>
        <v>#N/A</v>
      </c>
      <c r="J764" s="59" t="e">
        <f>VLOOKUP(Table2[[#This Row],[Cost Center Code]],'MSRP CODES'!$A$42:$B$48,2,FALSE)</f>
        <v>#N/A</v>
      </c>
      <c r="K764" s="61" t="e">
        <f>VLOOKUP(Table2[[#This Row],[MSRP Objective]],'MSRP CODES'!$A$60:$B$105,2,FALSE)</f>
        <v>#VALUE!</v>
      </c>
      <c r="L764" s="53" t="e">
        <f t="shared" si="35"/>
        <v>#VALUE!</v>
      </c>
      <c r="M764" s="61" t="e">
        <f>VLOOKUP(Table2[[#This Row],[MSRP Output]],'MSRP CODES'!$A$108:$B$491,2,FALSE)</f>
        <v>#N/A</v>
      </c>
      <c r="O764" s="61" t="e">
        <f>VLOOKUP(Table2[[#This Row],[Account Code]],'MSRP CODES'!$A$495:$B$580,2,FALSE)</f>
        <v>#N/A</v>
      </c>
      <c r="V764" s="12">
        <f t="shared" si="36"/>
        <v>0</v>
      </c>
      <c r="W764" s="13">
        <f>Table2[[#This Row],[Cost LC]]/3673.75</f>
        <v>0</v>
      </c>
    </row>
    <row r="765" spans="2:23" x14ac:dyDescent="0.3">
      <c r="B765" s="59" t="e">
        <f>VLOOKUP('BUDGET TEMPLATE'!C765,'MSRP CODES'!$A$4:$B$8,2,FALSE)</f>
        <v>#N/A</v>
      </c>
      <c r="D765" s="59" t="e">
        <f>VLOOKUP(Table2[[#This Row],[PPG Code]],'MSRP CODES'!$A$11:$B$15,2,FALSE)</f>
        <v>#N/A</v>
      </c>
      <c r="F765" s="59" t="e">
        <f>VLOOKUP(Table2[[#This Row],[Goal Code]],'MSRP CODES'!$A$18:$B$20,2,FALSE)</f>
        <v>#N/A</v>
      </c>
      <c r="I765" s="60" t="e">
        <f>VLOOKUP(Table2[[#This Row],[Site]],'MSRP CODES'!$A$23:$C$39,3,FALSE)</f>
        <v>#N/A</v>
      </c>
      <c r="J765" s="59" t="e">
        <f>VLOOKUP(Table2[[#This Row],[Cost Center Code]],'MSRP CODES'!$A$42:$B$48,2,FALSE)</f>
        <v>#N/A</v>
      </c>
      <c r="K765" s="61" t="e">
        <f>VLOOKUP(Table2[[#This Row],[MSRP Objective]],'MSRP CODES'!$A$60:$B$105,2,FALSE)</f>
        <v>#VALUE!</v>
      </c>
      <c r="L765" s="53" t="e">
        <f t="shared" ref="L765:L828" si="37">VALUE(LEFT(N765,LEN(N765)-2))</f>
        <v>#VALUE!</v>
      </c>
      <c r="M765" s="61" t="e">
        <f>VLOOKUP(Table2[[#This Row],[MSRP Output]],'MSRP CODES'!$A$108:$B$491,2,FALSE)</f>
        <v>#N/A</v>
      </c>
      <c r="O765" s="61" t="e">
        <f>VLOOKUP(Table2[[#This Row],[Account Code]],'MSRP CODES'!$A$495:$B$580,2,FALSE)</f>
        <v>#N/A</v>
      </c>
      <c r="V765" s="12">
        <f t="shared" ref="V765:V828" si="38">U765*R765</f>
        <v>0</v>
      </c>
      <c r="W765" s="13">
        <f>Table2[[#This Row],[Cost LC]]/3673.75</f>
        <v>0</v>
      </c>
    </row>
    <row r="766" spans="2:23" x14ac:dyDescent="0.3">
      <c r="B766" s="59" t="e">
        <f>VLOOKUP('BUDGET TEMPLATE'!C766,'MSRP CODES'!$A$4:$B$8,2,FALSE)</f>
        <v>#N/A</v>
      </c>
      <c r="D766" s="59" t="e">
        <f>VLOOKUP(Table2[[#This Row],[PPG Code]],'MSRP CODES'!$A$11:$B$15,2,FALSE)</f>
        <v>#N/A</v>
      </c>
      <c r="F766" s="59" t="e">
        <f>VLOOKUP(Table2[[#This Row],[Goal Code]],'MSRP CODES'!$A$18:$B$20,2,FALSE)</f>
        <v>#N/A</v>
      </c>
      <c r="I766" s="60" t="e">
        <f>VLOOKUP(Table2[[#This Row],[Site]],'MSRP CODES'!$A$23:$C$39,3,FALSE)</f>
        <v>#N/A</v>
      </c>
      <c r="J766" s="59" t="e">
        <f>VLOOKUP(Table2[[#This Row],[Cost Center Code]],'MSRP CODES'!$A$42:$B$48,2,FALSE)</f>
        <v>#N/A</v>
      </c>
      <c r="K766" s="61" t="e">
        <f>VLOOKUP(Table2[[#This Row],[MSRP Objective]],'MSRP CODES'!$A$60:$B$105,2,FALSE)</f>
        <v>#VALUE!</v>
      </c>
      <c r="L766" s="53" t="e">
        <f t="shared" si="37"/>
        <v>#VALUE!</v>
      </c>
      <c r="M766" s="61" t="e">
        <f>VLOOKUP(Table2[[#This Row],[MSRP Output]],'MSRP CODES'!$A$108:$B$491,2,FALSE)</f>
        <v>#N/A</v>
      </c>
      <c r="O766" s="61" t="e">
        <f>VLOOKUP(Table2[[#This Row],[Account Code]],'MSRP CODES'!$A$495:$B$580,2,FALSE)</f>
        <v>#N/A</v>
      </c>
      <c r="V766" s="12">
        <f t="shared" si="38"/>
        <v>0</v>
      </c>
      <c r="W766" s="13">
        <f>Table2[[#This Row],[Cost LC]]/3673.75</f>
        <v>0</v>
      </c>
    </row>
    <row r="767" spans="2:23" x14ac:dyDescent="0.3">
      <c r="B767" s="59" t="e">
        <f>VLOOKUP('BUDGET TEMPLATE'!C767,'MSRP CODES'!$A$4:$B$8,2,FALSE)</f>
        <v>#N/A</v>
      </c>
      <c r="D767" s="59" t="e">
        <f>VLOOKUP(Table2[[#This Row],[PPG Code]],'MSRP CODES'!$A$11:$B$15,2,FALSE)</f>
        <v>#N/A</v>
      </c>
      <c r="F767" s="59" t="e">
        <f>VLOOKUP(Table2[[#This Row],[Goal Code]],'MSRP CODES'!$A$18:$B$20,2,FALSE)</f>
        <v>#N/A</v>
      </c>
      <c r="I767" s="60" t="e">
        <f>VLOOKUP(Table2[[#This Row],[Site]],'MSRP CODES'!$A$23:$C$39,3,FALSE)</f>
        <v>#N/A</v>
      </c>
      <c r="J767" s="59" t="e">
        <f>VLOOKUP(Table2[[#This Row],[Cost Center Code]],'MSRP CODES'!$A$42:$B$48,2,FALSE)</f>
        <v>#N/A</v>
      </c>
      <c r="K767" s="61" t="e">
        <f>VLOOKUP(Table2[[#This Row],[MSRP Objective]],'MSRP CODES'!$A$60:$B$105,2,FALSE)</f>
        <v>#VALUE!</v>
      </c>
      <c r="L767" s="53" t="e">
        <f t="shared" si="37"/>
        <v>#VALUE!</v>
      </c>
      <c r="M767" s="61" t="e">
        <f>VLOOKUP(Table2[[#This Row],[MSRP Output]],'MSRP CODES'!$A$108:$B$491,2,FALSE)</f>
        <v>#N/A</v>
      </c>
      <c r="O767" s="61" t="e">
        <f>VLOOKUP(Table2[[#This Row],[Account Code]],'MSRP CODES'!$A$495:$B$580,2,FALSE)</f>
        <v>#N/A</v>
      </c>
      <c r="V767" s="12">
        <f t="shared" si="38"/>
        <v>0</v>
      </c>
      <c r="W767" s="13">
        <f>Table2[[#This Row],[Cost LC]]/3673.75</f>
        <v>0</v>
      </c>
    </row>
    <row r="768" spans="2:23" x14ac:dyDescent="0.3">
      <c r="B768" s="59" t="e">
        <f>VLOOKUP('BUDGET TEMPLATE'!C768,'MSRP CODES'!$A$4:$B$8,2,FALSE)</f>
        <v>#N/A</v>
      </c>
      <c r="D768" s="59" t="e">
        <f>VLOOKUP(Table2[[#This Row],[PPG Code]],'MSRP CODES'!$A$11:$B$15,2,FALSE)</f>
        <v>#N/A</v>
      </c>
      <c r="F768" s="59" t="e">
        <f>VLOOKUP(Table2[[#This Row],[Goal Code]],'MSRP CODES'!$A$18:$B$20,2,FALSE)</f>
        <v>#N/A</v>
      </c>
      <c r="I768" s="60" t="e">
        <f>VLOOKUP(Table2[[#This Row],[Site]],'MSRP CODES'!$A$23:$C$39,3,FALSE)</f>
        <v>#N/A</v>
      </c>
      <c r="J768" s="59" t="e">
        <f>VLOOKUP(Table2[[#This Row],[Cost Center Code]],'MSRP CODES'!$A$42:$B$48,2,FALSE)</f>
        <v>#N/A</v>
      </c>
      <c r="K768" s="61" t="e">
        <f>VLOOKUP(Table2[[#This Row],[MSRP Objective]],'MSRP CODES'!$A$60:$B$105,2,FALSE)</f>
        <v>#VALUE!</v>
      </c>
      <c r="L768" s="53" t="e">
        <f t="shared" si="37"/>
        <v>#VALUE!</v>
      </c>
      <c r="M768" s="61" t="e">
        <f>VLOOKUP(Table2[[#This Row],[MSRP Output]],'MSRP CODES'!$A$108:$B$491,2,FALSE)</f>
        <v>#N/A</v>
      </c>
      <c r="O768" s="61" t="e">
        <f>VLOOKUP(Table2[[#This Row],[Account Code]],'MSRP CODES'!$A$495:$B$580,2,FALSE)</f>
        <v>#N/A</v>
      </c>
      <c r="V768" s="12">
        <f t="shared" si="38"/>
        <v>0</v>
      </c>
      <c r="W768" s="13">
        <f>Table2[[#This Row],[Cost LC]]/3673.75</f>
        <v>0</v>
      </c>
    </row>
    <row r="769" spans="2:23" x14ac:dyDescent="0.3">
      <c r="B769" s="59" t="e">
        <f>VLOOKUP('BUDGET TEMPLATE'!C769,'MSRP CODES'!$A$4:$B$8,2,FALSE)</f>
        <v>#N/A</v>
      </c>
      <c r="D769" s="59" t="e">
        <f>VLOOKUP(Table2[[#This Row],[PPG Code]],'MSRP CODES'!$A$11:$B$15,2,FALSE)</f>
        <v>#N/A</v>
      </c>
      <c r="F769" s="59" t="e">
        <f>VLOOKUP(Table2[[#This Row],[Goal Code]],'MSRP CODES'!$A$18:$B$20,2,FALSE)</f>
        <v>#N/A</v>
      </c>
      <c r="I769" s="60" t="e">
        <f>VLOOKUP(Table2[[#This Row],[Site]],'MSRP CODES'!$A$23:$C$39,3,FALSE)</f>
        <v>#N/A</v>
      </c>
      <c r="J769" s="59" t="e">
        <f>VLOOKUP(Table2[[#This Row],[Cost Center Code]],'MSRP CODES'!$A$42:$B$48,2,FALSE)</f>
        <v>#N/A</v>
      </c>
      <c r="K769" s="61" t="e">
        <f>VLOOKUP(Table2[[#This Row],[MSRP Objective]],'MSRP CODES'!$A$60:$B$105,2,FALSE)</f>
        <v>#VALUE!</v>
      </c>
      <c r="L769" s="53" t="e">
        <f t="shared" si="37"/>
        <v>#VALUE!</v>
      </c>
      <c r="M769" s="61" t="e">
        <f>VLOOKUP(Table2[[#This Row],[MSRP Output]],'MSRP CODES'!$A$108:$B$491,2,FALSE)</f>
        <v>#N/A</v>
      </c>
      <c r="O769" s="61" t="e">
        <f>VLOOKUP(Table2[[#This Row],[Account Code]],'MSRP CODES'!$A$495:$B$580,2,FALSE)</f>
        <v>#N/A</v>
      </c>
      <c r="V769" s="12">
        <f t="shared" si="38"/>
        <v>0</v>
      </c>
      <c r="W769" s="13">
        <f>Table2[[#This Row],[Cost LC]]/3673.75</f>
        <v>0</v>
      </c>
    </row>
    <row r="770" spans="2:23" x14ac:dyDescent="0.3">
      <c r="B770" s="59" t="e">
        <f>VLOOKUP('BUDGET TEMPLATE'!C770,'MSRP CODES'!$A$4:$B$8,2,FALSE)</f>
        <v>#N/A</v>
      </c>
      <c r="D770" s="59" t="e">
        <f>VLOOKUP(Table2[[#This Row],[PPG Code]],'MSRP CODES'!$A$11:$B$15,2,FALSE)</f>
        <v>#N/A</v>
      </c>
      <c r="F770" s="59" t="e">
        <f>VLOOKUP(Table2[[#This Row],[Goal Code]],'MSRP CODES'!$A$18:$B$20,2,FALSE)</f>
        <v>#N/A</v>
      </c>
      <c r="I770" s="60" t="e">
        <f>VLOOKUP(Table2[[#This Row],[Site]],'MSRP CODES'!$A$23:$C$39,3,FALSE)</f>
        <v>#N/A</v>
      </c>
      <c r="J770" s="59" t="e">
        <f>VLOOKUP(Table2[[#This Row],[Cost Center Code]],'MSRP CODES'!$A$42:$B$48,2,FALSE)</f>
        <v>#N/A</v>
      </c>
      <c r="K770" s="61" t="e">
        <f>VLOOKUP(Table2[[#This Row],[MSRP Objective]],'MSRP CODES'!$A$60:$B$105,2,FALSE)</f>
        <v>#VALUE!</v>
      </c>
      <c r="L770" s="53" t="e">
        <f t="shared" si="37"/>
        <v>#VALUE!</v>
      </c>
      <c r="M770" s="61" t="e">
        <f>VLOOKUP(Table2[[#This Row],[MSRP Output]],'MSRP CODES'!$A$108:$B$491,2,FALSE)</f>
        <v>#N/A</v>
      </c>
      <c r="O770" s="61" t="e">
        <f>VLOOKUP(Table2[[#This Row],[Account Code]],'MSRP CODES'!$A$495:$B$580,2,FALSE)</f>
        <v>#N/A</v>
      </c>
      <c r="V770" s="12">
        <f t="shared" si="38"/>
        <v>0</v>
      </c>
      <c r="W770" s="13">
        <f>Table2[[#This Row],[Cost LC]]/3673.75</f>
        <v>0</v>
      </c>
    </row>
    <row r="771" spans="2:23" x14ac:dyDescent="0.3">
      <c r="B771" s="59" t="e">
        <f>VLOOKUP('BUDGET TEMPLATE'!C771,'MSRP CODES'!$A$4:$B$8,2,FALSE)</f>
        <v>#N/A</v>
      </c>
      <c r="D771" s="59" t="e">
        <f>VLOOKUP(Table2[[#This Row],[PPG Code]],'MSRP CODES'!$A$11:$B$15,2,FALSE)</f>
        <v>#N/A</v>
      </c>
      <c r="F771" s="59" t="e">
        <f>VLOOKUP(Table2[[#This Row],[Goal Code]],'MSRP CODES'!$A$18:$B$20,2,FALSE)</f>
        <v>#N/A</v>
      </c>
      <c r="I771" s="60" t="e">
        <f>VLOOKUP(Table2[[#This Row],[Site]],'MSRP CODES'!$A$23:$C$39,3,FALSE)</f>
        <v>#N/A</v>
      </c>
      <c r="J771" s="59" t="e">
        <f>VLOOKUP(Table2[[#This Row],[Cost Center Code]],'MSRP CODES'!$A$42:$B$48,2,FALSE)</f>
        <v>#N/A</v>
      </c>
      <c r="K771" s="61" t="e">
        <f>VLOOKUP(Table2[[#This Row],[MSRP Objective]],'MSRP CODES'!$A$60:$B$105,2,FALSE)</f>
        <v>#VALUE!</v>
      </c>
      <c r="L771" s="53" t="e">
        <f t="shared" si="37"/>
        <v>#VALUE!</v>
      </c>
      <c r="M771" s="61" t="e">
        <f>VLOOKUP(Table2[[#This Row],[MSRP Output]],'MSRP CODES'!$A$108:$B$491,2,FALSE)</f>
        <v>#N/A</v>
      </c>
      <c r="O771" s="61" t="e">
        <f>VLOOKUP(Table2[[#This Row],[Account Code]],'MSRP CODES'!$A$495:$B$580,2,FALSE)</f>
        <v>#N/A</v>
      </c>
      <c r="V771" s="12">
        <f t="shared" si="38"/>
        <v>0</v>
      </c>
      <c r="W771" s="13">
        <f>Table2[[#This Row],[Cost LC]]/3673.75</f>
        <v>0</v>
      </c>
    </row>
    <row r="772" spans="2:23" x14ac:dyDescent="0.3">
      <c r="B772" s="59" t="e">
        <f>VLOOKUP('BUDGET TEMPLATE'!C772,'MSRP CODES'!$A$4:$B$8,2,FALSE)</f>
        <v>#N/A</v>
      </c>
      <c r="D772" s="59" t="e">
        <f>VLOOKUP(Table2[[#This Row],[PPG Code]],'MSRP CODES'!$A$11:$B$15,2,FALSE)</f>
        <v>#N/A</v>
      </c>
      <c r="F772" s="59" t="e">
        <f>VLOOKUP(Table2[[#This Row],[Goal Code]],'MSRP CODES'!$A$18:$B$20,2,FALSE)</f>
        <v>#N/A</v>
      </c>
      <c r="I772" s="60" t="e">
        <f>VLOOKUP(Table2[[#This Row],[Site]],'MSRP CODES'!$A$23:$C$39,3,FALSE)</f>
        <v>#N/A</v>
      </c>
      <c r="J772" s="59" t="e">
        <f>VLOOKUP(Table2[[#This Row],[Cost Center Code]],'MSRP CODES'!$A$42:$B$48,2,FALSE)</f>
        <v>#N/A</v>
      </c>
      <c r="K772" s="61" t="e">
        <f>VLOOKUP(Table2[[#This Row],[MSRP Objective]],'MSRP CODES'!$A$60:$B$105,2,FALSE)</f>
        <v>#VALUE!</v>
      </c>
      <c r="L772" s="53" t="e">
        <f t="shared" si="37"/>
        <v>#VALUE!</v>
      </c>
      <c r="M772" s="61" t="e">
        <f>VLOOKUP(Table2[[#This Row],[MSRP Output]],'MSRP CODES'!$A$108:$B$491,2,FALSE)</f>
        <v>#N/A</v>
      </c>
      <c r="O772" s="61" t="e">
        <f>VLOOKUP(Table2[[#This Row],[Account Code]],'MSRP CODES'!$A$495:$B$580,2,FALSE)</f>
        <v>#N/A</v>
      </c>
      <c r="V772" s="12">
        <f t="shared" si="38"/>
        <v>0</v>
      </c>
      <c r="W772" s="13">
        <f>Table2[[#This Row],[Cost LC]]/3673.75</f>
        <v>0</v>
      </c>
    </row>
    <row r="773" spans="2:23" x14ac:dyDescent="0.3">
      <c r="B773" s="59" t="e">
        <f>VLOOKUP('BUDGET TEMPLATE'!C773,'MSRP CODES'!$A$4:$B$8,2,FALSE)</f>
        <v>#N/A</v>
      </c>
      <c r="D773" s="59" t="e">
        <f>VLOOKUP(Table2[[#This Row],[PPG Code]],'MSRP CODES'!$A$11:$B$15,2,FALSE)</f>
        <v>#N/A</v>
      </c>
      <c r="F773" s="59" t="e">
        <f>VLOOKUP(Table2[[#This Row],[Goal Code]],'MSRP CODES'!$A$18:$B$20,2,FALSE)</f>
        <v>#N/A</v>
      </c>
      <c r="I773" s="60" t="e">
        <f>VLOOKUP(Table2[[#This Row],[Site]],'MSRP CODES'!$A$23:$C$39,3,FALSE)</f>
        <v>#N/A</v>
      </c>
      <c r="J773" s="59" t="e">
        <f>VLOOKUP(Table2[[#This Row],[Cost Center Code]],'MSRP CODES'!$A$42:$B$48,2,FALSE)</f>
        <v>#N/A</v>
      </c>
      <c r="K773" s="61" t="e">
        <f>VLOOKUP(Table2[[#This Row],[MSRP Objective]],'MSRP CODES'!$A$60:$B$105,2,FALSE)</f>
        <v>#VALUE!</v>
      </c>
      <c r="L773" s="53" t="e">
        <f t="shared" si="37"/>
        <v>#VALUE!</v>
      </c>
      <c r="M773" s="61" t="e">
        <f>VLOOKUP(Table2[[#This Row],[MSRP Output]],'MSRP CODES'!$A$108:$B$491,2,FALSE)</f>
        <v>#N/A</v>
      </c>
      <c r="O773" s="61" t="e">
        <f>VLOOKUP(Table2[[#This Row],[Account Code]],'MSRP CODES'!$A$495:$B$580,2,FALSE)</f>
        <v>#N/A</v>
      </c>
      <c r="V773" s="12">
        <f t="shared" si="38"/>
        <v>0</v>
      </c>
      <c r="W773" s="13">
        <f>Table2[[#This Row],[Cost LC]]/3673.75</f>
        <v>0</v>
      </c>
    </row>
    <row r="774" spans="2:23" x14ac:dyDescent="0.3">
      <c r="B774" s="59" t="e">
        <f>VLOOKUP('BUDGET TEMPLATE'!C774,'MSRP CODES'!$A$4:$B$8,2,FALSE)</f>
        <v>#N/A</v>
      </c>
      <c r="D774" s="59" t="e">
        <f>VLOOKUP(Table2[[#This Row],[PPG Code]],'MSRP CODES'!$A$11:$B$15,2,FALSE)</f>
        <v>#N/A</v>
      </c>
      <c r="F774" s="59" t="e">
        <f>VLOOKUP(Table2[[#This Row],[Goal Code]],'MSRP CODES'!$A$18:$B$20,2,FALSE)</f>
        <v>#N/A</v>
      </c>
      <c r="I774" s="60" t="e">
        <f>VLOOKUP(Table2[[#This Row],[Site]],'MSRP CODES'!$A$23:$C$39,3,FALSE)</f>
        <v>#N/A</v>
      </c>
      <c r="J774" s="59" t="e">
        <f>VLOOKUP(Table2[[#This Row],[Cost Center Code]],'MSRP CODES'!$A$42:$B$48,2,FALSE)</f>
        <v>#N/A</v>
      </c>
      <c r="K774" s="61" t="e">
        <f>VLOOKUP(Table2[[#This Row],[MSRP Objective]],'MSRP CODES'!$A$60:$B$105,2,FALSE)</f>
        <v>#VALUE!</v>
      </c>
      <c r="L774" s="53" t="e">
        <f t="shared" si="37"/>
        <v>#VALUE!</v>
      </c>
      <c r="M774" s="61" t="e">
        <f>VLOOKUP(Table2[[#This Row],[MSRP Output]],'MSRP CODES'!$A$108:$B$491,2,FALSE)</f>
        <v>#N/A</v>
      </c>
      <c r="O774" s="61" t="e">
        <f>VLOOKUP(Table2[[#This Row],[Account Code]],'MSRP CODES'!$A$495:$B$580,2,FALSE)</f>
        <v>#N/A</v>
      </c>
      <c r="V774" s="12">
        <f t="shared" si="38"/>
        <v>0</v>
      </c>
      <c r="W774" s="13">
        <f>Table2[[#This Row],[Cost LC]]/3673.75</f>
        <v>0</v>
      </c>
    </row>
    <row r="775" spans="2:23" x14ac:dyDescent="0.3">
      <c r="B775" s="59" t="e">
        <f>VLOOKUP('BUDGET TEMPLATE'!C775,'MSRP CODES'!$A$4:$B$8,2,FALSE)</f>
        <v>#N/A</v>
      </c>
      <c r="D775" s="59" t="e">
        <f>VLOOKUP(Table2[[#This Row],[PPG Code]],'MSRP CODES'!$A$11:$B$15,2,FALSE)</f>
        <v>#N/A</v>
      </c>
      <c r="F775" s="59" t="e">
        <f>VLOOKUP(Table2[[#This Row],[Goal Code]],'MSRP CODES'!$A$18:$B$20,2,FALSE)</f>
        <v>#N/A</v>
      </c>
      <c r="I775" s="60" t="e">
        <f>VLOOKUP(Table2[[#This Row],[Site]],'MSRP CODES'!$A$23:$C$39,3,FALSE)</f>
        <v>#N/A</v>
      </c>
      <c r="J775" s="59" t="e">
        <f>VLOOKUP(Table2[[#This Row],[Cost Center Code]],'MSRP CODES'!$A$42:$B$48,2,FALSE)</f>
        <v>#N/A</v>
      </c>
      <c r="K775" s="61" t="e">
        <f>VLOOKUP(Table2[[#This Row],[MSRP Objective]],'MSRP CODES'!$A$60:$B$105,2,FALSE)</f>
        <v>#VALUE!</v>
      </c>
      <c r="L775" s="53" t="e">
        <f t="shared" si="37"/>
        <v>#VALUE!</v>
      </c>
      <c r="M775" s="61" t="e">
        <f>VLOOKUP(Table2[[#This Row],[MSRP Output]],'MSRP CODES'!$A$108:$B$491,2,FALSE)</f>
        <v>#N/A</v>
      </c>
      <c r="O775" s="61" t="e">
        <f>VLOOKUP(Table2[[#This Row],[Account Code]],'MSRP CODES'!$A$495:$B$580,2,FALSE)</f>
        <v>#N/A</v>
      </c>
      <c r="V775" s="12">
        <f t="shared" si="38"/>
        <v>0</v>
      </c>
      <c r="W775" s="13">
        <f>Table2[[#This Row],[Cost LC]]/3673.75</f>
        <v>0</v>
      </c>
    </row>
    <row r="776" spans="2:23" x14ac:dyDescent="0.3">
      <c r="B776" s="59" t="e">
        <f>VLOOKUP('BUDGET TEMPLATE'!C776,'MSRP CODES'!$A$4:$B$8,2,FALSE)</f>
        <v>#N/A</v>
      </c>
      <c r="D776" s="59" t="e">
        <f>VLOOKUP(Table2[[#This Row],[PPG Code]],'MSRP CODES'!$A$11:$B$15,2,FALSE)</f>
        <v>#N/A</v>
      </c>
      <c r="F776" s="59" t="e">
        <f>VLOOKUP(Table2[[#This Row],[Goal Code]],'MSRP CODES'!$A$18:$B$20,2,FALSE)</f>
        <v>#N/A</v>
      </c>
      <c r="I776" s="60" t="e">
        <f>VLOOKUP(Table2[[#This Row],[Site]],'MSRP CODES'!$A$23:$C$39,3,FALSE)</f>
        <v>#N/A</v>
      </c>
      <c r="J776" s="59" t="e">
        <f>VLOOKUP(Table2[[#This Row],[Cost Center Code]],'MSRP CODES'!$A$42:$B$48,2,FALSE)</f>
        <v>#N/A</v>
      </c>
      <c r="K776" s="61" t="e">
        <f>VLOOKUP(Table2[[#This Row],[MSRP Objective]],'MSRP CODES'!$A$60:$B$105,2,FALSE)</f>
        <v>#VALUE!</v>
      </c>
      <c r="L776" s="53" t="e">
        <f t="shared" si="37"/>
        <v>#VALUE!</v>
      </c>
      <c r="M776" s="61" t="e">
        <f>VLOOKUP(Table2[[#This Row],[MSRP Output]],'MSRP CODES'!$A$108:$B$491,2,FALSE)</f>
        <v>#N/A</v>
      </c>
      <c r="O776" s="61" t="e">
        <f>VLOOKUP(Table2[[#This Row],[Account Code]],'MSRP CODES'!$A$495:$B$580,2,FALSE)</f>
        <v>#N/A</v>
      </c>
      <c r="V776" s="12">
        <f t="shared" si="38"/>
        <v>0</v>
      </c>
      <c r="W776" s="13">
        <f>Table2[[#This Row],[Cost LC]]/3673.75</f>
        <v>0</v>
      </c>
    </row>
    <row r="777" spans="2:23" x14ac:dyDescent="0.3">
      <c r="B777" s="59" t="e">
        <f>VLOOKUP('BUDGET TEMPLATE'!C777,'MSRP CODES'!$A$4:$B$8,2,FALSE)</f>
        <v>#N/A</v>
      </c>
      <c r="D777" s="59" t="e">
        <f>VLOOKUP(Table2[[#This Row],[PPG Code]],'MSRP CODES'!$A$11:$B$15,2,FALSE)</f>
        <v>#N/A</v>
      </c>
      <c r="F777" s="59" t="e">
        <f>VLOOKUP(Table2[[#This Row],[Goal Code]],'MSRP CODES'!$A$18:$B$20,2,FALSE)</f>
        <v>#N/A</v>
      </c>
      <c r="I777" s="60" t="e">
        <f>VLOOKUP(Table2[[#This Row],[Site]],'MSRP CODES'!$A$23:$C$39,3,FALSE)</f>
        <v>#N/A</v>
      </c>
      <c r="J777" s="59" t="e">
        <f>VLOOKUP(Table2[[#This Row],[Cost Center Code]],'MSRP CODES'!$A$42:$B$48,2,FALSE)</f>
        <v>#N/A</v>
      </c>
      <c r="K777" s="61" t="e">
        <f>VLOOKUP(Table2[[#This Row],[MSRP Objective]],'MSRP CODES'!$A$60:$B$105,2,FALSE)</f>
        <v>#VALUE!</v>
      </c>
      <c r="L777" s="53" t="e">
        <f t="shared" si="37"/>
        <v>#VALUE!</v>
      </c>
      <c r="M777" s="61" t="e">
        <f>VLOOKUP(Table2[[#This Row],[MSRP Output]],'MSRP CODES'!$A$108:$B$491,2,FALSE)</f>
        <v>#N/A</v>
      </c>
      <c r="O777" s="61" t="e">
        <f>VLOOKUP(Table2[[#This Row],[Account Code]],'MSRP CODES'!$A$495:$B$580,2,FALSE)</f>
        <v>#N/A</v>
      </c>
      <c r="V777" s="12">
        <f t="shared" si="38"/>
        <v>0</v>
      </c>
      <c r="W777" s="13">
        <f>Table2[[#This Row],[Cost LC]]/3673.75</f>
        <v>0</v>
      </c>
    </row>
    <row r="778" spans="2:23" x14ac:dyDescent="0.3">
      <c r="B778" s="59" t="e">
        <f>VLOOKUP('BUDGET TEMPLATE'!C778,'MSRP CODES'!$A$4:$B$8,2,FALSE)</f>
        <v>#N/A</v>
      </c>
      <c r="D778" s="59" t="e">
        <f>VLOOKUP(Table2[[#This Row],[PPG Code]],'MSRP CODES'!$A$11:$B$15,2,FALSE)</f>
        <v>#N/A</v>
      </c>
      <c r="F778" s="59" t="e">
        <f>VLOOKUP(Table2[[#This Row],[Goal Code]],'MSRP CODES'!$A$18:$B$20,2,FALSE)</f>
        <v>#N/A</v>
      </c>
      <c r="I778" s="60" t="e">
        <f>VLOOKUP(Table2[[#This Row],[Site]],'MSRP CODES'!$A$23:$C$39,3,FALSE)</f>
        <v>#N/A</v>
      </c>
      <c r="J778" s="59" t="e">
        <f>VLOOKUP(Table2[[#This Row],[Cost Center Code]],'MSRP CODES'!$A$42:$B$48,2,FALSE)</f>
        <v>#N/A</v>
      </c>
      <c r="K778" s="61" t="e">
        <f>VLOOKUP(Table2[[#This Row],[MSRP Objective]],'MSRP CODES'!$A$60:$B$105,2,FALSE)</f>
        <v>#VALUE!</v>
      </c>
      <c r="L778" s="53" t="e">
        <f t="shared" si="37"/>
        <v>#VALUE!</v>
      </c>
      <c r="M778" s="61" t="e">
        <f>VLOOKUP(Table2[[#This Row],[MSRP Output]],'MSRP CODES'!$A$108:$B$491,2,FALSE)</f>
        <v>#N/A</v>
      </c>
      <c r="O778" s="61" t="e">
        <f>VLOOKUP(Table2[[#This Row],[Account Code]],'MSRP CODES'!$A$495:$B$580,2,FALSE)</f>
        <v>#N/A</v>
      </c>
      <c r="V778" s="12">
        <f t="shared" si="38"/>
        <v>0</v>
      </c>
      <c r="W778" s="13">
        <f>Table2[[#This Row],[Cost LC]]/3673.75</f>
        <v>0</v>
      </c>
    </row>
    <row r="779" spans="2:23" x14ac:dyDescent="0.3">
      <c r="B779" s="59" t="e">
        <f>VLOOKUP('BUDGET TEMPLATE'!C779,'MSRP CODES'!$A$4:$B$8,2,FALSE)</f>
        <v>#N/A</v>
      </c>
      <c r="D779" s="59" t="e">
        <f>VLOOKUP(Table2[[#This Row],[PPG Code]],'MSRP CODES'!$A$11:$B$15,2,FALSE)</f>
        <v>#N/A</v>
      </c>
      <c r="F779" s="59" t="e">
        <f>VLOOKUP(Table2[[#This Row],[Goal Code]],'MSRP CODES'!$A$18:$B$20,2,FALSE)</f>
        <v>#N/A</v>
      </c>
      <c r="I779" s="60" t="e">
        <f>VLOOKUP(Table2[[#This Row],[Site]],'MSRP CODES'!$A$23:$C$39,3,FALSE)</f>
        <v>#N/A</v>
      </c>
      <c r="J779" s="59" t="e">
        <f>VLOOKUP(Table2[[#This Row],[Cost Center Code]],'MSRP CODES'!$A$42:$B$48,2,FALSE)</f>
        <v>#N/A</v>
      </c>
      <c r="K779" s="61" t="e">
        <f>VLOOKUP(Table2[[#This Row],[MSRP Objective]],'MSRP CODES'!$A$60:$B$105,2,FALSE)</f>
        <v>#VALUE!</v>
      </c>
      <c r="L779" s="53" t="e">
        <f t="shared" si="37"/>
        <v>#VALUE!</v>
      </c>
      <c r="M779" s="61" t="e">
        <f>VLOOKUP(Table2[[#This Row],[MSRP Output]],'MSRP CODES'!$A$108:$B$491,2,FALSE)</f>
        <v>#N/A</v>
      </c>
      <c r="O779" s="61" t="e">
        <f>VLOOKUP(Table2[[#This Row],[Account Code]],'MSRP CODES'!$A$495:$B$580,2,FALSE)</f>
        <v>#N/A</v>
      </c>
      <c r="V779" s="12">
        <f t="shared" si="38"/>
        <v>0</v>
      </c>
      <c r="W779" s="13">
        <f>Table2[[#This Row],[Cost LC]]/3673.75</f>
        <v>0</v>
      </c>
    </row>
    <row r="780" spans="2:23" x14ac:dyDescent="0.3">
      <c r="B780" s="59" t="e">
        <f>VLOOKUP('BUDGET TEMPLATE'!C780,'MSRP CODES'!$A$4:$B$8,2,FALSE)</f>
        <v>#N/A</v>
      </c>
      <c r="D780" s="59" t="e">
        <f>VLOOKUP(Table2[[#This Row],[PPG Code]],'MSRP CODES'!$A$11:$B$15,2,FALSE)</f>
        <v>#N/A</v>
      </c>
      <c r="F780" s="59" t="e">
        <f>VLOOKUP(Table2[[#This Row],[Goal Code]],'MSRP CODES'!$A$18:$B$20,2,FALSE)</f>
        <v>#N/A</v>
      </c>
      <c r="I780" s="60" t="e">
        <f>VLOOKUP(Table2[[#This Row],[Site]],'MSRP CODES'!$A$23:$C$39,3,FALSE)</f>
        <v>#N/A</v>
      </c>
      <c r="J780" s="59" t="e">
        <f>VLOOKUP(Table2[[#This Row],[Cost Center Code]],'MSRP CODES'!$A$42:$B$48,2,FALSE)</f>
        <v>#N/A</v>
      </c>
      <c r="K780" s="61" t="e">
        <f>VLOOKUP(Table2[[#This Row],[MSRP Objective]],'MSRP CODES'!$A$60:$B$105,2,FALSE)</f>
        <v>#VALUE!</v>
      </c>
      <c r="L780" s="53" t="e">
        <f t="shared" si="37"/>
        <v>#VALUE!</v>
      </c>
      <c r="M780" s="61" t="e">
        <f>VLOOKUP(Table2[[#This Row],[MSRP Output]],'MSRP CODES'!$A$108:$B$491,2,FALSE)</f>
        <v>#N/A</v>
      </c>
      <c r="O780" s="61" t="e">
        <f>VLOOKUP(Table2[[#This Row],[Account Code]],'MSRP CODES'!$A$495:$B$580,2,FALSE)</f>
        <v>#N/A</v>
      </c>
      <c r="V780" s="12">
        <f t="shared" si="38"/>
        <v>0</v>
      </c>
      <c r="W780" s="13">
        <f>Table2[[#This Row],[Cost LC]]/3673.75</f>
        <v>0</v>
      </c>
    </row>
    <row r="781" spans="2:23" x14ac:dyDescent="0.3">
      <c r="B781" s="59" t="e">
        <f>VLOOKUP('BUDGET TEMPLATE'!C781,'MSRP CODES'!$A$4:$B$8,2,FALSE)</f>
        <v>#N/A</v>
      </c>
      <c r="D781" s="59" t="e">
        <f>VLOOKUP(Table2[[#This Row],[PPG Code]],'MSRP CODES'!$A$11:$B$15,2,FALSE)</f>
        <v>#N/A</v>
      </c>
      <c r="F781" s="59" t="e">
        <f>VLOOKUP(Table2[[#This Row],[Goal Code]],'MSRP CODES'!$A$18:$B$20,2,FALSE)</f>
        <v>#N/A</v>
      </c>
      <c r="I781" s="60" t="e">
        <f>VLOOKUP(Table2[[#This Row],[Site]],'MSRP CODES'!$A$23:$C$39,3,FALSE)</f>
        <v>#N/A</v>
      </c>
      <c r="J781" s="59" t="e">
        <f>VLOOKUP(Table2[[#This Row],[Cost Center Code]],'MSRP CODES'!$A$42:$B$48,2,FALSE)</f>
        <v>#N/A</v>
      </c>
      <c r="K781" s="61" t="e">
        <f>VLOOKUP(Table2[[#This Row],[MSRP Objective]],'MSRP CODES'!$A$60:$B$105,2,FALSE)</f>
        <v>#VALUE!</v>
      </c>
      <c r="L781" s="53" t="e">
        <f t="shared" si="37"/>
        <v>#VALUE!</v>
      </c>
      <c r="M781" s="61" t="e">
        <f>VLOOKUP(Table2[[#This Row],[MSRP Output]],'MSRP CODES'!$A$108:$B$491,2,FALSE)</f>
        <v>#N/A</v>
      </c>
      <c r="O781" s="61" t="e">
        <f>VLOOKUP(Table2[[#This Row],[Account Code]],'MSRP CODES'!$A$495:$B$580,2,FALSE)</f>
        <v>#N/A</v>
      </c>
      <c r="V781" s="12">
        <f t="shared" si="38"/>
        <v>0</v>
      </c>
      <c r="W781" s="13">
        <f>Table2[[#This Row],[Cost LC]]/3673.75</f>
        <v>0</v>
      </c>
    </row>
    <row r="782" spans="2:23" x14ac:dyDescent="0.3">
      <c r="B782" s="59" t="e">
        <f>VLOOKUP('BUDGET TEMPLATE'!C782,'MSRP CODES'!$A$4:$B$8,2,FALSE)</f>
        <v>#N/A</v>
      </c>
      <c r="D782" s="59" t="e">
        <f>VLOOKUP(Table2[[#This Row],[PPG Code]],'MSRP CODES'!$A$11:$B$15,2,FALSE)</f>
        <v>#N/A</v>
      </c>
      <c r="F782" s="59" t="e">
        <f>VLOOKUP(Table2[[#This Row],[Goal Code]],'MSRP CODES'!$A$18:$B$20,2,FALSE)</f>
        <v>#N/A</v>
      </c>
      <c r="I782" s="60" t="e">
        <f>VLOOKUP(Table2[[#This Row],[Site]],'MSRP CODES'!$A$23:$C$39,3,FALSE)</f>
        <v>#N/A</v>
      </c>
      <c r="J782" s="59" t="e">
        <f>VLOOKUP(Table2[[#This Row],[Cost Center Code]],'MSRP CODES'!$A$42:$B$48,2,FALSE)</f>
        <v>#N/A</v>
      </c>
      <c r="K782" s="61" t="e">
        <f>VLOOKUP(Table2[[#This Row],[MSRP Objective]],'MSRP CODES'!$A$60:$B$105,2,FALSE)</f>
        <v>#VALUE!</v>
      </c>
      <c r="L782" s="53" t="e">
        <f t="shared" si="37"/>
        <v>#VALUE!</v>
      </c>
      <c r="M782" s="61" t="e">
        <f>VLOOKUP(Table2[[#This Row],[MSRP Output]],'MSRP CODES'!$A$108:$B$491,2,FALSE)</f>
        <v>#N/A</v>
      </c>
      <c r="O782" s="61" t="e">
        <f>VLOOKUP(Table2[[#This Row],[Account Code]],'MSRP CODES'!$A$495:$B$580,2,FALSE)</f>
        <v>#N/A</v>
      </c>
      <c r="V782" s="12">
        <f t="shared" si="38"/>
        <v>0</v>
      </c>
      <c r="W782" s="13">
        <f>Table2[[#This Row],[Cost LC]]/3673.75</f>
        <v>0</v>
      </c>
    </row>
    <row r="783" spans="2:23" x14ac:dyDescent="0.3">
      <c r="B783" s="59" t="e">
        <f>VLOOKUP('BUDGET TEMPLATE'!C783,'MSRP CODES'!$A$4:$B$8,2,FALSE)</f>
        <v>#N/A</v>
      </c>
      <c r="D783" s="59" t="e">
        <f>VLOOKUP(Table2[[#This Row],[PPG Code]],'MSRP CODES'!$A$11:$B$15,2,FALSE)</f>
        <v>#N/A</v>
      </c>
      <c r="F783" s="59" t="e">
        <f>VLOOKUP(Table2[[#This Row],[Goal Code]],'MSRP CODES'!$A$18:$B$20,2,FALSE)</f>
        <v>#N/A</v>
      </c>
      <c r="I783" s="60" t="e">
        <f>VLOOKUP(Table2[[#This Row],[Site]],'MSRP CODES'!$A$23:$C$39,3,FALSE)</f>
        <v>#N/A</v>
      </c>
      <c r="J783" s="59" t="e">
        <f>VLOOKUP(Table2[[#This Row],[Cost Center Code]],'MSRP CODES'!$A$42:$B$48,2,FALSE)</f>
        <v>#N/A</v>
      </c>
      <c r="K783" s="61" t="e">
        <f>VLOOKUP(Table2[[#This Row],[MSRP Objective]],'MSRP CODES'!$A$60:$B$105,2,FALSE)</f>
        <v>#VALUE!</v>
      </c>
      <c r="L783" s="53" t="e">
        <f t="shared" si="37"/>
        <v>#VALUE!</v>
      </c>
      <c r="M783" s="61" t="e">
        <f>VLOOKUP(Table2[[#This Row],[MSRP Output]],'MSRP CODES'!$A$108:$B$491,2,FALSE)</f>
        <v>#N/A</v>
      </c>
      <c r="O783" s="61" t="e">
        <f>VLOOKUP(Table2[[#This Row],[Account Code]],'MSRP CODES'!$A$495:$B$580,2,FALSE)</f>
        <v>#N/A</v>
      </c>
      <c r="V783" s="12">
        <f t="shared" si="38"/>
        <v>0</v>
      </c>
      <c r="W783" s="13">
        <f>Table2[[#This Row],[Cost LC]]/3673.75</f>
        <v>0</v>
      </c>
    </row>
    <row r="784" spans="2:23" x14ac:dyDescent="0.3">
      <c r="B784" s="59" t="e">
        <f>VLOOKUP('BUDGET TEMPLATE'!C784,'MSRP CODES'!$A$4:$B$8,2,FALSE)</f>
        <v>#N/A</v>
      </c>
      <c r="D784" s="59" t="e">
        <f>VLOOKUP(Table2[[#This Row],[PPG Code]],'MSRP CODES'!$A$11:$B$15,2,FALSE)</f>
        <v>#N/A</v>
      </c>
      <c r="F784" s="59" t="e">
        <f>VLOOKUP(Table2[[#This Row],[Goal Code]],'MSRP CODES'!$A$18:$B$20,2,FALSE)</f>
        <v>#N/A</v>
      </c>
      <c r="I784" s="60" t="e">
        <f>VLOOKUP(Table2[[#This Row],[Site]],'MSRP CODES'!$A$23:$C$39,3,FALSE)</f>
        <v>#N/A</v>
      </c>
      <c r="J784" s="59" t="e">
        <f>VLOOKUP(Table2[[#This Row],[Cost Center Code]],'MSRP CODES'!$A$42:$B$48,2,FALSE)</f>
        <v>#N/A</v>
      </c>
      <c r="K784" s="61" t="e">
        <f>VLOOKUP(Table2[[#This Row],[MSRP Objective]],'MSRP CODES'!$A$60:$B$105,2,FALSE)</f>
        <v>#VALUE!</v>
      </c>
      <c r="L784" s="53" t="e">
        <f t="shared" si="37"/>
        <v>#VALUE!</v>
      </c>
      <c r="M784" s="61" t="e">
        <f>VLOOKUP(Table2[[#This Row],[MSRP Output]],'MSRP CODES'!$A$108:$B$491,2,FALSE)</f>
        <v>#N/A</v>
      </c>
      <c r="O784" s="61" t="e">
        <f>VLOOKUP(Table2[[#This Row],[Account Code]],'MSRP CODES'!$A$495:$B$580,2,FALSE)</f>
        <v>#N/A</v>
      </c>
      <c r="V784" s="12">
        <f t="shared" si="38"/>
        <v>0</v>
      </c>
      <c r="W784" s="13">
        <f>Table2[[#This Row],[Cost LC]]/3673.75</f>
        <v>0</v>
      </c>
    </row>
    <row r="785" spans="2:23" x14ac:dyDescent="0.3">
      <c r="B785" s="59" t="e">
        <f>VLOOKUP('BUDGET TEMPLATE'!C785,'MSRP CODES'!$A$4:$B$8,2,FALSE)</f>
        <v>#N/A</v>
      </c>
      <c r="D785" s="59" t="e">
        <f>VLOOKUP(Table2[[#This Row],[PPG Code]],'MSRP CODES'!$A$11:$B$15,2,FALSE)</f>
        <v>#N/A</v>
      </c>
      <c r="F785" s="59" t="e">
        <f>VLOOKUP(Table2[[#This Row],[Goal Code]],'MSRP CODES'!$A$18:$B$20,2,FALSE)</f>
        <v>#N/A</v>
      </c>
      <c r="I785" s="60" t="e">
        <f>VLOOKUP(Table2[[#This Row],[Site]],'MSRP CODES'!$A$23:$C$39,3,FALSE)</f>
        <v>#N/A</v>
      </c>
      <c r="J785" s="59" t="e">
        <f>VLOOKUP(Table2[[#This Row],[Cost Center Code]],'MSRP CODES'!$A$42:$B$48,2,FALSE)</f>
        <v>#N/A</v>
      </c>
      <c r="K785" s="61" t="e">
        <f>VLOOKUP(Table2[[#This Row],[MSRP Objective]],'MSRP CODES'!$A$60:$B$105,2,FALSE)</f>
        <v>#VALUE!</v>
      </c>
      <c r="L785" s="53" t="e">
        <f t="shared" si="37"/>
        <v>#VALUE!</v>
      </c>
      <c r="M785" s="61" t="e">
        <f>VLOOKUP(Table2[[#This Row],[MSRP Output]],'MSRP CODES'!$A$108:$B$491,2,FALSE)</f>
        <v>#N/A</v>
      </c>
      <c r="O785" s="61" t="e">
        <f>VLOOKUP(Table2[[#This Row],[Account Code]],'MSRP CODES'!$A$495:$B$580,2,FALSE)</f>
        <v>#N/A</v>
      </c>
      <c r="V785" s="12">
        <f t="shared" si="38"/>
        <v>0</v>
      </c>
      <c r="W785" s="13">
        <f>Table2[[#This Row],[Cost LC]]/3673.75</f>
        <v>0</v>
      </c>
    </row>
    <row r="786" spans="2:23" x14ac:dyDescent="0.3">
      <c r="B786" s="59" t="e">
        <f>VLOOKUP('BUDGET TEMPLATE'!C786,'MSRP CODES'!$A$4:$B$8,2,FALSE)</f>
        <v>#N/A</v>
      </c>
      <c r="D786" s="59" t="e">
        <f>VLOOKUP(Table2[[#This Row],[PPG Code]],'MSRP CODES'!$A$11:$B$15,2,FALSE)</f>
        <v>#N/A</v>
      </c>
      <c r="F786" s="59" t="e">
        <f>VLOOKUP(Table2[[#This Row],[Goal Code]],'MSRP CODES'!$A$18:$B$20,2,FALSE)</f>
        <v>#N/A</v>
      </c>
      <c r="I786" s="60" t="e">
        <f>VLOOKUP(Table2[[#This Row],[Site]],'MSRP CODES'!$A$23:$C$39,3,FALSE)</f>
        <v>#N/A</v>
      </c>
      <c r="J786" s="59" t="e">
        <f>VLOOKUP(Table2[[#This Row],[Cost Center Code]],'MSRP CODES'!$A$42:$B$48,2,FALSE)</f>
        <v>#N/A</v>
      </c>
      <c r="K786" s="61" t="e">
        <f>VLOOKUP(Table2[[#This Row],[MSRP Objective]],'MSRP CODES'!$A$60:$B$105,2,FALSE)</f>
        <v>#VALUE!</v>
      </c>
      <c r="L786" s="53" t="e">
        <f t="shared" si="37"/>
        <v>#VALUE!</v>
      </c>
      <c r="M786" s="61" t="e">
        <f>VLOOKUP(Table2[[#This Row],[MSRP Output]],'MSRP CODES'!$A$108:$B$491,2,FALSE)</f>
        <v>#N/A</v>
      </c>
      <c r="O786" s="61" t="e">
        <f>VLOOKUP(Table2[[#This Row],[Account Code]],'MSRP CODES'!$A$495:$B$580,2,FALSE)</f>
        <v>#N/A</v>
      </c>
      <c r="V786" s="12">
        <f t="shared" si="38"/>
        <v>0</v>
      </c>
      <c r="W786" s="13">
        <f>Table2[[#This Row],[Cost LC]]/3673.75</f>
        <v>0</v>
      </c>
    </row>
    <row r="787" spans="2:23" x14ac:dyDescent="0.3">
      <c r="B787" s="59" t="e">
        <f>VLOOKUP('BUDGET TEMPLATE'!C787,'MSRP CODES'!$A$4:$B$8,2,FALSE)</f>
        <v>#N/A</v>
      </c>
      <c r="D787" s="59" t="e">
        <f>VLOOKUP(Table2[[#This Row],[PPG Code]],'MSRP CODES'!$A$11:$B$15,2,FALSE)</f>
        <v>#N/A</v>
      </c>
      <c r="F787" s="59" t="e">
        <f>VLOOKUP(Table2[[#This Row],[Goal Code]],'MSRP CODES'!$A$18:$B$20,2,FALSE)</f>
        <v>#N/A</v>
      </c>
      <c r="I787" s="60" t="e">
        <f>VLOOKUP(Table2[[#This Row],[Site]],'MSRP CODES'!$A$23:$C$39,3,FALSE)</f>
        <v>#N/A</v>
      </c>
      <c r="J787" s="59" t="e">
        <f>VLOOKUP(Table2[[#This Row],[Cost Center Code]],'MSRP CODES'!$A$42:$B$48,2,FALSE)</f>
        <v>#N/A</v>
      </c>
      <c r="K787" s="61" t="e">
        <f>VLOOKUP(Table2[[#This Row],[MSRP Objective]],'MSRP CODES'!$A$60:$B$105,2,FALSE)</f>
        <v>#VALUE!</v>
      </c>
      <c r="L787" s="53" t="e">
        <f t="shared" si="37"/>
        <v>#VALUE!</v>
      </c>
      <c r="M787" s="61" t="e">
        <f>VLOOKUP(Table2[[#This Row],[MSRP Output]],'MSRP CODES'!$A$108:$B$491,2,FALSE)</f>
        <v>#N/A</v>
      </c>
      <c r="O787" s="61" t="e">
        <f>VLOOKUP(Table2[[#This Row],[Account Code]],'MSRP CODES'!$A$495:$B$580,2,FALSE)</f>
        <v>#N/A</v>
      </c>
      <c r="V787" s="12">
        <f t="shared" si="38"/>
        <v>0</v>
      </c>
      <c r="W787" s="13">
        <f>Table2[[#This Row],[Cost LC]]/3673.75</f>
        <v>0</v>
      </c>
    </row>
    <row r="788" spans="2:23" x14ac:dyDescent="0.3">
      <c r="B788" s="59" t="e">
        <f>VLOOKUP('BUDGET TEMPLATE'!C788,'MSRP CODES'!$A$4:$B$8,2,FALSE)</f>
        <v>#N/A</v>
      </c>
      <c r="D788" s="59" t="e">
        <f>VLOOKUP(Table2[[#This Row],[PPG Code]],'MSRP CODES'!$A$11:$B$15,2,FALSE)</f>
        <v>#N/A</v>
      </c>
      <c r="F788" s="59" t="e">
        <f>VLOOKUP(Table2[[#This Row],[Goal Code]],'MSRP CODES'!$A$18:$B$20,2,FALSE)</f>
        <v>#N/A</v>
      </c>
      <c r="I788" s="60" t="e">
        <f>VLOOKUP(Table2[[#This Row],[Site]],'MSRP CODES'!$A$23:$C$39,3,FALSE)</f>
        <v>#N/A</v>
      </c>
      <c r="J788" s="59" t="e">
        <f>VLOOKUP(Table2[[#This Row],[Cost Center Code]],'MSRP CODES'!$A$42:$B$48,2,FALSE)</f>
        <v>#N/A</v>
      </c>
      <c r="K788" s="61" t="e">
        <f>VLOOKUP(Table2[[#This Row],[MSRP Objective]],'MSRP CODES'!$A$60:$B$105,2,FALSE)</f>
        <v>#VALUE!</v>
      </c>
      <c r="L788" s="53" t="e">
        <f t="shared" si="37"/>
        <v>#VALUE!</v>
      </c>
      <c r="M788" s="61" t="e">
        <f>VLOOKUP(Table2[[#This Row],[MSRP Output]],'MSRP CODES'!$A$108:$B$491,2,FALSE)</f>
        <v>#N/A</v>
      </c>
      <c r="O788" s="61" t="e">
        <f>VLOOKUP(Table2[[#This Row],[Account Code]],'MSRP CODES'!$A$495:$B$580,2,FALSE)</f>
        <v>#N/A</v>
      </c>
      <c r="V788" s="12">
        <f t="shared" si="38"/>
        <v>0</v>
      </c>
      <c r="W788" s="13">
        <f>Table2[[#This Row],[Cost LC]]/3673.75</f>
        <v>0</v>
      </c>
    </row>
    <row r="789" spans="2:23" x14ac:dyDescent="0.3">
      <c r="B789" s="59" t="e">
        <f>VLOOKUP('BUDGET TEMPLATE'!C789,'MSRP CODES'!$A$4:$B$8,2,FALSE)</f>
        <v>#N/A</v>
      </c>
      <c r="D789" s="59" t="e">
        <f>VLOOKUP(Table2[[#This Row],[PPG Code]],'MSRP CODES'!$A$11:$B$15,2,FALSE)</f>
        <v>#N/A</v>
      </c>
      <c r="F789" s="59" t="e">
        <f>VLOOKUP(Table2[[#This Row],[Goal Code]],'MSRP CODES'!$A$18:$B$20,2,FALSE)</f>
        <v>#N/A</v>
      </c>
      <c r="I789" s="60" t="e">
        <f>VLOOKUP(Table2[[#This Row],[Site]],'MSRP CODES'!$A$23:$C$39,3,FALSE)</f>
        <v>#N/A</v>
      </c>
      <c r="J789" s="59" t="e">
        <f>VLOOKUP(Table2[[#This Row],[Cost Center Code]],'MSRP CODES'!$A$42:$B$48,2,FALSE)</f>
        <v>#N/A</v>
      </c>
      <c r="K789" s="61" t="e">
        <f>VLOOKUP(Table2[[#This Row],[MSRP Objective]],'MSRP CODES'!$A$60:$B$105,2,FALSE)</f>
        <v>#VALUE!</v>
      </c>
      <c r="L789" s="53" t="e">
        <f t="shared" si="37"/>
        <v>#VALUE!</v>
      </c>
      <c r="M789" s="61" t="e">
        <f>VLOOKUP(Table2[[#This Row],[MSRP Output]],'MSRP CODES'!$A$108:$B$491,2,FALSE)</f>
        <v>#N/A</v>
      </c>
      <c r="O789" s="61" t="e">
        <f>VLOOKUP(Table2[[#This Row],[Account Code]],'MSRP CODES'!$A$495:$B$580,2,FALSE)</f>
        <v>#N/A</v>
      </c>
      <c r="V789" s="12">
        <f t="shared" si="38"/>
        <v>0</v>
      </c>
      <c r="W789" s="13">
        <f>Table2[[#This Row],[Cost LC]]/3673.75</f>
        <v>0</v>
      </c>
    </row>
    <row r="790" spans="2:23" x14ac:dyDescent="0.3">
      <c r="B790" s="59" t="e">
        <f>VLOOKUP('BUDGET TEMPLATE'!C790,'MSRP CODES'!$A$4:$B$8,2,FALSE)</f>
        <v>#N/A</v>
      </c>
      <c r="D790" s="59" t="e">
        <f>VLOOKUP(Table2[[#This Row],[PPG Code]],'MSRP CODES'!$A$11:$B$15,2,FALSE)</f>
        <v>#N/A</v>
      </c>
      <c r="F790" s="59" t="e">
        <f>VLOOKUP(Table2[[#This Row],[Goal Code]],'MSRP CODES'!$A$18:$B$20,2,FALSE)</f>
        <v>#N/A</v>
      </c>
      <c r="I790" s="60" t="e">
        <f>VLOOKUP(Table2[[#This Row],[Site]],'MSRP CODES'!$A$23:$C$39,3,FALSE)</f>
        <v>#N/A</v>
      </c>
      <c r="J790" s="59" t="e">
        <f>VLOOKUP(Table2[[#This Row],[Cost Center Code]],'MSRP CODES'!$A$42:$B$48,2,FALSE)</f>
        <v>#N/A</v>
      </c>
      <c r="K790" s="61" t="e">
        <f>VLOOKUP(Table2[[#This Row],[MSRP Objective]],'MSRP CODES'!$A$60:$B$105,2,FALSE)</f>
        <v>#VALUE!</v>
      </c>
      <c r="L790" s="53" t="e">
        <f t="shared" si="37"/>
        <v>#VALUE!</v>
      </c>
      <c r="M790" s="61" t="e">
        <f>VLOOKUP(Table2[[#This Row],[MSRP Output]],'MSRP CODES'!$A$108:$B$491,2,FALSE)</f>
        <v>#N/A</v>
      </c>
      <c r="O790" s="61" t="e">
        <f>VLOOKUP(Table2[[#This Row],[Account Code]],'MSRP CODES'!$A$495:$B$580,2,FALSE)</f>
        <v>#N/A</v>
      </c>
      <c r="V790" s="12">
        <f t="shared" si="38"/>
        <v>0</v>
      </c>
      <c r="W790" s="13">
        <f>Table2[[#This Row],[Cost LC]]/3673.75</f>
        <v>0</v>
      </c>
    </row>
    <row r="791" spans="2:23" x14ac:dyDescent="0.3">
      <c r="B791" s="59" t="e">
        <f>VLOOKUP('BUDGET TEMPLATE'!C791,'MSRP CODES'!$A$4:$B$8,2,FALSE)</f>
        <v>#N/A</v>
      </c>
      <c r="D791" s="59" t="e">
        <f>VLOOKUP(Table2[[#This Row],[PPG Code]],'MSRP CODES'!$A$11:$B$15,2,FALSE)</f>
        <v>#N/A</v>
      </c>
      <c r="F791" s="59" t="e">
        <f>VLOOKUP(Table2[[#This Row],[Goal Code]],'MSRP CODES'!$A$18:$B$20,2,FALSE)</f>
        <v>#N/A</v>
      </c>
      <c r="I791" s="60" t="e">
        <f>VLOOKUP(Table2[[#This Row],[Site]],'MSRP CODES'!$A$23:$C$39,3,FALSE)</f>
        <v>#N/A</v>
      </c>
      <c r="J791" s="59" t="e">
        <f>VLOOKUP(Table2[[#This Row],[Cost Center Code]],'MSRP CODES'!$A$42:$B$48,2,FALSE)</f>
        <v>#N/A</v>
      </c>
      <c r="K791" s="61" t="e">
        <f>VLOOKUP(Table2[[#This Row],[MSRP Objective]],'MSRP CODES'!$A$60:$B$105,2,FALSE)</f>
        <v>#VALUE!</v>
      </c>
      <c r="L791" s="53" t="e">
        <f t="shared" si="37"/>
        <v>#VALUE!</v>
      </c>
      <c r="M791" s="61" t="e">
        <f>VLOOKUP(Table2[[#This Row],[MSRP Output]],'MSRP CODES'!$A$108:$B$491,2,FALSE)</f>
        <v>#N/A</v>
      </c>
      <c r="O791" s="61" t="e">
        <f>VLOOKUP(Table2[[#This Row],[Account Code]],'MSRP CODES'!$A$495:$B$580,2,FALSE)</f>
        <v>#N/A</v>
      </c>
      <c r="V791" s="12">
        <f t="shared" si="38"/>
        <v>0</v>
      </c>
      <c r="W791" s="13">
        <f>Table2[[#This Row],[Cost LC]]/3673.75</f>
        <v>0</v>
      </c>
    </row>
    <row r="792" spans="2:23" x14ac:dyDescent="0.3">
      <c r="B792" s="59" t="e">
        <f>VLOOKUP('BUDGET TEMPLATE'!C792,'MSRP CODES'!$A$4:$B$8,2,FALSE)</f>
        <v>#N/A</v>
      </c>
      <c r="D792" s="59" t="e">
        <f>VLOOKUP(Table2[[#This Row],[PPG Code]],'MSRP CODES'!$A$11:$B$15,2,FALSE)</f>
        <v>#N/A</v>
      </c>
      <c r="F792" s="59" t="e">
        <f>VLOOKUP(Table2[[#This Row],[Goal Code]],'MSRP CODES'!$A$18:$B$20,2,FALSE)</f>
        <v>#N/A</v>
      </c>
      <c r="I792" s="60" t="e">
        <f>VLOOKUP(Table2[[#This Row],[Site]],'MSRP CODES'!$A$23:$C$39,3,FALSE)</f>
        <v>#N/A</v>
      </c>
      <c r="J792" s="59" t="e">
        <f>VLOOKUP(Table2[[#This Row],[Cost Center Code]],'MSRP CODES'!$A$42:$B$48,2,FALSE)</f>
        <v>#N/A</v>
      </c>
      <c r="K792" s="61" t="e">
        <f>VLOOKUP(Table2[[#This Row],[MSRP Objective]],'MSRP CODES'!$A$60:$B$105,2,FALSE)</f>
        <v>#VALUE!</v>
      </c>
      <c r="L792" s="53" t="e">
        <f t="shared" si="37"/>
        <v>#VALUE!</v>
      </c>
      <c r="M792" s="61" t="e">
        <f>VLOOKUP(Table2[[#This Row],[MSRP Output]],'MSRP CODES'!$A$108:$B$491,2,FALSE)</f>
        <v>#N/A</v>
      </c>
      <c r="O792" s="61" t="e">
        <f>VLOOKUP(Table2[[#This Row],[Account Code]],'MSRP CODES'!$A$495:$B$580,2,FALSE)</f>
        <v>#N/A</v>
      </c>
      <c r="V792" s="12">
        <f t="shared" si="38"/>
        <v>0</v>
      </c>
      <c r="W792" s="13">
        <f>Table2[[#This Row],[Cost LC]]/3673.75</f>
        <v>0</v>
      </c>
    </row>
    <row r="793" spans="2:23" x14ac:dyDescent="0.3">
      <c r="B793" s="59" t="e">
        <f>VLOOKUP('BUDGET TEMPLATE'!C793,'MSRP CODES'!$A$4:$B$8,2,FALSE)</f>
        <v>#N/A</v>
      </c>
      <c r="D793" s="59" t="e">
        <f>VLOOKUP(Table2[[#This Row],[PPG Code]],'MSRP CODES'!$A$11:$B$15,2,FALSE)</f>
        <v>#N/A</v>
      </c>
      <c r="F793" s="59" t="e">
        <f>VLOOKUP(Table2[[#This Row],[Goal Code]],'MSRP CODES'!$A$18:$B$20,2,FALSE)</f>
        <v>#N/A</v>
      </c>
      <c r="I793" s="60" t="e">
        <f>VLOOKUP(Table2[[#This Row],[Site]],'MSRP CODES'!$A$23:$C$39,3,FALSE)</f>
        <v>#N/A</v>
      </c>
      <c r="J793" s="59" t="e">
        <f>VLOOKUP(Table2[[#This Row],[Cost Center Code]],'MSRP CODES'!$A$42:$B$48,2,FALSE)</f>
        <v>#N/A</v>
      </c>
      <c r="K793" s="61" t="e">
        <f>VLOOKUP(Table2[[#This Row],[MSRP Objective]],'MSRP CODES'!$A$60:$B$105,2,FALSE)</f>
        <v>#VALUE!</v>
      </c>
      <c r="L793" s="53" t="e">
        <f t="shared" si="37"/>
        <v>#VALUE!</v>
      </c>
      <c r="M793" s="61" t="e">
        <f>VLOOKUP(Table2[[#This Row],[MSRP Output]],'MSRP CODES'!$A$108:$B$491,2,FALSE)</f>
        <v>#N/A</v>
      </c>
      <c r="O793" s="61" t="e">
        <f>VLOOKUP(Table2[[#This Row],[Account Code]],'MSRP CODES'!$A$495:$B$580,2,FALSE)</f>
        <v>#N/A</v>
      </c>
      <c r="V793" s="12">
        <f t="shared" si="38"/>
        <v>0</v>
      </c>
      <c r="W793" s="13">
        <f>Table2[[#This Row],[Cost LC]]/3673.75</f>
        <v>0</v>
      </c>
    </row>
    <row r="794" spans="2:23" x14ac:dyDescent="0.3">
      <c r="B794" s="59" t="e">
        <f>VLOOKUP('BUDGET TEMPLATE'!C794,'MSRP CODES'!$A$4:$B$8,2,FALSE)</f>
        <v>#N/A</v>
      </c>
      <c r="D794" s="59" t="e">
        <f>VLOOKUP(Table2[[#This Row],[PPG Code]],'MSRP CODES'!$A$11:$B$15,2,FALSE)</f>
        <v>#N/A</v>
      </c>
      <c r="F794" s="59" t="e">
        <f>VLOOKUP(Table2[[#This Row],[Goal Code]],'MSRP CODES'!$A$18:$B$20,2,FALSE)</f>
        <v>#N/A</v>
      </c>
      <c r="I794" s="60" t="e">
        <f>VLOOKUP(Table2[[#This Row],[Site]],'MSRP CODES'!$A$23:$C$39,3,FALSE)</f>
        <v>#N/A</v>
      </c>
      <c r="J794" s="59" t="e">
        <f>VLOOKUP(Table2[[#This Row],[Cost Center Code]],'MSRP CODES'!$A$42:$B$48,2,FALSE)</f>
        <v>#N/A</v>
      </c>
      <c r="K794" s="61" t="e">
        <f>VLOOKUP(Table2[[#This Row],[MSRP Objective]],'MSRP CODES'!$A$60:$B$105,2,FALSE)</f>
        <v>#VALUE!</v>
      </c>
      <c r="L794" s="53" t="e">
        <f t="shared" si="37"/>
        <v>#VALUE!</v>
      </c>
      <c r="M794" s="61" t="e">
        <f>VLOOKUP(Table2[[#This Row],[MSRP Output]],'MSRP CODES'!$A$108:$B$491,2,FALSE)</f>
        <v>#N/A</v>
      </c>
      <c r="O794" s="61" t="e">
        <f>VLOOKUP(Table2[[#This Row],[Account Code]],'MSRP CODES'!$A$495:$B$580,2,FALSE)</f>
        <v>#N/A</v>
      </c>
      <c r="V794" s="12">
        <f t="shared" si="38"/>
        <v>0</v>
      </c>
      <c r="W794" s="13">
        <f>Table2[[#This Row],[Cost LC]]/3673.75</f>
        <v>0</v>
      </c>
    </row>
    <row r="795" spans="2:23" x14ac:dyDescent="0.3">
      <c r="B795" s="59" t="e">
        <f>VLOOKUP('BUDGET TEMPLATE'!C795,'MSRP CODES'!$A$4:$B$8,2,FALSE)</f>
        <v>#N/A</v>
      </c>
      <c r="D795" s="59" t="e">
        <f>VLOOKUP(Table2[[#This Row],[PPG Code]],'MSRP CODES'!$A$11:$B$15,2,FALSE)</f>
        <v>#N/A</v>
      </c>
      <c r="F795" s="59" t="e">
        <f>VLOOKUP(Table2[[#This Row],[Goal Code]],'MSRP CODES'!$A$18:$B$20,2,FALSE)</f>
        <v>#N/A</v>
      </c>
      <c r="I795" s="60" t="e">
        <f>VLOOKUP(Table2[[#This Row],[Site]],'MSRP CODES'!$A$23:$C$39,3,FALSE)</f>
        <v>#N/A</v>
      </c>
      <c r="J795" s="59" t="e">
        <f>VLOOKUP(Table2[[#This Row],[Cost Center Code]],'MSRP CODES'!$A$42:$B$48,2,FALSE)</f>
        <v>#N/A</v>
      </c>
      <c r="K795" s="61" t="e">
        <f>VLOOKUP(Table2[[#This Row],[MSRP Objective]],'MSRP CODES'!$A$60:$B$105,2,FALSE)</f>
        <v>#VALUE!</v>
      </c>
      <c r="L795" s="53" t="e">
        <f t="shared" si="37"/>
        <v>#VALUE!</v>
      </c>
      <c r="M795" s="61" t="e">
        <f>VLOOKUP(Table2[[#This Row],[MSRP Output]],'MSRP CODES'!$A$108:$B$491,2,FALSE)</f>
        <v>#N/A</v>
      </c>
      <c r="O795" s="61" t="e">
        <f>VLOOKUP(Table2[[#This Row],[Account Code]],'MSRP CODES'!$A$495:$B$580,2,FALSE)</f>
        <v>#N/A</v>
      </c>
      <c r="V795" s="12">
        <f t="shared" si="38"/>
        <v>0</v>
      </c>
      <c r="W795" s="13">
        <f>Table2[[#This Row],[Cost LC]]/3673.75</f>
        <v>0</v>
      </c>
    </row>
    <row r="796" spans="2:23" x14ac:dyDescent="0.3">
      <c r="B796" s="59" t="e">
        <f>VLOOKUP('BUDGET TEMPLATE'!C796,'MSRP CODES'!$A$4:$B$8,2,FALSE)</f>
        <v>#N/A</v>
      </c>
      <c r="D796" s="59" t="e">
        <f>VLOOKUP(Table2[[#This Row],[PPG Code]],'MSRP CODES'!$A$11:$B$15,2,FALSE)</f>
        <v>#N/A</v>
      </c>
      <c r="F796" s="59" t="e">
        <f>VLOOKUP(Table2[[#This Row],[Goal Code]],'MSRP CODES'!$A$18:$B$20,2,FALSE)</f>
        <v>#N/A</v>
      </c>
      <c r="I796" s="60" t="e">
        <f>VLOOKUP(Table2[[#This Row],[Site]],'MSRP CODES'!$A$23:$C$39,3,FALSE)</f>
        <v>#N/A</v>
      </c>
      <c r="J796" s="59" t="e">
        <f>VLOOKUP(Table2[[#This Row],[Cost Center Code]],'MSRP CODES'!$A$42:$B$48,2,FALSE)</f>
        <v>#N/A</v>
      </c>
      <c r="K796" s="61" t="e">
        <f>VLOOKUP(Table2[[#This Row],[MSRP Objective]],'MSRP CODES'!$A$60:$B$105,2,FALSE)</f>
        <v>#VALUE!</v>
      </c>
      <c r="L796" s="53" t="e">
        <f t="shared" si="37"/>
        <v>#VALUE!</v>
      </c>
      <c r="M796" s="61" t="e">
        <f>VLOOKUP(Table2[[#This Row],[MSRP Output]],'MSRP CODES'!$A$108:$B$491,2,FALSE)</f>
        <v>#N/A</v>
      </c>
      <c r="O796" s="61" t="e">
        <f>VLOOKUP(Table2[[#This Row],[Account Code]],'MSRP CODES'!$A$495:$B$580,2,FALSE)</f>
        <v>#N/A</v>
      </c>
      <c r="V796" s="12">
        <f t="shared" si="38"/>
        <v>0</v>
      </c>
      <c r="W796" s="13">
        <f>Table2[[#This Row],[Cost LC]]/3673.75</f>
        <v>0</v>
      </c>
    </row>
    <row r="797" spans="2:23" x14ac:dyDescent="0.3">
      <c r="B797" s="59" t="e">
        <f>VLOOKUP('BUDGET TEMPLATE'!C797,'MSRP CODES'!$A$4:$B$8,2,FALSE)</f>
        <v>#N/A</v>
      </c>
      <c r="D797" s="59" t="e">
        <f>VLOOKUP(Table2[[#This Row],[PPG Code]],'MSRP CODES'!$A$11:$B$15,2,FALSE)</f>
        <v>#N/A</v>
      </c>
      <c r="F797" s="59" t="e">
        <f>VLOOKUP(Table2[[#This Row],[Goal Code]],'MSRP CODES'!$A$18:$B$20,2,FALSE)</f>
        <v>#N/A</v>
      </c>
      <c r="I797" s="60" t="e">
        <f>VLOOKUP(Table2[[#This Row],[Site]],'MSRP CODES'!$A$23:$C$39,3,FALSE)</f>
        <v>#N/A</v>
      </c>
      <c r="J797" s="59" t="e">
        <f>VLOOKUP(Table2[[#This Row],[Cost Center Code]],'MSRP CODES'!$A$42:$B$48,2,FALSE)</f>
        <v>#N/A</v>
      </c>
      <c r="K797" s="61" t="e">
        <f>VLOOKUP(Table2[[#This Row],[MSRP Objective]],'MSRP CODES'!$A$60:$B$105,2,FALSE)</f>
        <v>#VALUE!</v>
      </c>
      <c r="L797" s="53" t="e">
        <f t="shared" si="37"/>
        <v>#VALUE!</v>
      </c>
      <c r="M797" s="61" t="e">
        <f>VLOOKUP(Table2[[#This Row],[MSRP Output]],'MSRP CODES'!$A$108:$B$491,2,FALSE)</f>
        <v>#N/A</v>
      </c>
      <c r="O797" s="61" t="e">
        <f>VLOOKUP(Table2[[#This Row],[Account Code]],'MSRP CODES'!$A$495:$B$580,2,FALSE)</f>
        <v>#N/A</v>
      </c>
      <c r="V797" s="12">
        <f t="shared" si="38"/>
        <v>0</v>
      </c>
      <c r="W797" s="13">
        <f>Table2[[#This Row],[Cost LC]]/3673.75</f>
        <v>0</v>
      </c>
    </row>
    <row r="798" spans="2:23" x14ac:dyDescent="0.3">
      <c r="B798" s="59" t="e">
        <f>VLOOKUP('BUDGET TEMPLATE'!C798,'MSRP CODES'!$A$4:$B$8,2,FALSE)</f>
        <v>#N/A</v>
      </c>
      <c r="D798" s="59" t="e">
        <f>VLOOKUP(Table2[[#This Row],[PPG Code]],'MSRP CODES'!$A$11:$B$15,2,FALSE)</f>
        <v>#N/A</v>
      </c>
      <c r="F798" s="59" t="e">
        <f>VLOOKUP(Table2[[#This Row],[Goal Code]],'MSRP CODES'!$A$18:$B$20,2,FALSE)</f>
        <v>#N/A</v>
      </c>
      <c r="I798" s="60" t="e">
        <f>VLOOKUP(Table2[[#This Row],[Site]],'MSRP CODES'!$A$23:$C$39,3,FALSE)</f>
        <v>#N/A</v>
      </c>
      <c r="J798" s="59" t="e">
        <f>VLOOKUP(Table2[[#This Row],[Cost Center Code]],'MSRP CODES'!$A$42:$B$48,2,FALSE)</f>
        <v>#N/A</v>
      </c>
      <c r="K798" s="61" t="e">
        <f>VLOOKUP(Table2[[#This Row],[MSRP Objective]],'MSRP CODES'!$A$60:$B$105,2,FALSE)</f>
        <v>#VALUE!</v>
      </c>
      <c r="L798" s="53" t="e">
        <f t="shared" si="37"/>
        <v>#VALUE!</v>
      </c>
      <c r="M798" s="61" t="e">
        <f>VLOOKUP(Table2[[#This Row],[MSRP Output]],'MSRP CODES'!$A$108:$B$491,2,FALSE)</f>
        <v>#N/A</v>
      </c>
      <c r="O798" s="61" t="e">
        <f>VLOOKUP(Table2[[#This Row],[Account Code]],'MSRP CODES'!$A$495:$B$580,2,FALSE)</f>
        <v>#N/A</v>
      </c>
      <c r="V798" s="12">
        <f t="shared" si="38"/>
        <v>0</v>
      </c>
      <c r="W798" s="13">
        <f>Table2[[#This Row],[Cost LC]]/3673.75</f>
        <v>0</v>
      </c>
    </row>
    <row r="799" spans="2:23" x14ac:dyDescent="0.3">
      <c r="B799" s="59" t="e">
        <f>VLOOKUP('BUDGET TEMPLATE'!C799,'MSRP CODES'!$A$4:$B$8,2,FALSE)</f>
        <v>#N/A</v>
      </c>
      <c r="D799" s="59" t="e">
        <f>VLOOKUP(Table2[[#This Row],[PPG Code]],'MSRP CODES'!$A$11:$B$15,2,FALSE)</f>
        <v>#N/A</v>
      </c>
      <c r="F799" s="59" t="e">
        <f>VLOOKUP(Table2[[#This Row],[Goal Code]],'MSRP CODES'!$A$18:$B$20,2,FALSE)</f>
        <v>#N/A</v>
      </c>
      <c r="I799" s="60" t="e">
        <f>VLOOKUP(Table2[[#This Row],[Site]],'MSRP CODES'!$A$23:$C$39,3,FALSE)</f>
        <v>#N/A</v>
      </c>
      <c r="J799" s="59" t="e">
        <f>VLOOKUP(Table2[[#This Row],[Cost Center Code]],'MSRP CODES'!$A$42:$B$48,2,FALSE)</f>
        <v>#N/A</v>
      </c>
      <c r="K799" s="61" t="e">
        <f>VLOOKUP(Table2[[#This Row],[MSRP Objective]],'MSRP CODES'!$A$60:$B$105,2,FALSE)</f>
        <v>#VALUE!</v>
      </c>
      <c r="L799" s="53" t="e">
        <f t="shared" si="37"/>
        <v>#VALUE!</v>
      </c>
      <c r="M799" s="61" t="e">
        <f>VLOOKUP(Table2[[#This Row],[MSRP Output]],'MSRP CODES'!$A$108:$B$491,2,FALSE)</f>
        <v>#N/A</v>
      </c>
      <c r="O799" s="61" t="e">
        <f>VLOOKUP(Table2[[#This Row],[Account Code]],'MSRP CODES'!$A$495:$B$580,2,FALSE)</f>
        <v>#N/A</v>
      </c>
      <c r="V799" s="12">
        <f t="shared" si="38"/>
        <v>0</v>
      </c>
      <c r="W799" s="13">
        <f>Table2[[#This Row],[Cost LC]]/3673.75</f>
        <v>0</v>
      </c>
    </row>
    <row r="800" spans="2:23" x14ac:dyDescent="0.3">
      <c r="B800" s="59" t="e">
        <f>VLOOKUP('BUDGET TEMPLATE'!C800,'MSRP CODES'!$A$4:$B$8,2,FALSE)</f>
        <v>#N/A</v>
      </c>
      <c r="D800" s="59" t="e">
        <f>VLOOKUP(Table2[[#This Row],[PPG Code]],'MSRP CODES'!$A$11:$B$15,2,FALSE)</f>
        <v>#N/A</v>
      </c>
      <c r="F800" s="59" t="e">
        <f>VLOOKUP(Table2[[#This Row],[Goal Code]],'MSRP CODES'!$A$18:$B$20,2,FALSE)</f>
        <v>#N/A</v>
      </c>
      <c r="I800" s="60" t="e">
        <f>VLOOKUP(Table2[[#This Row],[Site]],'MSRP CODES'!$A$23:$C$39,3,FALSE)</f>
        <v>#N/A</v>
      </c>
      <c r="J800" s="59" t="e">
        <f>VLOOKUP(Table2[[#This Row],[Cost Center Code]],'MSRP CODES'!$A$42:$B$48,2,FALSE)</f>
        <v>#N/A</v>
      </c>
      <c r="K800" s="61" t="e">
        <f>VLOOKUP(Table2[[#This Row],[MSRP Objective]],'MSRP CODES'!$A$60:$B$105,2,FALSE)</f>
        <v>#VALUE!</v>
      </c>
      <c r="L800" s="53" t="e">
        <f t="shared" si="37"/>
        <v>#VALUE!</v>
      </c>
      <c r="M800" s="61" t="e">
        <f>VLOOKUP(Table2[[#This Row],[MSRP Output]],'MSRP CODES'!$A$108:$B$491,2,FALSE)</f>
        <v>#N/A</v>
      </c>
      <c r="O800" s="61" t="e">
        <f>VLOOKUP(Table2[[#This Row],[Account Code]],'MSRP CODES'!$A$495:$B$580,2,FALSE)</f>
        <v>#N/A</v>
      </c>
      <c r="V800" s="12">
        <f t="shared" si="38"/>
        <v>0</v>
      </c>
      <c r="W800" s="13">
        <f>Table2[[#This Row],[Cost LC]]/3673.75</f>
        <v>0</v>
      </c>
    </row>
    <row r="801" spans="2:23" x14ac:dyDescent="0.3">
      <c r="B801" s="59" t="e">
        <f>VLOOKUP('BUDGET TEMPLATE'!C801,'MSRP CODES'!$A$4:$B$8,2,FALSE)</f>
        <v>#N/A</v>
      </c>
      <c r="D801" s="59" t="e">
        <f>VLOOKUP(Table2[[#This Row],[PPG Code]],'MSRP CODES'!$A$11:$B$15,2,FALSE)</f>
        <v>#N/A</v>
      </c>
      <c r="F801" s="59" t="e">
        <f>VLOOKUP(Table2[[#This Row],[Goal Code]],'MSRP CODES'!$A$18:$B$20,2,FALSE)</f>
        <v>#N/A</v>
      </c>
      <c r="I801" s="60" t="e">
        <f>VLOOKUP(Table2[[#This Row],[Site]],'MSRP CODES'!$A$23:$C$39,3,FALSE)</f>
        <v>#N/A</v>
      </c>
      <c r="J801" s="59" t="e">
        <f>VLOOKUP(Table2[[#This Row],[Cost Center Code]],'MSRP CODES'!$A$42:$B$48,2,FALSE)</f>
        <v>#N/A</v>
      </c>
      <c r="K801" s="61" t="e">
        <f>VLOOKUP(Table2[[#This Row],[MSRP Objective]],'MSRP CODES'!$A$60:$B$105,2,FALSE)</f>
        <v>#VALUE!</v>
      </c>
      <c r="L801" s="53" t="e">
        <f t="shared" si="37"/>
        <v>#VALUE!</v>
      </c>
      <c r="M801" s="61" t="e">
        <f>VLOOKUP(Table2[[#This Row],[MSRP Output]],'MSRP CODES'!$A$108:$B$491,2,FALSE)</f>
        <v>#N/A</v>
      </c>
      <c r="O801" s="61" t="e">
        <f>VLOOKUP(Table2[[#This Row],[Account Code]],'MSRP CODES'!$A$495:$B$580,2,FALSE)</f>
        <v>#N/A</v>
      </c>
      <c r="V801" s="12">
        <f t="shared" si="38"/>
        <v>0</v>
      </c>
      <c r="W801" s="13">
        <f>Table2[[#This Row],[Cost LC]]/3673.75</f>
        <v>0</v>
      </c>
    </row>
    <row r="802" spans="2:23" x14ac:dyDescent="0.3">
      <c r="B802" s="59" t="e">
        <f>VLOOKUP('BUDGET TEMPLATE'!C802,'MSRP CODES'!$A$4:$B$8,2,FALSE)</f>
        <v>#N/A</v>
      </c>
      <c r="D802" s="59" t="e">
        <f>VLOOKUP(Table2[[#This Row],[PPG Code]],'MSRP CODES'!$A$11:$B$15,2,FALSE)</f>
        <v>#N/A</v>
      </c>
      <c r="F802" s="59" t="e">
        <f>VLOOKUP(Table2[[#This Row],[Goal Code]],'MSRP CODES'!$A$18:$B$20,2,FALSE)</f>
        <v>#N/A</v>
      </c>
      <c r="I802" s="60" t="e">
        <f>VLOOKUP(Table2[[#This Row],[Site]],'MSRP CODES'!$A$23:$C$39,3,FALSE)</f>
        <v>#N/A</v>
      </c>
      <c r="J802" s="59" t="e">
        <f>VLOOKUP(Table2[[#This Row],[Cost Center Code]],'MSRP CODES'!$A$42:$B$48,2,FALSE)</f>
        <v>#N/A</v>
      </c>
      <c r="K802" s="61" t="e">
        <f>VLOOKUP(Table2[[#This Row],[MSRP Objective]],'MSRP CODES'!$A$60:$B$105,2,FALSE)</f>
        <v>#VALUE!</v>
      </c>
      <c r="L802" s="53" t="e">
        <f t="shared" si="37"/>
        <v>#VALUE!</v>
      </c>
      <c r="M802" s="61" t="e">
        <f>VLOOKUP(Table2[[#This Row],[MSRP Output]],'MSRP CODES'!$A$108:$B$491,2,FALSE)</f>
        <v>#N/A</v>
      </c>
      <c r="O802" s="61" t="e">
        <f>VLOOKUP(Table2[[#This Row],[Account Code]],'MSRP CODES'!$A$495:$B$580,2,FALSE)</f>
        <v>#N/A</v>
      </c>
      <c r="V802" s="12">
        <f t="shared" si="38"/>
        <v>0</v>
      </c>
      <c r="W802" s="13">
        <f>Table2[[#This Row],[Cost LC]]/3673.75</f>
        <v>0</v>
      </c>
    </row>
    <row r="803" spans="2:23" x14ac:dyDescent="0.3">
      <c r="B803" s="59" t="e">
        <f>VLOOKUP('BUDGET TEMPLATE'!C803,'MSRP CODES'!$A$4:$B$8,2,FALSE)</f>
        <v>#N/A</v>
      </c>
      <c r="D803" s="59" t="e">
        <f>VLOOKUP(Table2[[#This Row],[PPG Code]],'MSRP CODES'!$A$11:$B$15,2,FALSE)</f>
        <v>#N/A</v>
      </c>
      <c r="F803" s="59" t="e">
        <f>VLOOKUP(Table2[[#This Row],[Goal Code]],'MSRP CODES'!$A$18:$B$20,2,FALSE)</f>
        <v>#N/A</v>
      </c>
      <c r="I803" s="60" t="e">
        <f>VLOOKUP(Table2[[#This Row],[Site]],'MSRP CODES'!$A$23:$C$39,3,FALSE)</f>
        <v>#N/A</v>
      </c>
      <c r="J803" s="59" t="e">
        <f>VLOOKUP(Table2[[#This Row],[Cost Center Code]],'MSRP CODES'!$A$42:$B$48,2,FALSE)</f>
        <v>#N/A</v>
      </c>
      <c r="K803" s="61" t="e">
        <f>VLOOKUP(Table2[[#This Row],[MSRP Objective]],'MSRP CODES'!$A$60:$B$105,2,FALSE)</f>
        <v>#VALUE!</v>
      </c>
      <c r="L803" s="53" t="e">
        <f t="shared" si="37"/>
        <v>#VALUE!</v>
      </c>
      <c r="M803" s="61" t="e">
        <f>VLOOKUP(Table2[[#This Row],[MSRP Output]],'MSRP CODES'!$A$108:$B$491,2,FALSE)</f>
        <v>#N/A</v>
      </c>
      <c r="O803" s="61" t="e">
        <f>VLOOKUP(Table2[[#This Row],[Account Code]],'MSRP CODES'!$A$495:$B$580,2,FALSE)</f>
        <v>#N/A</v>
      </c>
      <c r="V803" s="12">
        <f t="shared" si="38"/>
        <v>0</v>
      </c>
      <c r="W803" s="13">
        <f>Table2[[#This Row],[Cost LC]]/3673.75</f>
        <v>0</v>
      </c>
    </row>
    <row r="804" spans="2:23" x14ac:dyDescent="0.3">
      <c r="B804" s="59" t="e">
        <f>VLOOKUP('BUDGET TEMPLATE'!C804,'MSRP CODES'!$A$4:$B$8,2,FALSE)</f>
        <v>#N/A</v>
      </c>
      <c r="D804" s="59" t="e">
        <f>VLOOKUP(Table2[[#This Row],[PPG Code]],'MSRP CODES'!$A$11:$B$15,2,FALSE)</f>
        <v>#N/A</v>
      </c>
      <c r="F804" s="59" t="e">
        <f>VLOOKUP(Table2[[#This Row],[Goal Code]],'MSRP CODES'!$A$18:$B$20,2,FALSE)</f>
        <v>#N/A</v>
      </c>
      <c r="I804" s="60" t="e">
        <f>VLOOKUP(Table2[[#This Row],[Site]],'MSRP CODES'!$A$23:$C$39,3,FALSE)</f>
        <v>#N/A</v>
      </c>
      <c r="J804" s="59" t="e">
        <f>VLOOKUP(Table2[[#This Row],[Cost Center Code]],'MSRP CODES'!$A$42:$B$48,2,FALSE)</f>
        <v>#N/A</v>
      </c>
      <c r="K804" s="61" t="e">
        <f>VLOOKUP(Table2[[#This Row],[MSRP Objective]],'MSRP CODES'!$A$60:$B$105,2,FALSE)</f>
        <v>#VALUE!</v>
      </c>
      <c r="L804" s="53" t="e">
        <f t="shared" si="37"/>
        <v>#VALUE!</v>
      </c>
      <c r="M804" s="61" t="e">
        <f>VLOOKUP(Table2[[#This Row],[MSRP Output]],'MSRP CODES'!$A$108:$B$491,2,FALSE)</f>
        <v>#N/A</v>
      </c>
      <c r="O804" s="61" t="e">
        <f>VLOOKUP(Table2[[#This Row],[Account Code]],'MSRP CODES'!$A$495:$B$580,2,FALSE)</f>
        <v>#N/A</v>
      </c>
      <c r="V804" s="12">
        <f t="shared" si="38"/>
        <v>0</v>
      </c>
      <c r="W804" s="13">
        <f>Table2[[#This Row],[Cost LC]]/3673.75</f>
        <v>0</v>
      </c>
    </row>
    <row r="805" spans="2:23" x14ac:dyDescent="0.3">
      <c r="B805" s="59" t="e">
        <f>VLOOKUP('BUDGET TEMPLATE'!C805,'MSRP CODES'!$A$4:$B$8,2,FALSE)</f>
        <v>#N/A</v>
      </c>
      <c r="D805" s="59" t="e">
        <f>VLOOKUP(Table2[[#This Row],[PPG Code]],'MSRP CODES'!$A$11:$B$15,2,FALSE)</f>
        <v>#N/A</v>
      </c>
      <c r="F805" s="59" t="e">
        <f>VLOOKUP(Table2[[#This Row],[Goal Code]],'MSRP CODES'!$A$18:$B$20,2,FALSE)</f>
        <v>#N/A</v>
      </c>
      <c r="I805" s="60" t="e">
        <f>VLOOKUP(Table2[[#This Row],[Site]],'MSRP CODES'!$A$23:$C$39,3,FALSE)</f>
        <v>#N/A</v>
      </c>
      <c r="J805" s="59" t="e">
        <f>VLOOKUP(Table2[[#This Row],[Cost Center Code]],'MSRP CODES'!$A$42:$B$48,2,FALSE)</f>
        <v>#N/A</v>
      </c>
      <c r="K805" s="61" t="e">
        <f>VLOOKUP(Table2[[#This Row],[MSRP Objective]],'MSRP CODES'!$A$60:$B$105,2,FALSE)</f>
        <v>#VALUE!</v>
      </c>
      <c r="L805" s="53" t="e">
        <f t="shared" si="37"/>
        <v>#VALUE!</v>
      </c>
      <c r="M805" s="61" t="e">
        <f>VLOOKUP(Table2[[#This Row],[MSRP Output]],'MSRP CODES'!$A$108:$B$491,2,FALSE)</f>
        <v>#N/A</v>
      </c>
      <c r="O805" s="61" t="e">
        <f>VLOOKUP(Table2[[#This Row],[Account Code]],'MSRP CODES'!$A$495:$B$580,2,FALSE)</f>
        <v>#N/A</v>
      </c>
      <c r="V805" s="12">
        <f t="shared" si="38"/>
        <v>0</v>
      </c>
      <c r="W805" s="13">
        <f>Table2[[#This Row],[Cost LC]]/3673.75</f>
        <v>0</v>
      </c>
    </row>
    <row r="806" spans="2:23" x14ac:dyDescent="0.3">
      <c r="B806" s="59" t="e">
        <f>VLOOKUP('BUDGET TEMPLATE'!C806,'MSRP CODES'!$A$4:$B$8,2,FALSE)</f>
        <v>#N/A</v>
      </c>
      <c r="D806" s="59" t="e">
        <f>VLOOKUP(Table2[[#This Row],[PPG Code]],'MSRP CODES'!$A$11:$B$15,2,FALSE)</f>
        <v>#N/A</v>
      </c>
      <c r="F806" s="59" t="e">
        <f>VLOOKUP(Table2[[#This Row],[Goal Code]],'MSRP CODES'!$A$18:$B$20,2,FALSE)</f>
        <v>#N/A</v>
      </c>
      <c r="I806" s="60" t="e">
        <f>VLOOKUP(Table2[[#This Row],[Site]],'MSRP CODES'!$A$23:$C$39,3,FALSE)</f>
        <v>#N/A</v>
      </c>
      <c r="J806" s="59" t="e">
        <f>VLOOKUP(Table2[[#This Row],[Cost Center Code]],'MSRP CODES'!$A$42:$B$48,2,FALSE)</f>
        <v>#N/A</v>
      </c>
      <c r="K806" s="61" t="e">
        <f>VLOOKUP(Table2[[#This Row],[MSRP Objective]],'MSRP CODES'!$A$60:$B$105,2,FALSE)</f>
        <v>#VALUE!</v>
      </c>
      <c r="L806" s="53" t="e">
        <f t="shared" si="37"/>
        <v>#VALUE!</v>
      </c>
      <c r="M806" s="61" t="e">
        <f>VLOOKUP(Table2[[#This Row],[MSRP Output]],'MSRP CODES'!$A$108:$B$491,2,FALSE)</f>
        <v>#N/A</v>
      </c>
      <c r="O806" s="61" t="e">
        <f>VLOOKUP(Table2[[#This Row],[Account Code]],'MSRP CODES'!$A$495:$B$580,2,FALSE)</f>
        <v>#N/A</v>
      </c>
      <c r="V806" s="12">
        <f t="shared" si="38"/>
        <v>0</v>
      </c>
      <c r="W806" s="13">
        <f>Table2[[#This Row],[Cost LC]]/3673.75</f>
        <v>0</v>
      </c>
    </row>
    <row r="807" spans="2:23" x14ac:dyDescent="0.3">
      <c r="B807" s="59" t="e">
        <f>VLOOKUP('BUDGET TEMPLATE'!C807,'MSRP CODES'!$A$4:$B$8,2,FALSE)</f>
        <v>#N/A</v>
      </c>
      <c r="D807" s="59" t="e">
        <f>VLOOKUP(Table2[[#This Row],[PPG Code]],'MSRP CODES'!$A$11:$B$15,2,FALSE)</f>
        <v>#N/A</v>
      </c>
      <c r="F807" s="59" t="e">
        <f>VLOOKUP(Table2[[#This Row],[Goal Code]],'MSRP CODES'!$A$18:$B$20,2,FALSE)</f>
        <v>#N/A</v>
      </c>
      <c r="I807" s="60" t="e">
        <f>VLOOKUP(Table2[[#This Row],[Site]],'MSRP CODES'!$A$23:$C$39,3,FALSE)</f>
        <v>#N/A</v>
      </c>
      <c r="J807" s="59" t="e">
        <f>VLOOKUP(Table2[[#This Row],[Cost Center Code]],'MSRP CODES'!$A$42:$B$48,2,FALSE)</f>
        <v>#N/A</v>
      </c>
      <c r="K807" s="61" t="e">
        <f>VLOOKUP(Table2[[#This Row],[MSRP Objective]],'MSRP CODES'!$A$60:$B$105,2,FALSE)</f>
        <v>#VALUE!</v>
      </c>
      <c r="L807" s="53" t="e">
        <f t="shared" si="37"/>
        <v>#VALUE!</v>
      </c>
      <c r="M807" s="61" t="e">
        <f>VLOOKUP(Table2[[#This Row],[MSRP Output]],'MSRP CODES'!$A$108:$B$491,2,FALSE)</f>
        <v>#N/A</v>
      </c>
      <c r="O807" s="61" t="e">
        <f>VLOOKUP(Table2[[#This Row],[Account Code]],'MSRP CODES'!$A$495:$B$580,2,FALSE)</f>
        <v>#N/A</v>
      </c>
      <c r="V807" s="12">
        <f t="shared" si="38"/>
        <v>0</v>
      </c>
      <c r="W807" s="13">
        <f>Table2[[#This Row],[Cost LC]]/3673.75</f>
        <v>0</v>
      </c>
    </row>
    <row r="808" spans="2:23" x14ac:dyDescent="0.3">
      <c r="B808" s="59" t="e">
        <f>VLOOKUP('BUDGET TEMPLATE'!C808,'MSRP CODES'!$A$4:$B$8,2,FALSE)</f>
        <v>#N/A</v>
      </c>
      <c r="D808" s="59" t="e">
        <f>VLOOKUP(Table2[[#This Row],[PPG Code]],'MSRP CODES'!$A$11:$B$15,2,FALSE)</f>
        <v>#N/A</v>
      </c>
      <c r="F808" s="59" t="e">
        <f>VLOOKUP(Table2[[#This Row],[Goal Code]],'MSRP CODES'!$A$18:$B$20,2,FALSE)</f>
        <v>#N/A</v>
      </c>
      <c r="I808" s="60" t="e">
        <f>VLOOKUP(Table2[[#This Row],[Site]],'MSRP CODES'!$A$23:$C$39,3,FALSE)</f>
        <v>#N/A</v>
      </c>
      <c r="J808" s="59" t="e">
        <f>VLOOKUP(Table2[[#This Row],[Cost Center Code]],'MSRP CODES'!$A$42:$B$48,2,FALSE)</f>
        <v>#N/A</v>
      </c>
      <c r="K808" s="61" t="e">
        <f>VLOOKUP(Table2[[#This Row],[MSRP Objective]],'MSRP CODES'!$A$60:$B$105,2,FALSE)</f>
        <v>#VALUE!</v>
      </c>
      <c r="L808" s="53" t="e">
        <f t="shared" si="37"/>
        <v>#VALUE!</v>
      </c>
      <c r="M808" s="61" t="e">
        <f>VLOOKUP(Table2[[#This Row],[MSRP Output]],'MSRP CODES'!$A$108:$B$491,2,FALSE)</f>
        <v>#N/A</v>
      </c>
      <c r="O808" s="61" t="e">
        <f>VLOOKUP(Table2[[#This Row],[Account Code]],'MSRP CODES'!$A$495:$B$580,2,FALSE)</f>
        <v>#N/A</v>
      </c>
      <c r="V808" s="12">
        <f t="shared" si="38"/>
        <v>0</v>
      </c>
      <c r="W808" s="13">
        <f>Table2[[#This Row],[Cost LC]]/3673.75</f>
        <v>0</v>
      </c>
    </row>
    <row r="809" spans="2:23" x14ac:dyDescent="0.3">
      <c r="B809" s="59" t="e">
        <f>VLOOKUP('BUDGET TEMPLATE'!C809,'MSRP CODES'!$A$4:$B$8,2,FALSE)</f>
        <v>#N/A</v>
      </c>
      <c r="D809" s="59" t="e">
        <f>VLOOKUP(Table2[[#This Row],[PPG Code]],'MSRP CODES'!$A$11:$B$15,2,FALSE)</f>
        <v>#N/A</v>
      </c>
      <c r="F809" s="59" t="e">
        <f>VLOOKUP(Table2[[#This Row],[Goal Code]],'MSRP CODES'!$A$18:$B$20,2,FALSE)</f>
        <v>#N/A</v>
      </c>
      <c r="I809" s="60" t="e">
        <f>VLOOKUP(Table2[[#This Row],[Site]],'MSRP CODES'!$A$23:$C$39,3,FALSE)</f>
        <v>#N/A</v>
      </c>
      <c r="J809" s="59" t="e">
        <f>VLOOKUP(Table2[[#This Row],[Cost Center Code]],'MSRP CODES'!$A$42:$B$48,2,FALSE)</f>
        <v>#N/A</v>
      </c>
      <c r="K809" s="61" t="e">
        <f>VLOOKUP(Table2[[#This Row],[MSRP Objective]],'MSRP CODES'!$A$60:$B$105,2,FALSE)</f>
        <v>#VALUE!</v>
      </c>
      <c r="L809" s="53" t="e">
        <f t="shared" si="37"/>
        <v>#VALUE!</v>
      </c>
      <c r="M809" s="61" t="e">
        <f>VLOOKUP(Table2[[#This Row],[MSRP Output]],'MSRP CODES'!$A$108:$B$491,2,FALSE)</f>
        <v>#N/A</v>
      </c>
      <c r="O809" s="61" t="e">
        <f>VLOOKUP(Table2[[#This Row],[Account Code]],'MSRP CODES'!$A$495:$B$580,2,FALSE)</f>
        <v>#N/A</v>
      </c>
      <c r="V809" s="12">
        <f t="shared" si="38"/>
        <v>0</v>
      </c>
      <c r="W809" s="13">
        <f>Table2[[#This Row],[Cost LC]]/3673.75</f>
        <v>0</v>
      </c>
    </row>
    <row r="810" spans="2:23" x14ac:dyDescent="0.3">
      <c r="B810" s="59" t="e">
        <f>VLOOKUP('BUDGET TEMPLATE'!C810,'MSRP CODES'!$A$4:$B$8,2,FALSE)</f>
        <v>#N/A</v>
      </c>
      <c r="D810" s="59" t="e">
        <f>VLOOKUP(Table2[[#This Row],[PPG Code]],'MSRP CODES'!$A$11:$B$15,2,FALSE)</f>
        <v>#N/A</v>
      </c>
      <c r="F810" s="59" t="e">
        <f>VLOOKUP(Table2[[#This Row],[Goal Code]],'MSRP CODES'!$A$18:$B$20,2,FALSE)</f>
        <v>#N/A</v>
      </c>
      <c r="I810" s="60" t="e">
        <f>VLOOKUP(Table2[[#This Row],[Site]],'MSRP CODES'!$A$23:$C$39,3,FALSE)</f>
        <v>#N/A</v>
      </c>
      <c r="J810" s="59" t="e">
        <f>VLOOKUP(Table2[[#This Row],[Cost Center Code]],'MSRP CODES'!$A$42:$B$48,2,FALSE)</f>
        <v>#N/A</v>
      </c>
      <c r="K810" s="61" t="e">
        <f>VLOOKUP(Table2[[#This Row],[MSRP Objective]],'MSRP CODES'!$A$60:$B$105,2,FALSE)</f>
        <v>#VALUE!</v>
      </c>
      <c r="L810" s="53" t="e">
        <f t="shared" si="37"/>
        <v>#VALUE!</v>
      </c>
      <c r="M810" s="61" t="e">
        <f>VLOOKUP(Table2[[#This Row],[MSRP Output]],'MSRP CODES'!$A$108:$B$491,2,FALSE)</f>
        <v>#N/A</v>
      </c>
      <c r="O810" s="61" t="e">
        <f>VLOOKUP(Table2[[#This Row],[Account Code]],'MSRP CODES'!$A$495:$B$580,2,FALSE)</f>
        <v>#N/A</v>
      </c>
      <c r="V810" s="12">
        <f t="shared" si="38"/>
        <v>0</v>
      </c>
      <c r="W810" s="13">
        <f>Table2[[#This Row],[Cost LC]]/3673.75</f>
        <v>0</v>
      </c>
    </row>
    <row r="811" spans="2:23" x14ac:dyDescent="0.3">
      <c r="B811" s="59" t="e">
        <f>VLOOKUP('BUDGET TEMPLATE'!C811,'MSRP CODES'!$A$4:$B$8,2,FALSE)</f>
        <v>#N/A</v>
      </c>
      <c r="D811" s="59" t="e">
        <f>VLOOKUP(Table2[[#This Row],[PPG Code]],'MSRP CODES'!$A$11:$B$15,2,FALSE)</f>
        <v>#N/A</v>
      </c>
      <c r="F811" s="59" t="e">
        <f>VLOOKUP(Table2[[#This Row],[Goal Code]],'MSRP CODES'!$A$18:$B$20,2,FALSE)</f>
        <v>#N/A</v>
      </c>
      <c r="I811" s="60" t="e">
        <f>VLOOKUP(Table2[[#This Row],[Site]],'MSRP CODES'!$A$23:$C$39,3,FALSE)</f>
        <v>#N/A</v>
      </c>
      <c r="J811" s="59" t="e">
        <f>VLOOKUP(Table2[[#This Row],[Cost Center Code]],'MSRP CODES'!$A$42:$B$48,2,FALSE)</f>
        <v>#N/A</v>
      </c>
      <c r="K811" s="61" t="e">
        <f>VLOOKUP(Table2[[#This Row],[MSRP Objective]],'MSRP CODES'!$A$60:$B$105,2,FALSE)</f>
        <v>#VALUE!</v>
      </c>
      <c r="L811" s="53" t="e">
        <f t="shared" si="37"/>
        <v>#VALUE!</v>
      </c>
      <c r="M811" s="61" t="e">
        <f>VLOOKUP(Table2[[#This Row],[MSRP Output]],'MSRP CODES'!$A$108:$B$491,2,FALSE)</f>
        <v>#N/A</v>
      </c>
      <c r="O811" s="61" t="e">
        <f>VLOOKUP(Table2[[#This Row],[Account Code]],'MSRP CODES'!$A$495:$B$580,2,FALSE)</f>
        <v>#N/A</v>
      </c>
      <c r="V811" s="12">
        <f t="shared" si="38"/>
        <v>0</v>
      </c>
      <c r="W811" s="13">
        <f>Table2[[#This Row],[Cost LC]]/3673.75</f>
        <v>0</v>
      </c>
    </row>
    <row r="812" spans="2:23" x14ac:dyDescent="0.3">
      <c r="B812" s="59" t="e">
        <f>VLOOKUP('BUDGET TEMPLATE'!C812,'MSRP CODES'!$A$4:$B$8,2,FALSE)</f>
        <v>#N/A</v>
      </c>
      <c r="D812" s="59" t="e">
        <f>VLOOKUP(Table2[[#This Row],[PPG Code]],'MSRP CODES'!$A$11:$B$15,2,FALSE)</f>
        <v>#N/A</v>
      </c>
      <c r="F812" s="59" t="e">
        <f>VLOOKUP(Table2[[#This Row],[Goal Code]],'MSRP CODES'!$A$18:$B$20,2,FALSE)</f>
        <v>#N/A</v>
      </c>
      <c r="I812" s="60" t="e">
        <f>VLOOKUP(Table2[[#This Row],[Site]],'MSRP CODES'!$A$23:$C$39,3,FALSE)</f>
        <v>#N/A</v>
      </c>
      <c r="J812" s="59" t="e">
        <f>VLOOKUP(Table2[[#This Row],[Cost Center Code]],'MSRP CODES'!$A$42:$B$48,2,FALSE)</f>
        <v>#N/A</v>
      </c>
      <c r="K812" s="61" t="e">
        <f>VLOOKUP(Table2[[#This Row],[MSRP Objective]],'MSRP CODES'!$A$60:$B$105,2,FALSE)</f>
        <v>#VALUE!</v>
      </c>
      <c r="L812" s="53" t="e">
        <f t="shared" si="37"/>
        <v>#VALUE!</v>
      </c>
      <c r="M812" s="61" t="e">
        <f>VLOOKUP(Table2[[#This Row],[MSRP Output]],'MSRP CODES'!$A$108:$B$491,2,FALSE)</f>
        <v>#N/A</v>
      </c>
      <c r="O812" s="61" t="e">
        <f>VLOOKUP(Table2[[#This Row],[Account Code]],'MSRP CODES'!$A$495:$B$580,2,FALSE)</f>
        <v>#N/A</v>
      </c>
      <c r="V812" s="12">
        <f t="shared" si="38"/>
        <v>0</v>
      </c>
      <c r="W812" s="13">
        <f>Table2[[#This Row],[Cost LC]]/3673.75</f>
        <v>0</v>
      </c>
    </row>
    <row r="813" spans="2:23" x14ac:dyDescent="0.3">
      <c r="B813" s="59" t="e">
        <f>VLOOKUP('BUDGET TEMPLATE'!C813,'MSRP CODES'!$A$4:$B$8,2,FALSE)</f>
        <v>#N/A</v>
      </c>
      <c r="D813" s="59" t="e">
        <f>VLOOKUP(Table2[[#This Row],[PPG Code]],'MSRP CODES'!$A$11:$B$15,2,FALSE)</f>
        <v>#N/A</v>
      </c>
      <c r="F813" s="59" t="e">
        <f>VLOOKUP(Table2[[#This Row],[Goal Code]],'MSRP CODES'!$A$18:$B$20,2,FALSE)</f>
        <v>#N/A</v>
      </c>
      <c r="I813" s="60" t="e">
        <f>VLOOKUP(Table2[[#This Row],[Site]],'MSRP CODES'!$A$23:$C$39,3,FALSE)</f>
        <v>#N/A</v>
      </c>
      <c r="J813" s="59" t="e">
        <f>VLOOKUP(Table2[[#This Row],[Cost Center Code]],'MSRP CODES'!$A$42:$B$48,2,FALSE)</f>
        <v>#N/A</v>
      </c>
      <c r="K813" s="61" t="e">
        <f>VLOOKUP(Table2[[#This Row],[MSRP Objective]],'MSRP CODES'!$A$60:$B$105,2,FALSE)</f>
        <v>#VALUE!</v>
      </c>
      <c r="L813" s="53" t="e">
        <f t="shared" si="37"/>
        <v>#VALUE!</v>
      </c>
      <c r="M813" s="61" t="e">
        <f>VLOOKUP(Table2[[#This Row],[MSRP Output]],'MSRP CODES'!$A$108:$B$491,2,FALSE)</f>
        <v>#N/A</v>
      </c>
      <c r="O813" s="61" t="e">
        <f>VLOOKUP(Table2[[#This Row],[Account Code]],'MSRP CODES'!$A$495:$B$580,2,FALSE)</f>
        <v>#N/A</v>
      </c>
      <c r="V813" s="12">
        <f t="shared" si="38"/>
        <v>0</v>
      </c>
      <c r="W813" s="13">
        <f>Table2[[#This Row],[Cost LC]]/3673.75</f>
        <v>0</v>
      </c>
    </row>
    <row r="814" spans="2:23" x14ac:dyDescent="0.3">
      <c r="B814" s="59" t="e">
        <f>VLOOKUP('BUDGET TEMPLATE'!C814,'MSRP CODES'!$A$4:$B$8,2,FALSE)</f>
        <v>#N/A</v>
      </c>
      <c r="D814" s="59" t="e">
        <f>VLOOKUP(Table2[[#This Row],[PPG Code]],'MSRP CODES'!$A$11:$B$15,2,FALSE)</f>
        <v>#N/A</v>
      </c>
      <c r="F814" s="59" t="e">
        <f>VLOOKUP(Table2[[#This Row],[Goal Code]],'MSRP CODES'!$A$18:$B$20,2,FALSE)</f>
        <v>#N/A</v>
      </c>
      <c r="I814" s="60" t="e">
        <f>VLOOKUP(Table2[[#This Row],[Site]],'MSRP CODES'!$A$23:$C$39,3,FALSE)</f>
        <v>#N/A</v>
      </c>
      <c r="J814" s="59" t="e">
        <f>VLOOKUP(Table2[[#This Row],[Cost Center Code]],'MSRP CODES'!$A$42:$B$48,2,FALSE)</f>
        <v>#N/A</v>
      </c>
      <c r="K814" s="61" t="e">
        <f>VLOOKUP(Table2[[#This Row],[MSRP Objective]],'MSRP CODES'!$A$60:$B$105,2,FALSE)</f>
        <v>#VALUE!</v>
      </c>
      <c r="L814" s="53" t="e">
        <f t="shared" si="37"/>
        <v>#VALUE!</v>
      </c>
      <c r="M814" s="61" t="e">
        <f>VLOOKUP(Table2[[#This Row],[MSRP Output]],'MSRP CODES'!$A$108:$B$491,2,FALSE)</f>
        <v>#N/A</v>
      </c>
      <c r="O814" s="61" t="e">
        <f>VLOOKUP(Table2[[#This Row],[Account Code]],'MSRP CODES'!$A$495:$B$580,2,FALSE)</f>
        <v>#N/A</v>
      </c>
      <c r="V814" s="12">
        <f t="shared" si="38"/>
        <v>0</v>
      </c>
      <c r="W814" s="13">
        <f>Table2[[#This Row],[Cost LC]]/3673.75</f>
        <v>0</v>
      </c>
    </row>
    <row r="815" spans="2:23" x14ac:dyDescent="0.3">
      <c r="B815" s="59" t="e">
        <f>VLOOKUP('BUDGET TEMPLATE'!C815,'MSRP CODES'!$A$4:$B$8,2,FALSE)</f>
        <v>#N/A</v>
      </c>
      <c r="D815" s="59" t="e">
        <f>VLOOKUP(Table2[[#This Row],[PPG Code]],'MSRP CODES'!$A$11:$B$15,2,FALSE)</f>
        <v>#N/A</v>
      </c>
      <c r="F815" s="59" t="e">
        <f>VLOOKUP(Table2[[#This Row],[Goal Code]],'MSRP CODES'!$A$18:$B$20,2,FALSE)</f>
        <v>#N/A</v>
      </c>
      <c r="I815" s="60" t="e">
        <f>VLOOKUP(Table2[[#This Row],[Site]],'MSRP CODES'!$A$23:$C$39,3,FALSE)</f>
        <v>#N/A</v>
      </c>
      <c r="J815" s="59" t="e">
        <f>VLOOKUP(Table2[[#This Row],[Cost Center Code]],'MSRP CODES'!$A$42:$B$48,2,FALSE)</f>
        <v>#N/A</v>
      </c>
      <c r="K815" s="61" t="e">
        <f>VLOOKUP(Table2[[#This Row],[MSRP Objective]],'MSRP CODES'!$A$60:$B$105,2,FALSE)</f>
        <v>#VALUE!</v>
      </c>
      <c r="L815" s="53" t="e">
        <f t="shared" si="37"/>
        <v>#VALUE!</v>
      </c>
      <c r="M815" s="61" t="e">
        <f>VLOOKUP(Table2[[#This Row],[MSRP Output]],'MSRP CODES'!$A$108:$B$491,2,FALSE)</f>
        <v>#N/A</v>
      </c>
      <c r="O815" s="61" t="e">
        <f>VLOOKUP(Table2[[#This Row],[Account Code]],'MSRP CODES'!$A$495:$B$580,2,FALSE)</f>
        <v>#N/A</v>
      </c>
      <c r="V815" s="12">
        <f t="shared" si="38"/>
        <v>0</v>
      </c>
      <c r="W815" s="13">
        <f>Table2[[#This Row],[Cost LC]]/3673.75</f>
        <v>0</v>
      </c>
    </row>
    <row r="816" spans="2:23" x14ac:dyDescent="0.3">
      <c r="B816" s="59" t="e">
        <f>VLOOKUP('BUDGET TEMPLATE'!C816,'MSRP CODES'!$A$4:$B$8,2,FALSE)</f>
        <v>#N/A</v>
      </c>
      <c r="D816" s="59" t="e">
        <f>VLOOKUP(Table2[[#This Row],[PPG Code]],'MSRP CODES'!$A$11:$B$15,2,FALSE)</f>
        <v>#N/A</v>
      </c>
      <c r="F816" s="59" t="e">
        <f>VLOOKUP(Table2[[#This Row],[Goal Code]],'MSRP CODES'!$A$18:$B$20,2,FALSE)</f>
        <v>#N/A</v>
      </c>
      <c r="I816" s="60" t="e">
        <f>VLOOKUP(Table2[[#This Row],[Site]],'MSRP CODES'!$A$23:$C$39,3,FALSE)</f>
        <v>#N/A</v>
      </c>
      <c r="J816" s="59" t="e">
        <f>VLOOKUP(Table2[[#This Row],[Cost Center Code]],'MSRP CODES'!$A$42:$B$48,2,FALSE)</f>
        <v>#N/A</v>
      </c>
      <c r="K816" s="61" t="e">
        <f>VLOOKUP(Table2[[#This Row],[MSRP Objective]],'MSRP CODES'!$A$60:$B$105,2,FALSE)</f>
        <v>#VALUE!</v>
      </c>
      <c r="L816" s="53" t="e">
        <f t="shared" si="37"/>
        <v>#VALUE!</v>
      </c>
      <c r="M816" s="61" t="e">
        <f>VLOOKUP(Table2[[#This Row],[MSRP Output]],'MSRP CODES'!$A$108:$B$491,2,FALSE)</f>
        <v>#N/A</v>
      </c>
      <c r="O816" s="61" t="e">
        <f>VLOOKUP(Table2[[#This Row],[Account Code]],'MSRP CODES'!$A$495:$B$580,2,FALSE)</f>
        <v>#N/A</v>
      </c>
      <c r="V816" s="12">
        <f t="shared" si="38"/>
        <v>0</v>
      </c>
      <c r="W816" s="13">
        <f>Table2[[#This Row],[Cost LC]]/3673.75</f>
        <v>0</v>
      </c>
    </row>
    <row r="817" spans="2:23" x14ac:dyDescent="0.3">
      <c r="B817" s="59" t="e">
        <f>VLOOKUP('BUDGET TEMPLATE'!C817,'MSRP CODES'!$A$4:$B$8,2,FALSE)</f>
        <v>#N/A</v>
      </c>
      <c r="D817" s="59" t="e">
        <f>VLOOKUP(Table2[[#This Row],[PPG Code]],'MSRP CODES'!$A$11:$B$15,2,FALSE)</f>
        <v>#N/A</v>
      </c>
      <c r="F817" s="59" t="e">
        <f>VLOOKUP(Table2[[#This Row],[Goal Code]],'MSRP CODES'!$A$18:$B$20,2,FALSE)</f>
        <v>#N/A</v>
      </c>
      <c r="I817" s="60" t="e">
        <f>VLOOKUP(Table2[[#This Row],[Site]],'MSRP CODES'!$A$23:$C$39,3,FALSE)</f>
        <v>#N/A</v>
      </c>
      <c r="J817" s="59" t="e">
        <f>VLOOKUP(Table2[[#This Row],[Cost Center Code]],'MSRP CODES'!$A$42:$B$48,2,FALSE)</f>
        <v>#N/A</v>
      </c>
      <c r="K817" s="61" t="e">
        <f>VLOOKUP(Table2[[#This Row],[MSRP Objective]],'MSRP CODES'!$A$60:$B$105,2,FALSE)</f>
        <v>#VALUE!</v>
      </c>
      <c r="L817" s="53" t="e">
        <f t="shared" si="37"/>
        <v>#VALUE!</v>
      </c>
      <c r="M817" s="61" t="e">
        <f>VLOOKUP(Table2[[#This Row],[MSRP Output]],'MSRP CODES'!$A$108:$B$491,2,FALSE)</f>
        <v>#N/A</v>
      </c>
      <c r="O817" s="61" t="e">
        <f>VLOOKUP(Table2[[#This Row],[Account Code]],'MSRP CODES'!$A$495:$B$580,2,FALSE)</f>
        <v>#N/A</v>
      </c>
      <c r="V817" s="12">
        <f t="shared" si="38"/>
        <v>0</v>
      </c>
      <c r="W817" s="13">
        <f>Table2[[#This Row],[Cost LC]]/3673.75</f>
        <v>0</v>
      </c>
    </row>
    <row r="818" spans="2:23" x14ac:dyDescent="0.3">
      <c r="B818" s="59" t="e">
        <f>VLOOKUP('BUDGET TEMPLATE'!C818,'MSRP CODES'!$A$4:$B$8,2,FALSE)</f>
        <v>#N/A</v>
      </c>
      <c r="D818" s="59" t="e">
        <f>VLOOKUP(Table2[[#This Row],[PPG Code]],'MSRP CODES'!$A$11:$B$15,2,FALSE)</f>
        <v>#N/A</v>
      </c>
      <c r="F818" s="59" t="e">
        <f>VLOOKUP(Table2[[#This Row],[Goal Code]],'MSRP CODES'!$A$18:$B$20,2,FALSE)</f>
        <v>#N/A</v>
      </c>
      <c r="I818" s="60" t="e">
        <f>VLOOKUP(Table2[[#This Row],[Site]],'MSRP CODES'!$A$23:$C$39,3,FALSE)</f>
        <v>#N/A</v>
      </c>
      <c r="J818" s="59" t="e">
        <f>VLOOKUP(Table2[[#This Row],[Cost Center Code]],'MSRP CODES'!$A$42:$B$48,2,FALSE)</f>
        <v>#N/A</v>
      </c>
      <c r="K818" s="61" t="e">
        <f>VLOOKUP(Table2[[#This Row],[MSRP Objective]],'MSRP CODES'!$A$60:$B$105,2,FALSE)</f>
        <v>#VALUE!</v>
      </c>
      <c r="L818" s="53" t="e">
        <f t="shared" si="37"/>
        <v>#VALUE!</v>
      </c>
      <c r="M818" s="61" t="e">
        <f>VLOOKUP(Table2[[#This Row],[MSRP Output]],'MSRP CODES'!$A$108:$B$491,2,FALSE)</f>
        <v>#N/A</v>
      </c>
      <c r="O818" s="61" t="e">
        <f>VLOOKUP(Table2[[#This Row],[Account Code]],'MSRP CODES'!$A$495:$B$580,2,FALSE)</f>
        <v>#N/A</v>
      </c>
      <c r="V818" s="12">
        <f t="shared" si="38"/>
        <v>0</v>
      </c>
      <c r="W818" s="13">
        <f>Table2[[#This Row],[Cost LC]]/3673.75</f>
        <v>0</v>
      </c>
    </row>
    <row r="819" spans="2:23" x14ac:dyDescent="0.3">
      <c r="B819" s="59" t="e">
        <f>VLOOKUP('BUDGET TEMPLATE'!C819,'MSRP CODES'!$A$4:$B$8,2,FALSE)</f>
        <v>#N/A</v>
      </c>
      <c r="D819" s="59" t="e">
        <f>VLOOKUP(Table2[[#This Row],[PPG Code]],'MSRP CODES'!$A$11:$B$15,2,FALSE)</f>
        <v>#N/A</v>
      </c>
      <c r="F819" s="59" t="e">
        <f>VLOOKUP(Table2[[#This Row],[Goal Code]],'MSRP CODES'!$A$18:$B$20,2,FALSE)</f>
        <v>#N/A</v>
      </c>
      <c r="I819" s="60" t="e">
        <f>VLOOKUP(Table2[[#This Row],[Site]],'MSRP CODES'!$A$23:$C$39,3,FALSE)</f>
        <v>#N/A</v>
      </c>
      <c r="J819" s="59" t="e">
        <f>VLOOKUP(Table2[[#This Row],[Cost Center Code]],'MSRP CODES'!$A$42:$B$48,2,FALSE)</f>
        <v>#N/A</v>
      </c>
      <c r="K819" s="61" t="e">
        <f>VLOOKUP(Table2[[#This Row],[MSRP Objective]],'MSRP CODES'!$A$60:$B$105,2,FALSE)</f>
        <v>#VALUE!</v>
      </c>
      <c r="L819" s="53" t="e">
        <f t="shared" si="37"/>
        <v>#VALUE!</v>
      </c>
      <c r="M819" s="61" t="e">
        <f>VLOOKUP(Table2[[#This Row],[MSRP Output]],'MSRP CODES'!$A$108:$B$491,2,FALSE)</f>
        <v>#N/A</v>
      </c>
      <c r="O819" s="61" t="e">
        <f>VLOOKUP(Table2[[#This Row],[Account Code]],'MSRP CODES'!$A$495:$B$580,2,FALSE)</f>
        <v>#N/A</v>
      </c>
      <c r="V819" s="12">
        <f t="shared" si="38"/>
        <v>0</v>
      </c>
      <c r="W819" s="13">
        <f>Table2[[#This Row],[Cost LC]]/3673.75</f>
        <v>0</v>
      </c>
    </row>
    <row r="820" spans="2:23" x14ac:dyDescent="0.3">
      <c r="B820" s="59" t="e">
        <f>VLOOKUP('BUDGET TEMPLATE'!C820,'MSRP CODES'!$A$4:$B$8,2,FALSE)</f>
        <v>#N/A</v>
      </c>
      <c r="D820" s="59" t="e">
        <f>VLOOKUP(Table2[[#This Row],[PPG Code]],'MSRP CODES'!$A$11:$B$15,2,FALSE)</f>
        <v>#N/A</v>
      </c>
      <c r="F820" s="59" t="e">
        <f>VLOOKUP(Table2[[#This Row],[Goal Code]],'MSRP CODES'!$A$18:$B$20,2,FALSE)</f>
        <v>#N/A</v>
      </c>
      <c r="I820" s="60" t="e">
        <f>VLOOKUP(Table2[[#This Row],[Site]],'MSRP CODES'!$A$23:$C$39,3,FALSE)</f>
        <v>#N/A</v>
      </c>
      <c r="J820" s="59" t="e">
        <f>VLOOKUP(Table2[[#This Row],[Cost Center Code]],'MSRP CODES'!$A$42:$B$48,2,FALSE)</f>
        <v>#N/A</v>
      </c>
      <c r="K820" s="61" t="e">
        <f>VLOOKUP(Table2[[#This Row],[MSRP Objective]],'MSRP CODES'!$A$60:$B$105,2,FALSE)</f>
        <v>#VALUE!</v>
      </c>
      <c r="L820" s="53" t="e">
        <f t="shared" si="37"/>
        <v>#VALUE!</v>
      </c>
      <c r="M820" s="61" t="e">
        <f>VLOOKUP(Table2[[#This Row],[MSRP Output]],'MSRP CODES'!$A$108:$B$491,2,FALSE)</f>
        <v>#N/A</v>
      </c>
      <c r="O820" s="61" t="e">
        <f>VLOOKUP(Table2[[#This Row],[Account Code]],'MSRP CODES'!$A$495:$B$580,2,FALSE)</f>
        <v>#N/A</v>
      </c>
      <c r="V820" s="12">
        <f t="shared" si="38"/>
        <v>0</v>
      </c>
      <c r="W820" s="13">
        <f>Table2[[#This Row],[Cost LC]]/3673.75</f>
        <v>0</v>
      </c>
    </row>
    <row r="821" spans="2:23" x14ac:dyDescent="0.3">
      <c r="B821" s="59" t="e">
        <f>VLOOKUP('BUDGET TEMPLATE'!C821,'MSRP CODES'!$A$4:$B$8,2,FALSE)</f>
        <v>#N/A</v>
      </c>
      <c r="D821" s="59" t="e">
        <f>VLOOKUP(Table2[[#This Row],[PPG Code]],'MSRP CODES'!$A$11:$B$15,2,FALSE)</f>
        <v>#N/A</v>
      </c>
      <c r="F821" s="59" t="e">
        <f>VLOOKUP(Table2[[#This Row],[Goal Code]],'MSRP CODES'!$A$18:$B$20,2,FALSE)</f>
        <v>#N/A</v>
      </c>
      <c r="I821" s="60" t="e">
        <f>VLOOKUP(Table2[[#This Row],[Site]],'MSRP CODES'!$A$23:$C$39,3,FALSE)</f>
        <v>#N/A</v>
      </c>
      <c r="J821" s="59" t="e">
        <f>VLOOKUP(Table2[[#This Row],[Cost Center Code]],'MSRP CODES'!$A$42:$B$48,2,FALSE)</f>
        <v>#N/A</v>
      </c>
      <c r="K821" s="61" t="e">
        <f>VLOOKUP(Table2[[#This Row],[MSRP Objective]],'MSRP CODES'!$A$60:$B$105,2,FALSE)</f>
        <v>#VALUE!</v>
      </c>
      <c r="L821" s="53" t="e">
        <f t="shared" si="37"/>
        <v>#VALUE!</v>
      </c>
      <c r="M821" s="61" t="e">
        <f>VLOOKUP(Table2[[#This Row],[MSRP Output]],'MSRP CODES'!$A$108:$B$491,2,FALSE)</f>
        <v>#N/A</v>
      </c>
      <c r="O821" s="61" t="e">
        <f>VLOOKUP(Table2[[#This Row],[Account Code]],'MSRP CODES'!$A$495:$B$580,2,FALSE)</f>
        <v>#N/A</v>
      </c>
      <c r="V821" s="12">
        <f t="shared" si="38"/>
        <v>0</v>
      </c>
      <c r="W821" s="13">
        <f>Table2[[#This Row],[Cost LC]]/3673.75</f>
        <v>0</v>
      </c>
    </row>
    <row r="822" spans="2:23" x14ac:dyDescent="0.3">
      <c r="B822" s="59" t="e">
        <f>VLOOKUP('BUDGET TEMPLATE'!C822,'MSRP CODES'!$A$4:$B$8,2,FALSE)</f>
        <v>#N/A</v>
      </c>
      <c r="D822" s="59" t="e">
        <f>VLOOKUP(Table2[[#This Row],[PPG Code]],'MSRP CODES'!$A$11:$B$15,2,FALSE)</f>
        <v>#N/A</v>
      </c>
      <c r="F822" s="59" t="e">
        <f>VLOOKUP(Table2[[#This Row],[Goal Code]],'MSRP CODES'!$A$18:$B$20,2,FALSE)</f>
        <v>#N/A</v>
      </c>
      <c r="I822" s="60" t="e">
        <f>VLOOKUP(Table2[[#This Row],[Site]],'MSRP CODES'!$A$23:$C$39,3,FALSE)</f>
        <v>#N/A</v>
      </c>
      <c r="J822" s="59" t="e">
        <f>VLOOKUP(Table2[[#This Row],[Cost Center Code]],'MSRP CODES'!$A$42:$B$48,2,FALSE)</f>
        <v>#N/A</v>
      </c>
      <c r="K822" s="61" t="e">
        <f>VLOOKUP(Table2[[#This Row],[MSRP Objective]],'MSRP CODES'!$A$60:$B$105,2,FALSE)</f>
        <v>#VALUE!</v>
      </c>
      <c r="L822" s="53" t="e">
        <f t="shared" si="37"/>
        <v>#VALUE!</v>
      </c>
      <c r="M822" s="61" t="e">
        <f>VLOOKUP(Table2[[#This Row],[MSRP Output]],'MSRP CODES'!$A$108:$B$491,2,FALSE)</f>
        <v>#N/A</v>
      </c>
      <c r="O822" s="61" t="e">
        <f>VLOOKUP(Table2[[#This Row],[Account Code]],'MSRP CODES'!$A$495:$B$580,2,FALSE)</f>
        <v>#N/A</v>
      </c>
      <c r="V822" s="12">
        <f t="shared" si="38"/>
        <v>0</v>
      </c>
      <c r="W822" s="13">
        <f>Table2[[#This Row],[Cost LC]]/3673.75</f>
        <v>0</v>
      </c>
    </row>
    <row r="823" spans="2:23" x14ac:dyDescent="0.3">
      <c r="B823" s="59" t="e">
        <f>VLOOKUP('BUDGET TEMPLATE'!C823,'MSRP CODES'!$A$4:$B$8,2,FALSE)</f>
        <v>#N/A</v>
      </c>
      <c r="D823" s="59" t="e">
        <f>VLOOKUP(Table2[[#This Row],[PPG Code]],'MSRP CODES'!$A$11:$B$15,2,FALSE)</f>
        <v>#N/A</v>
      </c>
      <c r="F823" s="59" t="e">
        <f>VLOOKUP(Table2[[#This Row],[Goal Code]],'MSRP CODES'!$A$18:$B$20,2,FALSE)</f>
        <v>#N/A</v>
      </c>
      <c r="I823" s="60" t="e">
        <f>VLOOKUP(Table2[[#This Row],[Site]],'MSRP CODES'!$A$23:$C$39,3,FALSE)</f>
        <v>#N/A</v>
      </c>
      <c r="J823" s="59" t="e">
        <f>VLOOKUP(Table2[[#This Row],[Cost Center Code]],'MSRP CODES'!$A$42:$B$48,2,FALSE)</f>
        <v>#N/A</v>
      </c>
      <c r="K823" s="61" t="e">
        <f>VLOOKUP(Table2[[#This Row],[MSRP Objective]],'MSRP CODES'!$A$60:$B$105,2,FALSE)</f>
        <v>#VALUE!</v>
      </c>
      <c r="L823" s="53" t="e">
        <f t="shared" si="37"/>
        <v>#VALUE!</v>
      </c>
      <c r="M823" s="61" t="e">
        <f>VLOOKUP(Table2[[#This Row],[MSRP Output]],'MSRP CODES'!$A$108:$B$491,2,FALSE)</f>
        <v>#N/A</v>
      </c>
      <c r="O823" s="61" t="e">
        <f>VLOOKUP(Table2[[#This Row],[Account Code]],'MSRP CODES'!$A$495:$B$580,2,FALSE)</f>
        <v>#N/A</v>
      </c>
      <c r="V823" s="12">
        <f t="shared" si="38"/>
        <v>0</v>
      </c>
      <c r="W823" s="13">
        <f>Table2[[#This Row],[Cost LC]]/3673.75</f>
        <v>0</v>
      </c>
    </row>
    <row r="824" spans="2:23" x14ac:dyDescent="0.3">
      <c r="B824" s="59" t="e">
        <f>VLOOKUP('BUDGET TEMPLATE'!C824,'MSRP CODES'!$A$4:$B$8,2,FALSE)</f>
        <v>#N/A</v>
      </c>
      <c r="D824" s="59" t="e">
        <f>VLOOKUP(Table2[[#This Row],[PPG Code]],'MSRP CODES'!$A$11:$B$15,2,FALSE)</f>
        <v>#N/A</v>
      </c>
      <c r="F824" s="59" t="e">
        <f>VLOOKUP(Table2[[#This Row],[Goal Code]],'MSRP CODES'!$A$18:$B$20,2,FALSE)</f>
        <v>#N/A</v>
      </c>
      <c r="I824" s="60" t="e">
        <f>VLOOKUP(Table2[[#This Row],[Site]],'MSRP CODES'!$A$23:$C$39,3,FALSE)</f>
        <v>#N/A</v>
      </c>
      <c r="J824" s="59" t="e">
        <f>VLOOKUP(Table2[[#This Row],[Cost Center Code]],'MSRP CODES'!$A$42:$B$48,2,FALSE)</f>
        <v>#N/A</v>
      </c>
      <c r="K824" s="61" t="e">
        <f>VLOOKUP(Table2[[#This Row],[MSRP Objective]],'MSRP CODES'!$A$60:$B$105,2,FALSE)</f>
        <v>#VALUE!</v>
      </c>
      <c r="L824" s="53" t="e">
        <f t="shared" si="37"/>
        <v>#VALUE!</v>
      </c>
      <c r="M824" s="61" t="e">
        <f>VLOOKUP(Table2[[#This Row],[MSRP Output]],'MSRP CODES'!$A$108:$B$491,2,FALSE)</f>
        <v>#N/A</v>
      </c>
      <c r="O824" s="61" t="e">
        <f>VLOOKUP(Table2[[#This Row],[Account Code]],'MSRP CODES'!$A$495:$B$580,2,FALSE)</f>
        <v>#N/A</v>
      </c>
      <c r="V824" s="12">
        <f t="shared" si="38"/>
        <v>0</v>
      </c>
      <c r="W824" s="13">
        <f>Table2[[#This Row],[Cost LC]]/3673.75</f>
        <v>0</v>
      </c>
    </row>
    <row r="825" spans="2:23" x14ac:dyDescent="0.3">
      <c r="B825" s="59" t="e">
        <f>VLOOKUP('BUDGET TEMPLATE'!C825,'MSRP CODES'!$A$4:$B$8,2,FALSE)</f>
        <v>#N/A</v>
      </c>
      <c r="D825" s="59" t="e">
        <f>VLOOKUP(Table2[[#This Row],[PPG Code]],'MSRP CODES'!$A$11:$B$15,2,FALSE)</f>
        <v>#N/A</v>
      </c>
      <c r="F825" s="59" t="e">
        <f>VLOOKUP(Table2[[#This Row],[Goal Code]],'MSRP CODES'!$A$18:$B$20,2,FALSE)</f>
        <v>#N/A</v>
      </c>
      <c r="I825" s="60" t="e">
        <f>VLOOKUP(Table2[[#This Row],[Site]],'MSRP CODES'!$A$23:$C$39,3,FALSE)</f>
        <v>#N/A</v>
      </c>
      <c r="J825" s="59" t="e">
        <f>VLOOKUP(Table2[[#This Row],[Cost Center Code]],'MSRP CODES'!$A$42:$B$48,2,FALSE)</f>
        <v>#N/A</v>
      </c>
      <c r="K825" s="61" t="e">
        <f>VLOOKUP(Table2[[#This Row],[MSRP Objective]],'MSRP CODES'!$A$60:$B$105,2,FALSE)</f>
        <v>#VALUE!</v>
      </c>
      <c r="L825" s="53" t="e">
        <f t="shared" si="37"/>
        <v>#VALUE!</v>
      </c>
      <c r="M825" s="61" t="e">
        <f>VLOOKUP(Table2[[#This Row],[MSRP Output]],'MSRP CODES'!$A$108:$B$491,2,FALSE)</f>
        <v>#N/A</v>
      </c>
      <c r="O825" s="61" t="e">
        <f>VLOOKUP(Table2[[#This Row],[Account Code]],'MSRP CODES'!$A$495:$B$580,2,FALSE)</f>
        <v>#N/A</v>
      </c>
      <c r="V825" s="12">
        <f t="shared" si="38"/>
        <v>0</v>
      </c>
      <c r="W825" s="13">
        <f>Table2[[#This Row],[Cost LC]]/3673.75</f>
        <v>0</v>
      </c>
    </row>
    <row r="826" spans="2:23" x14ac:dyDescent="0.3">
      <c r="B826" s="59" t="e">
        <f>VLOOKUP('BUDGET TEMPLATE'!C826,'MSRP CODES'!$A$4:$B$8,2,FALSE)</f>
        <v>#N/A</v>
      </c>
      <c r="D826" s="59" t="e">
        <f>VLOOKUP(Table2[[#This Row],[PPG Code]],'MSRP CODES'!$A$11:$B$15,2,FALSE)</f>
        <v>#N/A</v>
      </c>
      <c r="F826" s="59" t="e">
        <f>VLOOKUP(Table2[[#This Row],[Goal Code]],'MSRP CODES'!$A$18:$B$20,2,FALSE)</f>
        <v>#N/A</v>
      </c>
      <c r="I826" s="60" t="e">
        <f>VLOOKUP(Table2[[#This Row],[Site]],'MSRP CODES'!$A$23:$C$39,3,FALSE)</f>
        <v>#N/A</v>
      </c>
      <c r="J826" s="59" t="e">
        <f>VLOOKUP(Table2[[#This Row],[Cost Center Code]],'MSRP CODES'!$A$42:$B$48,2,FALSE)</f>
        <v>#N/A</v>
      </c>
      <c r="K826" s="61" t="e">
        <f>VLOOKUP(Table2[[#This Row],[MSRP Objective]],'MSRP CODES'!$A$60:$B$105,2,FALSE)</f>
        <v>#VALUE!</v>
      </c>
      <c r="L826" s="53" t="e">
        <f t="shared" si="37"/>
        <v>#VALUE!</v>
      </c>
      <c r="M826" s="61" t="e">
        <f>VLOOKUP(Table2[[#This Row],[MSRP Output]],'MSRP CODES'!$A$108:$B$491,2,FALSE)</f>
        <v>#N/A</v>
      </c>
      <c r="O826" s="61" t="e">
        <f>VLOOKUP(Table2[[#This Row],[Account Code]],'MSRP CODES'!$A$495:$B$580,2,FALSE)</f>
        <v>#N/A</v>
      </c>
      <c r="V826" s="12">
        <f t="shared" si="38"/>
        <v>0</v>
      </c>
      <c r="W826" s="13">
        <f>Table2[[#This Row],[Cost LC]]/3673.75</f>
        <v>0</v>
      </c>
    </row>
    <row r="827" spans="2:23" x14ac:dyDescent="0.3">
      <c r="B827" s="59" t="e">
        <f>VLOOKUP('BUDGET TEMPLATE'!C827,'MSRP CODES'!$A$4:$B$8,2,FALSE)</f>
        <v>#N/A</v>
      </c>
      <c r="D827" s="59" t="e">
        <f>VLOOKUP(Table2[[#This Row],[PPG Code]],'MSRP CODES'!$A$11:$B$15,2,FALSE)</f>
        <v>#N/A</v>
      </c>
      <c r="F827" s="59" t="e">
        <f>VLOOKUP(Table2[[#This Row],[Goal Code]],'MSRP CODES'!$A$18:$B$20,2,FALSE)</f>
        <v>#N/A</v>
      </c>
      <c r="I827" s="60" t="e">
        <f>VLOOKUP(Table2[[#This Row],[Site]],'MSRP CODES'!$A$23:$C$39,3,FALSE)</f>
        <v>#N/A</v>
      </c>
      <c r="J827" s="59" t="e">
        <f>VLOOKUP(Table2[[#This Row],[Cost Center Code]],'MSRP CODES'!$A$42:$B$48,2,FALSE)</f>
        <v>#N/A</v>
      </c>
      <c r="K827" s="61" t="e">
        <f>VLOOKUP(Table2[[#This Row],[MSRP Objective]],'MSRP CODES'!$A$60:$B$105,2,FALSE)</f>
        <v>#VALUE!</v>
      </c>
      <c r="L827" s="53" t="e">
        <f t="shared" si="37"/>
        <v>#VALUE!</v>
      </c>
      <c r="M827" s="61" t="e">
        <f>VLOOKUP(Table2[[#This Row],[MSRP Output]],'MSRP CODES'!$A$108:$B$491,2,FALSE)</f>
        <v>#N/A</v>
      </c>
      <c r="O827" s="61" t="e">
        <f>VLOOKUP(Table2[[#This Row],[Account Code]],'MSRP CODES'!$A$495:$B$580,2,FALSE)</f>
        <v>#N/A</v>
      </c>
      <c r="V827" s="12">
        <f t="shared" si="38"/>
        <v>0</v>
      </c>
      <c r="W827" s="13">
        <f>Table2[[#This Row],[Cost LC]]/3673.75</f>
        <v>0</v>
      </c>
    </row>
    <row r="828" spans="2:23" x14ac:dyDescent="0.3">
      <c r="B828" s="59" t="e">
        <f>VLOOKUP('BUDGET TEMPLATE'!C828,'MSRP CODES'!$A$4:$B$8,2,FALSE)</f>
        <v>#N/A</v>
      </c>
      <c r="D828" s="59" t="e">
        <f>VLOOKUP(Table2[[#This Row],[PPG Code]],'MSRP CODES'!$A$11:$B$15,2,FALSE)</f>
        <v>#N/A</v>
      </c>
      <c r="F828" s="59" t="e">
        <f>VLOOKUP(Table2[[#This Row],[Goal Code]],'MSRP CODES'!$A$18:$B$20,2,FALSE)</f>
        <v>#N/A</v>
      </c>
      <c r="I828" s="60" t="e">
        <f>VLOOKUP(Table2[[#This Row],[Site]],'MSRP CODES'!$A$23:$C$39,3,FALSE)</f>
        <v>#N/A</v>
      </c>
      <c r="J828" s="59" t="e">
        <f>VLOOKUP(Table2[[#This Row],[Cost Center Code]],'MSRP CODES'!$A$42:$B$48,2,FALSE)</f>
        <v>#N/A</v>
      </c>
      <c r="K828" s="61" t="e">
        <f>VLOOKUP(Table2[[#This Row],[MSRP Objective]],'MSRP CODES'!$A$60:$B$105,2,FALSE)</f>
        <v>#VALUE!</v>
      </c>
      <c r="L828" s="53" t="e">
        <f t="shared" si="37"/>
        <v>#VALUE!</v>
      </c>
      <c r="M828" s="61" t="e">
        <f>VLOOKUP(Table2[[#This Row],[MSRP Output]],'MSRP CODES'!$A$108:$B$491,2,FALSE)</f>
        <v>#N/A</v>
      </c>
      <c r="O828" s="61" t="e">
        <f>VLOOKUP(Table2[[#This Row],[Account Code]],'MSRP CODES'!$A$495:$B$580,2,FALSE)</f>
        <v>#N/A</v>
      </c>
      <c r="V828" s="12">
        <f t="shared" si="38"/>
        <v>0</v>
      </c>
      <c r="W828" s="13">
        <f>Table2[[#This Row],[Cost LC]]/3673.75</f>
        <v>0</v>
      </c>
    </row>
    <row r="829" spans="2:23" x14ac:dyDescent="0.3">
      <c r="B829" s="59" t="e">
        <f>VLOOKUP('BUDGET TEMPLATE'!C829,'MSRP CODES'!$A$4:$B$8,2,FALSE)</f>
        <v>#N/A</v>
      </c>
      <c r="D829" s="59" t="e">
        <f>VLOOKUP(Table2[[#This Row],[PPG Code]],'MSRP CODES'!$A$11:$B$15,2,FALSE)</f>
        <v>#N/A</v>
      </c>
      <c r="F829" s="59" t="e">
        <f>VLOOKUP(Table2[[#This Row],[Goal Code]],'MSRP CODES'!$A$18:$B$20,2,FALSE)</f>
        <v>#N/A</v>
      </c>
      <c r="I829" s="60" t="e">
        <f>VLOOKUP(Table2[[#This Row],[Site]],'MSRP CODES'!$A$23:$C$39,3,FALSE)</f>
        <v>#N/A</v>
      </c>
      <c r="J829" s="59" t="e">
        <f>VLOOKUP(Table2[[#This Row],[Cost Center Code]],'MSRP CODES'!$A$42:$B$48,2,FALSE)</f>
        <v>#N/A</v>
      </c>
      <c r="K829" s="61" t="e">
        <f>VLOOKUP(Table2[[#This Row],[MSRP Objective]],'MSRP CODES'!$A$60:$B$105,2,FALSE)</f>
        <v>#VALUE!</v>
      </c>
      <c r="L829" s="53" t="e">
        <f t="shared" ref="L829:L892" si="39">VALUE(LEFT(N829,LEN(N829)-2))</f>
        <v>#VALUE!</v>
      </c>
      <c r="M829" s="61" t="e">
        <f>VLOOKUP(Table2[[#This Row],[MSRP Output]],'MSRP CODES'!$A$108:$B$491,2,FALSE)</f>
        <v>#N/A</v>
      </c>
      <c r="O829" s="61" t="e">
        <f>VLOOKUP(Table2[[#This Row],[Account Code]],'MSRP CODES'!$A$495:$B$580,2,FALSE)</f>
        <v>#N/A</v>
      </c>
      <c r="V829" s="12">
        <f t="shared" ref="V829:V892" si="40">U829*R829</f>
        <v>0</v>
      </c>
      <c r="W829" s="13">
        <f>Table2[[#This Row],[Cost LC]]/3673.75</f>
        <v>0</v>
      </c>
    </row>
    <row r="830" spans="2:23" x14ac:dyDescent="0.3">
      <c r="B830" s="59" t="e">
        <f>VLOOKUP('BUDGET TEMPLATE'!C830,'MSRP CODES'!$A$4:$B$8,2,FALSE)</f>
        <v>#N/A</v>
      </c>
      <c r="D830" s="59" t="e">
        <f>VLOOKUP(Table2[[#This Row],[PPG Code]],'MSRP CODES'!$A$11:$B$15,2,FALSE)</f>
        <v>#N/A</v>
      </c>
      <c r="F830" s="59" t="e">
        <f>VLOOKUP(Table2[[#This Row],[Goal Code]],'MSRP CODES'!$A$18:$B$20,2,FALSE)</f>
        <v>#N/A</v>
      </c>
      <c r="I830" s="60" t="e">
        <f>VLOOKUP(Table2[[#This Row],[Site]],'MSRP CODES'!$A$23:$C$39,3,FALSE)</f>
        <v>#N/A</v>
      </c>
      <c r="J830" s="59" t="e">
        <f>VLOOKUP(Table2[[#This Row],[Cost Center Code]],'MSRP CODES'!$A$42:$B$48,2,FALSE)</f>
        <v>#N/A</v>
      </c>
      <c r="K830" s="61" t="e">
        <f>VLOOKUP(Table2[[#This Row],[MSRP Objective]],'MSRP CODES'!$A$60:$B$105,2,FALSE)</f>
        <v>#VALUE!</v>
      </c>
      <c r="L830" s="53" t="e">
        <f t="shared" si="39"/>
        <v>#VALUE!</v>
      </c>
      <c r="M830" s="61" t="e">
        <f>VLOOKUP(Table2[[#This Row],[MSRP Output]],'MSRP CODES'!$A$108:$B$491,2,FALSE)</f>
        <v>#N/A</v>
      </c>
      <c r="O830" s="61" t="e">
        <f>VLOOKUP(Table2[[#This Row],[Account Code]],'MSRP CODES'!$A$495:$B$580,2,FALSE)</f>
        <v>#N/A</v>
      </c>
      <c r="V830" s="12">
        <f t="shared" si="40"/>
        <v>0</v>
      </c>
      <c r="W830" s="13">
        <f>Table2[[#This Row],[Cost LC]]/3673.75</f>
        <v>0</v>
      </c>
    </row>
    <row r="831" spans="2:23" x14ac:dyDescent="0.3">
      <c r="B831" s="59" t="e">
        <f>VLOOKUP('BUDGET TEMPLATE'!C831,'MSRP CODES'!$A$4:$B$8,2,FALSE)</f>
        <v>#N/A</v>
      </c>
      <c r="D831" s="59" t="e">
        <f>VLOOKUP(Table2[[#This Row],[PPG Code]],'MSRP CODES'!$A$11:$B$15,2,FALSE)</f>
        <v>#N/A</v>
      </c>
      <c r="F831" s="59" t="e">
        <f>VLOOKUP(Table2[[#This Row],[Goal Code]],'MSRP CODES'!$A$18:$B$20,2,FALSE)</f>
        <v>#N/A</v>
      </c>
      <c r="I831" s="60" t="e">
        <f>VLOOKUP(Table2[[#This Row],[Site]],'MSRP CODES'!$A$23:$C$39,3,FALSE)</f>
        <v>#N/A</v>
      </c>
      <c r="J831" s="59" t="e">
        <f>VLOOKUP(Table2[[#This Row],[Cost Center Code]],'MSRP CODES'!$A$42:$B$48,2,FALSE)</f>
        <v>#N/A</v>
      </c>
      <c r="K831" s="61" t="e">
        <f>VLOOKUP(Table2[[#This Row],[MSRP Objective]],'MSRP CODES'!$A$60:$B$105,2,FALSE)</f>
        <v>#VALUE!</v>
      </c>
      <c r="L831" s="53" t="e">
        <f t="shared" si="39"/>
        <v>#VALUE!</v>
      </c>
      <c r="M831" s="61" t="e">
        <f>VLOOKUP(Table2[[#This Row],[MSRP Output]],'MSRP CODES'!$A$108:$B$491,2,FALSE)</f>
        <v>#N/A</v>
      </c>
      <c r="O831" s="61" t="e">
        <f>VLOOKUP(Table2[[#This Row],[Account Code]],'MSRP CODES'!$A$495:$B$580,2,FALSE)</f>
        <v>#N/A</v>
      </c>
      <c r="V831" s="12">
        <f t="shared" si="40"/>
        <v>0</v>
      </c>
      <c r="W831" s="13">
        <f>Table2[[#This Row],[Cost LC]]/3673.75</f>
        <v>0</v>
      </c>
    </row>
    <row r="832" spans="2:23" x14ac:dyDescent="0.3">
      <c r="B832" s="59" t="e">
        <f>VLOOKUP('BUDGET TEMPLATE'!C832,'MSRP CODES'!$A$4:$B$8,2,FALSE)</f>
        <v>#N/A</v>
      </c>
      <c r="D832" s="59" t="e">
        <f>VLOOKUP(Table2[[#This Row],[PPG Code]],'MSRP CODES'!$A$11:$B$15,2,FALSE)</f>
        <v>#N/A</v>
      </c>
      <c r="F832" s="59" t="e">
        <f>VLOOKUP(Table2[[#This Row],[Goal Code]],'MSRP CODES'!$A$18:$B$20,2,FALSE)</f>
        <v>#N/A</v>
      </c>
      <c r="I832" s="60" t="e">
        <f>VLOOKUP(Table2[[#This Row],[Site]],'MSRP CODES'!$A$23:$C$39,3,FALSE)</f>
        <v>#N/A</v>
      </c>
      <c r="J832" s="59" t="e">
        <f>VLOOKUP(Table2[[#This Row],[Cost Center Code]],'MSRP CODES'!$A$42:$B$48,2,FALSE)</f>
        <v>#N/A</v>
      </c>
      <c r="K832" s="61" t="e">
        <f>VLOOKUP(Table2[[#This Row],[MSRP Objective]],'MSRP CODES'!$A$60:$B$105,2,FALSE)</f>
        <v>#VALUE!</v>
      </c>
      <c r="L832" s="53" t="e">
        <f t="shared" si="39"/>
        <v>#VALUE!</v>
      </c>
      <c r="M832" s="61" t="e">
        <f>VLOOKUP(Table2[[#This Row],[MSRP Output]],'MSRP CODES'!$A$108:$B$491,2,FALSE)</f>
        <v>#N/A</v>
      </c>
      <c r="O832" s="61" t="e">
        <f>VLOOKUP(Table2[[#This Row],[Account Code]],'MSRP CODES'!$A$495:$B$580,2,FALSE)</f>
        <v>#N/A</v>
      </c>
      <c r="V832" s="12">
        <f t="shared" si="40"/>
        <v>0</v>
      </c>
      <c r="W832" s="13">
        <f>Table2[[#This Row],[Cost LC]]/3673.75</f>
        <v>0</v>
      </c>
    </row>
    <row r="833" spans="2:23" x14ac:dyDescent="0.3">
      <c r="B833" s="59" t="e">
        <f>VLOOKUP('BUDGET TEMPLATE'!C833,'MSRP CODES'!$A$4:$B$8,2,FALSE)</f>
        <v>#N/A</v>
      </c>
      <c r="D833" s="59" t="e">
        <f>VLOOKUP(Table2[[#This Row],[PPG Code]],'MSRP CODES'!$A$11:$B$15,2,FALSE)</f>
        <v>#N/A</v>
      </c>
      <c r="F833" s="59" t="e">
        <f>VLOOKUP(Table2[[#This Row],[Goal Code]],'MSRP CODES'!$A$18:$B$20,2,FALSE)</f>
        <v>#N/A</v>
      </c>
      <c r="I833" s="60" t="e">
        <f>VLOOKUP(Table2[[#This Row],[Site]],'MSRP CODES'!$A$23:$C$39,3,FALSE)</f>
        <v>#N/A</v>
      </c>
      <c r="J833" s="59" t="e">
        <f>VLOOKUP(Table2[[#This Row],[Cost Center Code]],'MSRP CODES'!$A$42:$B$48,2,FALSE)</f>
        <v>#N/A</v>
      </c>
      <c r="K833" s="61" t="e">
        <f>VLOOKUP(Table2[[#This Row],[MSRP Objective]],'MSRP CODES'!$A$60:$B$105,2,FALSE)</f>
        <v>#VALUE!</v>
      </c>
      <c r="L833" s="53" t="e">
        <f t="shared" si="39"/>
        <v>#VALUE!</v>
      </c>
      <c r="M833" s="61" t="e">
        <f>VLOOKUP(Table2[[#This Row],[MSRP Output]],'MSRP CODES'!$A$108:$B$491,2,FALSE)</f>
        <v>#N/A</v>
      </c>
      <c r="O833" s="61" t="e">
        <f>VLOOKUP(Table2[[#This Row],[Account Code]],'MSRP CODES'!$A$495:$B$580,2,FALSE)</f>
        <v>#N/A</v>
      </c>
      <c r="V833" s="12">
        <f t="shared" si="40"/>
        <v>0</v>
      </c>
      <c r="W833" s="13">
        <f>Table2[[#This Row],[Cost LC]]/3673.75</f>
        <v>0</v>
      </c>
    </row>
    <row r="834" spans="2:23" x14ac:dyDescent="0.3">
      <c r="B834" s="59" t="e">
        <f>VLOOKUP('BUDGET TEMPLATE'!C834,'MSRP CODES'!$A$4:$B$8,2,FALSE)</f>
        <v>#N/A</v>
      </c>
      <c r="D834" s="59" t="e">
        <f>VLOOKUP(Table2[[#This Row],[PPG Code]],'MSRP CODES'!$A$11:$B$15,2,FALSE)</f>
        <v>#N/A</v>
      </c>
      <c r="F834" s="59" t="e">
        <f>VLOOKUP(Table2[[#This Row],[Goal Code]],'MSRP CODES'!$A$18:$B$20,2,FALSE)</f>
        <v>#N/A</v>
      </c>
      <c r="I834" s="60" t="e">
        <f>VLOOKUP(Table2[[#This Row],[Site]],'MSRP CODES'!$A$23:$C$39,3,FALSE)</f>
        <v>#N/A</v>
      </c>
      <c r="J834" s="59" t="e">
        <f>VLOOKUP(Table2[[#This Row],[Cost Center Code]],'MSRP CODES'!$A$42:$B$48,2,FALSE)</f>
        <v>#N/A</v>
      </c>
      <c r="K834" s="61" t="e">
        <f>VLOOKUP(Table2[[#This Row],[MSRP Objective]],'MSRP CODES'!$A$60:$B$105,2,FALSE)</f>
        <v>#VALUE!</v>
      </c>
      <c r="L834" s="53" t="e">
        <f t="shared" si="39"/>
        <v>#VALUE!</v>
      </c>
      <c r="M834" s="61" t="e">
        <f>VLOOKUP(Table2[[#This Row],[MSRP Output]],'MSRP CODES'!$A$108:$B$491,2,FALSE)</f>
        <v>#N/A</v>
      </c>
      <c r="O834" s="61" t="e">
        <f>VLOOKUP(Table2[[#This Row],[Account Code]],'MSRP CODES'!$A$495:$B$580,2,FALSE)</f>
        <v>#N/A</v>
      </c>
      <c r="V834" s="12">
        <f t="shared" si="40"/>
        <v>0</v>
      </c>
      <c r="W834" s="13">
        <f>Table2[[#This Row],[Cost LC]]/3673.75</f>
        <v>0</v>
      </c>
    </row>
    <row r="835" spans="2:23" x14ac:dyDescent="0.3">
      <c r="B835" s="59" t="e">
        <f>VLOOKUP('BUDGET TEMPLATE'!C835,'MSRP CODES'!$A$4:$B$8,2,FALSE)</f>
        <v>#N/A</v>
      </c>
      <c r="D835" s="59" t="e">
        <f>VLOOKUP(Table2[[#This Row],[PPG Code]],'MSRP CODES'!$A$11:$B$15,2,FALSE)</f>
        <v>#N/A</v>
      </c>
      <c r="F835" s="59" t="e">
        <f>VLOOKUP(Table2[[#This Row],[Goal Code]],'MSRP CODES'!$A$18:$B$20,2,FALSE)</f>
        <v>#N/A</v>
      </c>
      <c r="I835" s="60" t="e">
        <f>VLOOKUP(Table2[[#This Row],[Site]],'MSRP CODES'!$A$23:$C$39,3,FALSE)</f>
        <v>#N/A</v>
      </c>
      <c r="J835" s="59" t="e">
        <f>VLOOKUP(Table2[[#This Row],[Cost Center Code]],'MSRP CODES'!$A$42:$B$48,2,FALSE)</f>
        <v>#N/A</v>
      </c>
      <c r="K835" s="61" t="e">
        <f>VLOOKUP(Table2[[#This Row],[MSRP Objective]],'MSRP CODES'!$A$60:$B$105,2,FALSE)</f>
        <v>#VALUE!</v>
      </c>
      <c r="L835" s="53" t="e">
        <f t="shared" si="39"/>
        <v>#VALUE!</v>
      </c>
      <c r="M835" s="61" t="e">
        <f>VLOOKUP(Table2[[#This Row],[MSRP Output]],'MSRP CODES'!$A$108:$B$491,2,FALSE)</f>
        <v>#N/A</v>
      </c>
      <c r="O835" s="61" t="e">
        <f>VLOOKUP(Table2[[#This Row],[Account Code]],'MSRP CODES'!$A$495:$B$580,2,FALSE)</f>
        <v>#N/A</v>
      </c>
      <c r="V835" s="12">
        <f t="shared" si="40"/>
        <v>0</v>
      </c>
      <c r="W835" s="13">
        <f>Table2[[#This Row],[Cost LC]]/3673.75</f>
        <v>0</v>
      </c>
    </row>
    <row r="836" spans="2:23" x14ac:dyDescent="0.3">
      <c r="B836" s="59" t="e">
        <f>VLOOKUP('BUDGET TEMPLATE'!C836,'MSRP CODES'!$A$4:$B$8,2,FALSE)</f>
        <v>#N/A</v>
      </c>
      <c r="D836" s="59" t="e">
        <f>VLOOKUP(Table2[[#This Row],[PPG Code]],'MSRP CODES'!$A$11:$B$15,2,FALSE)</f>
        <v>#N/A</v>
      </c>
      <c r="F836" s="59" t="e">
        <f>VLOOKUP(Table2[[#This Row],[Goal Code]],'MSRP CODES'!$A$18:$B$20,2,FALSE)</f>
        <v>#N/A</v>
      </c>
      <c r="I836" s="60" t="e">
        <f>VLOOKUP(Table2[[#This Row],[Site]],'MSRP CODES'!$A$23:$C$39,3,FALSE)</f>
        <v>#N/A</v>
      </c>
      <c r="J836" s="59" t="e">
        <f>VLOOKUP(Table2[[#This Row],[Cost Center Code]],'MSRP CODES'!$A$42:$B$48,2,FALSE)</f>
        <v>#N/A</v>
      </c>
      <c r="K836" s="61" t="e">
        <f>VLOOKUP(Table2[[#This Row],[MSRP Objective]],'MSRP CODES'!$A$60:$B$105,2,FALSE)</f>
        <v>#VALUE!</v>
      </c>
      <c r="L836" s="53" t="e">
        <f t="shared" si="39"/>
        <v>#VALUE!</v>
      </c>
      <c r="M836" s="61" t="e">
        <f>VLOOKUP(Table2[[#This Row],[MSRP Output]],'MSRP CODES'!$A$108:$B$491,2,FALSE)</f>
        <v>#N/A</v>
      </c>
      <c r="O836" s="61" t="e">
        <f>VLOOKUP(Table2[[#This Row],[Account Code]],'MSRP CODES'!$A$495:$B$580,2,FALSE)</f>
        <v>#N/A</v>
      </c>
      <c r="V836" s="12">
        <f t="shared" si="40"/>
        <v>0</v>
      </c>
      <c r="W836" s="13">
        <f>Table2[[#This Row],[Cost LC]]/3673.75</f>
        <v>0</v>
      </c>
    </row>
    <row r="837" spans="2:23" x14ac:dyDescent="0.3">
      <c r="B837" s="59" t="e">
        <f>VLOOKUP('BUDGET TEMPLATE'!C837,'MSRP CODES'!$A$4:$B$8,2,FALSE)</f>
        <v>#N/A</v>
      </c>
      <c r="D837" s="59" t="e">
        <f>VLOOKUP(Table2[[#This Row],[PPG Code]],'MSRP CODES'!$A$11:$B$15,2,FALSE)</f>
        <v>#N/A</v>
      </c>
      <c r="F837" s="59" t="e">
        <f>VLOOKUP(Table2[[#This Row],[Goal Code]],'MSRP CODES'!$A$18:$B$20,2,FALSE)</f>
        <v>#N/A</v>
      </c>
      <c r="I837" s="60" t="e">
        <f>VLOOKUP(Table2[[#This Row],[Site]],'MSRP CODES'!$A$23:$C$39,3,FALSE)</f>
        <v>#N/A</v>
      </c>
      <c r="J837" s="59" t="e">
        <f>VLOOKUP(Table2[[#This Row],[Cost Center Code]],'MSRP CODES'!$A$42:$B$48,2,FALSE)</f>
        <v>#N/A</v>
      </c>
      <c r="K837" s="61" t="e">
        <f>VLOOKUP(Table2[[#This Row],[MSRP Objective]],'MSRP CODES'!$A$60:$B$105,2,FALSE)</f>
        <v>#VALUE!</v>
      </c>
      <c r="L837" s="53" t="e">
        <f t="shared" si="39"/>
        <v>#VALUE!</v>
      </c>
      <c r="M837" s="61" t="e">
        <f>VLOOKUP(Table2[[#This Row],[MSRP Output]],'MSRP CODES'!$A$108:$B$491,2,FALSE)</f>
        <v>#N/A</v>
      </c>
      <c r="O837" s="61" t="e">
        <f>VLOOKUP(Table2[[#This Row],[Account Code]],'MSRP CODES'!$A$495:$B$580,2,FALSE)</f>
        <v>#N/A</v>
      </c>
      <c r="V837" s="12">
        <f t="shared" si="40"/>
        <v>0</v>
      </c>
      <c r="W837" s="13">
        <f>Table2[[#This Row],[Cost LC]]/3673.75</f>
        <v>0</v>
      </c>
    </row>
    <row r="838" spans="2:23" x14ac:dyDescent="0.3">
      <c r="B838" s="59" t="e">
        <f>VLOOKUP('BUDGET TEMPLATE'!C838,'MSRP CODES'!$A$4:$B$8,2,FALSE)</f>
        <v>#N/A</v>
      </c>
      <c r="D838" s="59" t="e">
        <f>VLOOKUP(Table2[[#This Row],[PPG Code]],'MSRP CODES'!$A$11:$B$15,2,FALSE)</f>
        <v>#N/A</v>
      </c>
      <c r="F838" s="59" t="e">
        <f>VLOOKUP(Table2[[#This Row],[Goal Code]],'MSRP CODES'!$A$18:$B$20,2,FALSE)</f>
        <v>#N/A</v>
      </c>
      <c r="I838" s="60" t="e">
        <f>VLOOKUP(Table2[[#This Row],[Site]],'MSRP CODES'!$A$23:$C$39,3,FALSE)</f>
        <v>#N/A</v>
      </c>
      <c r="J838" s="59" t="e">
        <f>VLOOKUP(Table2[[#This Row],[Cost Center Code]],'MSRP CODES'!$A$42:$B$48,2,FALSE)</f>
        <v>#N/A</v>
      </c>
      <c r="K838" s="61" t="e">
        <f>VLOOKUP(Table2[[#This Row],[MSRP Objective]],'MSRP CODES'!$A$60:$B$105,2,FALSE)</f>
        <v>#VALUE!</v>
      </c>
      <c r="L838" s="53" t="e">
        <f t="shared" si="39"/>
        <v>#VALUE!</v>
      </c>
      <c r="M838" s="61" t="e">
        <f>VLOOKUP(Table2[[#This Row],[MSRP Output]],'MSRP CODES'!$A$108:$B$491,2,FALSE)</f>
        <v>#N/A</v>
      </c>
      <c r="O838" s="61" t="e">
        <f>VLOOKUP(Table2[[#This Row],[Account Code]],'MSRP CODES'!$A$495:$B$580,2,FALSE)</f>
        <v>#N/A</v>
      </c>
      <c r="V838" s="12">
        <f t="shared" si="40"/>
        <v>0</v>
      </c>
      <c r="W838" s="13">
        <f>Table2[[#This Row],[Cost LC]]/3673.75</f>
        <v>0</v>
      </c>
    </row>
    <row r="839" spans="2:23" x14ac:dyDescent="0.3">
      <c r="B839" s="59" t="e">
        <f>VLOOKUP('BUDGET TEMPLATE'!C839,'MSRP CODES'!$A$4:$B$8,2,FALSE)</f>
        <v>#N/A</v>
      </c>
      <c r="D839" s="59" t="e">
        <f>VLOOKUP(Table2[[#This Row],[PPG Code]],'MSRP CODES'!$A$11:$B$15,2,FALSE)</f>
        <v>#N/A</v>
      </c>
      <c r="F839" s="59" t="e">
        <f>VLOOKUP(Table2[[#This Row],[Goal Code]],'MSRP CODES'!$A$18:$B$20,2,FALSE)</f>
        <v>#N/A</v>
      </c>
      <c r="I839" s="60" t="e">
        <f>VLOOKUP(Table2[[#This Row],[Site]],'MSRP CODES'!$A$23:$C$39,3,FALSE)</f>
        <v>#N/A</v>
      </c>
      <c r="J839" s="59" t="e">
        <f>VLOOKUP(Table2[[#This Row],[Cost Center Code]],'MSRP CODES'!$A$42:$B$48,2,FALSE)</f>
        <v>#N/A</v>
      </c>
      <c r="K839" s="61" t="e">
        <f>VLOOKUP(Table2[[#This Row],[MSRP Objective]],'MSRP CODES'!$A$60:$B$105,2,FALSE)</f>
        <v>#VALUE!</v>
      </c>
      <c r="L839" s="53" t="e">
        <f t="shared" si="39"/>
        <v>#VALUE!</v>
      </c>
      <c r="M839" s="61" t="e">
        <f>VLOOKUP(Table2[[#This Row],[MSRP Output]],'MSRP CODES'!$A$108:$B$491,2,FALSE)</f>
        <v>#N/A</v>
      </c>
      <c r="O839" s="61" t="e">
        <f>VLOOKUP(Table2[[#This Row],[Account Code]],'MSRP CODES'!$A$495:$B$580,2,FALSE)</f>
        <v>#N/A</v>
      </c>
      <c r="V839" s="12">
        <f t="shared" si="40"/>
        <v>0</v>
      </c>
      <c r="W839" s="13">
        <f>Table2[[#This Row],[Cost LC]]/3673.75</f>
        <v>0</v>
      </c>
    </row>
    <row r="840" spans="2:23" x14ac:dyDescent="0.3">
      <c r="B840" s="59" t="e">
        <f>VLOOKUP('BUDGET TEMPLATE'!C840,'MSRP CODES'!$A$4:$B$8,2,FALSE)</f>
        <v>#N/A</v>
      </c>
      <c r="D840" s="59" t="e">
        <f>VLOOKUP(Table2[[#This Row],[PPG Code]],'MSRP CODES'!$A$11:$B$15,2,FALSE)</f>
        <v>#N/A</v>
      </c>
      <c r="F840" s="59" t="e">
        <f>VLOOKUP(Table2[[#This Row],[Goal Code]],'MSRP CODES'!$A$18:$B$20,2,FALSE)</f>
        <v>#N/A</v>
      </c>
      <c r="I840" s="60" t="e">
        <f>VLOOKUP(Table2[[#This Row],[Site]],'MSRP CODES'!$A$23:$C$39,3,FALSE)</f>
        <v>#N/A</v>
      </c>
      <c r="J840" s="59" t="e">
        <f>VLOOKUP(Table2[[#This Row],[Cost Center Code]],'MSRP CODES'!$A$42:$B$48,2,FALSE)</f>
        <v>#N/A</v>
      </c>
      <c r="K840" s="61" t="e">
        <f>VLOOKUP(Table2[[#This Row],[MSRP Objective]],'MSRP CODES'!$A$60:$B$105,2,FALSE)</f>
        <v>#VALUE!</v>
      </c>
      <c r="L840" s="53" t="e">
        <f t="shared" si="39"/>
        <v>#VALUE!</v>
      </c>
      <c r="M840" s="61" t="e">
        <f>VLOOKUP(Table2[[#This Row],[MSRP Output]],'MSRP CODES'!$A$108:$B$491,2,FALSE)</f>
        <v>#N/A</v>
      </c>
      <c r="O840" s="61" t="e">
        <f>VLOOKUP(Table2[[#This Row],[Account Code]],'MSRP CODES'!$A$495:$B$580,2,FALSE)</f>
        <v>#N/A</v>
      </c>
      <c r="V840" s="12">
        <f t="shared" si="40"/>
        <v>0</v>
      </c>
      <c r="W840" s="13">
        <f>Table2[[#This Row],[Cost LC]]/3673.75</f>
        <v>0</v>
      </c>
    </row>
    <row r="841" spans="2:23" x14ac:dyDescent="0.3">
      <c r="B841" s="59" t="e">
        <f>VLOOKUP('BUDGET TEMPLATE'!C841,'MSRP CODES'!$A$4:$B$8,2,FALSE)</f>
        <v>#N/A</v>
      </c>
      <c r="D841" s="59" t="e">
        <f>VLOOKUP(Table2[[#This Row],[PPG Code]],'MSRP CODES'!$A$11:$B$15,2,FALSE)</f>
        <v>#N/A</v>
      </c>
      <c r="F841" s="59" t="e">
        <f>VLOOKUP(Table2[[#This Row],[Goal Code]],'MSRP CODES'!$A$18:$B$20,2,FALSE)</f>
        <v>#N/A</v>
      </c>
      <c r="I841" s="60" t="e">
        <f>VLOOKUP(Table2[[#This Row],[Site]],'MSRP CODES'!$A$23:$C$39,3,FALSE)</f>
        <v>#N/A</v>
      </c>
      <c r="J841" s="59" t="e">
        <f>VLOOKUP(Table2[[#This Row],[Cost Center Code]],'MSRP CODES'!$A$42:$B$48,2,FALSE)</f>
        <v>#N/A</v>
      </c>
      <c r="K841" s="61" t="e">
        <f>VLOOKUP(Table2[[#This Row],[MSRP Objective]],'MSRP CODES'!$A$60:$B$105,2,FALSE)</f>
        <v>#VALUE!</v>
      </c>
      <c r="L841" s="53" t="e">
        <f t="shared" si="39"/>
        <v>#VALUE!</v>
      </c>
      <c r="M841" s="61" t="e">
        <f>VLOOKUP(Table2[[#This Row],[MSRP Output]],'MSRP CODES'!$A$108:$B$491,2,FALSE)</f>
        <v>#N/A</v>
      </c>
      <c r="O841" s="61" t="e">
        <f>VLOOKUP(Table2[[#This Row],[Account Code]],'MSRP CODES'!$A$495:$B$580,2,FALSE)</f>
        <v>#N/A</v>
      </c>
      <c r="V841" s="12">
        <f t="shared" si="40"/>
        <v>0</v>
      </c>
      <c r="W841" s="13">
        <f>Table2[[#This Row],[Cost LC]]/3673.75</f>
        <v>0</v>
      </c>
    </row>
    <row r="842" spans="2:23" x14ac:dyDescent="0.3">
      <c r="B842" s="59" t="e">
        <f>VLOOKUP('BUDGET TEMPLATE'!C842,'MSRP CODES'!$A$4:$B$8,2,FALSE)</f>
        <v>#N/A</v>
      </c>
      <c r="D842" s="59" t="e">
        <f>VLOOKUP(Table2[[#This Row],[PPG Code]],'MSRP CODES'!$A$11:$B$15,2,FALSE)</f>
        <v>#N/A</v>
      </c>
      <c r="F842" s="59" t="e">
        <f>VLOOKUP(Table2[[#This Row],[Goal Code]],'MSRP CODES'!$A$18:$B$20,2,FALSE)</f>
        <v>#N/A</v>
      </c>
      <c r="I842" s="60" t="e">
        <f>VLOOKUP(Table2[[#This Row],[Site]],'MSRP CODES'!$A$23:$C$39,3,FALSE)</f>
        <v>#N/A</v>
      </c>
      <c r="J842" s="59" t="e">
        <f>VLOOKUP(Table2[[#This Row],[Cost Center Code]],'MSRP CODES'!$A$42:$B$48,2,FALSE)</f>
        <v>#N/A</v>
      </c>
      <c r="K842" s="61" t="e">
        <f>VLOOKUP(Table2[[#This Row],[MSRP Objective]],'MSRP CODES'!$A$60:$B$105,2,FALSE)</f>
        <v>#VALUE!</v>
      </c>
      <c r="L842" s="53" t="e">
        <f t="shared" si="39"/>
        <v>#VALUE!</v>
      </c>
      <c r="M842" s="61" t="e">
        <f>VLOOKUP(Table2[[#This Row],[MSRP Output]],'MSRP CODES'!$A$108:$B$491,2,FALSE)</f>
        <v>#N/A</v>
      </c>
      <c r="O842" s="61" t="e">
        <f>VLOOKUP(Table2[[#This Row],[Account Code]],'MSRP CODES'!$A$495:$B$580,2,FALSE)</f>
        <v>#N/A</v>
      </c>
      <c r="V842" s="12">
        <f t="shared" si="40"/>
        <v>0</v>
      </c>
      <c r="W842" s="13">
        <f>Table2[[#This Row],[Cost LC]]/3673.75</f>
        <v>0</v>
      </c>
    </row>
    <row r="843" spans="2:23" x14ac:dyDescent="0.3">
      <c r="B843" s="59" t="e">
        <f>VLOOKUP('BUDGET TEMPLATE'!C843,'MSRP CODES'!$A$4:$B$8,2,FALSE)</f>
        <v>#N/A</v>
      </c>
      <c r="D843" s="59" t="e">
        <f>VLOOKUP(Table2[[#This Row],[PPG Code]],'MSRP CODES'!$A$11:$B$15,2,FALSE)</f>
        <v>#N/A</v>
      </c>
      <c r="F843" s="59" t="e">
        <f>VLOOKUP(Table2[[#This Row],[Goal Code]],'MSRP CODES'!$A$18:$B$20,2,FALSE)</f>
        <v>#N/A</v>
      </c>
      <c r="I843" s="60" t="e">
        <f>VLOOKUP(Table2[[#This Row],[Site]],'MSRP CODES'!$A$23:$C$39,3,FALSE)</f>
        <v>#N/A</v>
      </c>
      <c r="J843" s="59" t="e">
        <f>VLOOKUP(Table2[[#This Row],[Cost Center Code]],'MSRP CODES'!$A$42:$B$48,2,FALSE)</f>
        <v>#N/A</v>
      </c>
      <c r="K843" s="61" t="e">
        <f>VLOOKUP(Table2[[#This Row],[MSRP Objective]],'MSRP CODES'!$A$60:$B$105,2,FALSE)</f>
        <v>#VALUE!</v>
      </c>
      <c r="L843" s="53" t="e">
        <f t="shared" si="39"/>
        <v>#VALUE!</v>
      </c>
      <c r="M843" s="61" t="e">
        <f>VLOOKUP(Table2[[#This Row],[MSRP Output]],'MSRP CODES'!$A$108:$B$491,2,FALSE)</f>
        <v>#N/A</v>
      </c>
      <c r="O843" s="61" t="e">
        <f>VLOOKUP(Table2[[#This Row],[Account Code]],'MSRP CODES'!$A$495:$B$580,2,FALSE)</f>
        <v>#N/A</v>
      </c>
      <c r="V843" s="12">
        <f t="shared" si="40"/>
        <v>0</v>
      </c>
      <c r="W843" s="13">
        <f>Table2[[#This Row],[Cost LC]]/3673.75</f>
        <v>0</v>
      </c>
    </row>
    <row r="844" spans="2:23" x14ac:dyDescent="0.3">
      <c r="B844" s="59" t="e">
        <f>VLOOKUP('BUDGET TEMPLATE'!C844,'MSRP CODES'!$A$4:$B$8,2,FALSE)</f>
        <v>#N/A</v>
      </c>
      <c r="D844" s="59" t="e">
        <f>VLOOKUP(Table2[[#This Row],[PPG Code]],'MSRP CODES'!$A$11:$B$15,2,FALSE)</f>
        <v>#N/A</v>
      </c>
      <c r="F844" s="59" t="e">
        <f>VLOOKUP(Table2[[#This Row],[Goal Code]],'MSRP CODES'!$A$18:$B$20,2,FALSE)</f>
        <v>#N/A</v>
      </c>
      <c r="I844" s="60" t="e">
        <f>VLOOKUP(Table2[[#This Row],[Site]],'MSRP CODES'!$A$23:$C$39,3,FALSE)</f>
        <v>#N/A</v>
      </c>
      <c r="J844" s="59" t="e">
        <f>VLOOKUP(Table2[[#This Row],[Cost Center Code]],'MSRP CODES'!$A$42:$B$48,2,FALSE)</f>
        <v>#N/A</v>
      </c>
      <c r="K844" s="61" t="e">
        <f>VLOOKUP(Table2[[#This Row],[MSRP Objective]],'MSRP CODES'!$A$60:$B$105,2,FALSE)</f>
        <v>#VALUE!</v>
      </c>
      <c r="L844" s="53" t="e">
        <f t="shared" si="39"/>
        <v>#VALUE!</v>
      </c>
      <c r="M844" s="61" t="e">
        <f>VLOOKUP(Table2[[#This Row],[MSRP Output]],'MSRP CODES'!$A$108:$B$491,2,FALSE)</f>
        <v>#N/A</v>
      </c>
      <c r="O844" s="61" t="e">
        <f>VLOOKUP(Table2[[#This Row],[Account Code]],'MSRP CODES'!$A$495:$B$580,2,FALSE)</f>
        <v>#N/A</v>
      </c>
      <c r="V844" s="12">
        <f t="shared" si="40"/>
        <v>0</v>
      </c>
      <c r="W844" s="13">
        <f>Table2[[#This Row],[Cost LC]]/3673.75</f>
        <v>0</v>
      </c>
    </row>
    <row r="845" spans="2:23" x14ac:dyDescent="0.3">
      <c r="B845" s="59" t="e">
        <f>VLOOKUP('BUDGET TEMPLATE'!C845,'MSRP CODES'!$A$4:$B$8,2,FALSE)</f>
        <v>#N/A</v>
      </c>
      <c r="D845" s="59" t="e">
        <f>VLOOKUP(Table2[[#This Row],[PPG Code]],'MSRP CODES'!$A$11:$B$15,2,FALSE)</f>
        <v>#N/A</v>
      </c>
      <c r="F845" s="59" t="e">
        <f>VLOOKUP(Table2[[#This Row],[Goal Code]],'MSRP CODES'!$A$18:$B$20,2,FALSE)</f>
        <v>#N/A</v>
      </c>
      <c r="I845" s="60" t="e">
        <f>VLOOKUP(Table2[[#This Row],[Site]],'MSRP CODES'!$A$23:$C$39,3,FALSE)</f>
        <v>#N/A</v>
      </c>
      <c r="J845" s="59" t="e">
        <f>VLOOKUP(Table2[[#This Row],[Cost Center Code]],'MSRP CODES'!$A$42:$B$48,2,FALSE)</f>
        <v>#N/A</v>
      </c>
      <c r="K845" s="61" t="e">
        <f>VLOOKUP(Table2[[#This Row],[MSRP Objective]],'MSRP CODES'!$A$60:$B$105,2,FALSE)</f>
        <v>#VALUE!</v>
      </c>
      <c r="L845" s="53" t="e">
        <f t="shared" si="39"/>
        <v>#VALUE!</v>
      </c>
      <c r="M845" s="61" t="e">
        <f>VLOOKUP(Table2[[#This Row],[MSRP Output]],'MSRP CODES'!$A$108:$B$491,2,FALSE)</f>
        <v>#N/A</v>
      </c>
      <c r="O845" s="61" t="e">
        <f>VLOOKUP(Table2[[#This Row],[Account Code]],'MSRP CODES'!$A$495:$B$580,2,FALSE)</f>
        <v>#N/A</v>
      </c>
      <c r="V845" s="12">
        <f t="shared" si="40"/>
        <v>0</v>
      </c>
      <c r="W845" s="13">
        <f>Table2[[#This Row],[Cost LC]]/3673.75</f>
        <v>0</v>
      </c>
    </row>
    <row r="846" spans="2:23" x14ac:dyDescent="0.3">
      <c r="B846" s="59" t="e">
        <f>VLOOKUP('BUDGET TEMPLATE'!C846,'MSRP CODES'!$A$4:$B$8,2,FALSE)</f>
        <v>#N/A</v>
      </c>
      <c r="D846" s="59" t="e">
        <f>VLOOKUP(Table2[[#This Row],[PPG Code]],'MSRP CODES'!$A$11:$B$15,2,FALSE)</f>
        <v>#N/A</v>
      </c>
      <c r="F846" s="59" t="e">
        <f>VLOOKUP(Table2[[#This Row],[Goal Code]],'MSRP CODES'!$A$18:$B$20,2,FALSE)</f>
        <v>#N/A</v>
      </c>
      <c r="I846" s="60" t="e">
        <f>VLOOKUP(Table2[[#This Row],[Site]],'MSRP CODES'!$A$23:$C$39,3,FALSE)</f>
        <v>#N/A</v>
      </c>
      <c r="J846" s="59" t="e">
        <f>VLOOKUP(Table2[[#This Row],[Cost Center Code]],'MSRP CODES'!$A$42:$B$48,2,FALSE)</f>
        <v>#N/A</v>
      </c>
      <c r="K846" s="61" t="e">
        <f>VLOOKUP(Table2[[#This Row],[MSRP Objective]],'MSRP CODES'!$A$60:$B$105,2,FALSE)</f>
        <v>#VALUE!</v>
      </c>
      <c r="L846" s="53" t="e">
        <f t="shared" si="39"/>
        <v>#VALUE!</v>
      </c>
      <c r="M846" s="61" t="e">
        <f>VLOOKUP(Table2[[#This Row],[MSRP Output]],'MSRP CODES'!$A$108:$B$491,2,FALSE)</f>
        <v>#N/A</v>
      </c>
      <c r="O846" s="61" t="e">
        <f>VLOOKUP(Table2[[#This Row],[Account Code]],'MSRP CODES'!$A$495:$B$580,2,FALSE)</f>
        <v>#N/A</v>
      </c>
      <c r="V846" s="12">
        <f t="shared" si="40"/>
        <v>0</v>
      </c>
      <c r="W846" s="13">
        <f>Table2[[#This Row],[Cost LC]]/3673.75</f>
        <v>0</v>
      </c>
    </row>
    <row r="847" spans="2:23" x14ac:dyDescent="0.3">
      <c r="B847" s="59" t="e">
        <f>VLOOKUP('BUDGET TEMPLATE'!C847,'MSRP CODES'!$A$4:$B$8,2,FALSE)</f>
        <v>#N/A</v>
      </c>
      <c r="D847" s="59" t="e">
        <f>VLOOKUP(Table2[[#This Row],[PPG Code]],'MSRP CODES'!$A$11:$B$15,2,FALSE)</f>
        <v>#N/A</v>
      </c>
      <c r="F847" s="59" t="e">
        <f>VLOOKUP(Table2[[#This Row],[Goal Code]],'MSRP CODES'!$A$18:$B$20,2,FALSE)</f>
        <v>#N/A</v>
      </c>
      <c r="I847" s="60" t="e">
        <f>VLOOKUP(Table2[[#This Row],[Site]],'MSRP CODES'!$A$23:$C$39,3,FALSE)</f>
        <v>#N/A</v>
      </c>
      <c r="J847" s="59" t="e">
        <f>VLOOKUP(Table2[[#This Row],[Cost Center Code]],'MSRP CODES'!$A$42:$B$48,2,FALSE)</f>
        <v>#N/A</v>
      </c>
      <c r="K847" s="61" t="e">
        <f>VLOOKUP(Table2[[#This Row],[MSRP Objective]],'MSRP CODES'!$A$60:$B$105,2,FALSE)</f>
        <v>#VALUE!</v>
      </c>
      <c r="L847" s="53" t="e">
        <f t="shared" si="39"/>
        <v>#VALUE!</v>
      </c>
      <c r="M847" s="61" t="e">
        <f>VLOOKUP(Table2[[#This Row],[MSRP Output]],'MSRP CODES'!$A$108:$B$491,2,FALSE)</f>
        <v>#N/A</v>
      </c>
      <c r="O847" s="61" t="e">
        <f>VLOOKUP(Table2[[#This Row],[Account Code]],'MSRP CODES'!$A$495:$B$580,2,FALSE)</f>
        <v>#N/A</v>
      </c>
      <c r="V847" s="12">
        <f t="shared" si="40"/>
        <v>0</v>
      </c>
      <c r="W847" s="13">
        <f>Table2[[#This Row],[Cost LC]]/3673.75</f>
        <v>0</v>
      </c>
    </row>
    <row r="848" spans="2:23" x14ac:dyDescent="0.3">
      <c r="B848" s="59" t="e">
        <f>VLOOKUP('BUDGET TEMPLATE'!C848,'MSRP CODES'!$A$4:$B$8,2,FALSE)</f>
        <v>#N/A</v>
      </c>
      <c r="D848" s="59" t="e">
        <f>VLOOKUP(Table2[[#This Row],[PPG Code]],'MSRP CODES'!$A$11:$B$15,2,FALSE)</f>
        <v>#N/A</v>
      </c>
      <c r="F848" s="59" t="e">
        <f>VLOOKUP(Table2[[#This Row],[Goal Code]],'MSRP CODES'!$A$18:$B$20,2,FALSE)</f>
        <v>#N/A</v>
      </c>
      <c r="I848" s="60" t="e">
        <f>VLOOKUP(Table2[[#This Row],[Site]],'MSRP CODES'!$A$23:$C$39,3,FALSE)</f>
        <v>#N/A</v>
      </c>
      <c r="J848" s="59" t="e">
        <f>VLOOKUP(Table2[[#This Row],[Cost Center Code]],'MSRP CODES'!$A$42:$B$48,2,FALSE)</f>
        <v>#N/A</v>
      </c>
      <c r="K848" s="61" t="e">
        <f>VLOOKUP(Table2[[#This Row],[MSRP Objective]],'MSRP CODES'!$A$60:$B$105,2,FALSE)</f>
        <v>#VALUE!</v>
      </c>
      <c r="L848" s="53" t="e">
        <f t="shared" si="39"/>
        <v>#VALUE!</v>
      </c>
      <c r="M848" s="61" t="e">
        <f>VLOOKUP(Table2[[#This Row],[MSRP Output]],'MSRP CODES'!$A$108:$B$491,2,FALSE)</f>
        <v>#N/A</v>
      </c>
      <c r="O848" s="61" t="e">
        <f>VLOOKUP(Table2[[#This Row],[Account Code]],'MSRP CODES'!$A$495:$B$580,2,FALSE)</f>
        <v>#N/A</v>
      </c>
      <c r="V848" s="12">
        <f t="shared" si="40"/>
        <v>0</v>
      </c>
      <c r="W848" s="13">
        <f>Table2[[#This Row],[Cost LC]]/3673.75</f>
        <v>0</v>
      </c>
    </row>
    <row r="849" spans="2:23" x14ac:dyDescent="0.3">
      <c r="B849" s="59" t="e">
        <f>VLOOKUP('BUDGET TEMPLATE'!C849,'MSRP CODES'!$A$4:$B$8,2,FALSE)</f>
        <v>#N/A</v>
      </c>
      <c r="D849" s="59" t="e">
        <f>VLOOKUP(Table2[[#This Row],[PPG Code]],'MSRP CODES'!$A$11:$B$15,2,FALSE)</f>
        <v>#N/A</v>
      </c>
      <c r="F849" s="59" t="e">
        <f>VLOOKUP(Table2[[#This Row],[Goal Code]],'MSRP CODES'!$A$18:$B$20,2,FALSE)</f>
        <v>#N/A</v>
      </c>
      <c r="I849" s="60" t="e">
        <f>VLOOKUP(Table2[[#This Row],[Site]],'MSRP CODES'!$A$23:$C$39,3,FALSE)</f>
        <v>#N/A</v>
      </c>
      <c r="J849" s="59" t="e">
        <f>VLOOKUP(Table2[[#This Row],[Cost Center Code]],'MSRP CODES'!$A$42:$B$48,2,FALSE)</f>
        <v>#N/A</v>
      </c>
      <c r="K849" s="61" t="e">
        <f>VLOOKUP(Table2[[#This Row],[MSRP Objective]],'MSRP CODES'!$A$60:$B$105,2,FALSE)</f>
        <v>#VALUE!</v>
      </c>
      <c r="L849" s="53" t="e">
        <f t="shared" si="39"/>
        <v>#VALUE!</v>
      </c>
      <c r="M849" s="61" t="e">
        <f>VLOOKUP(Table2[[#This Row],[MSRP Output]],'MSRP CODES'!$A$108:$B$491,2,FALSE)</f>
        <v>#N/A</v>
      </c>
      <c r="O849" s="61" t="e">
        <f>VLOOKUP(Table2[[#This Row],[Account Code]],'MSRP CODES'!$A$495:$B$580,2,FALSE)</f>
        <v>#N/A</v>
      </c>
      <c r="V849" s="12">
        <f t="shared" si="40"/>
        <v>0</v>
      </c>
      <c r="W849" s="13">
        <f>Table2[[#This Row],[Cost LC]]/3673.75</f>
        <v>0</v>
      </c>
    </row>
    <row r="850" spans="2:23" x14ac:dyDescent="0.3">
      <c r="B850" s="59" t="e">
        <f>VLOOKUP('BUDGET TEMPLATE'!C850,'MSRP CODES'!$A$4:$B$8,2,FALSE)</f>
        <v>#N/A</v>
      </c>
      <c r="D850" s="59" t="e">
        <f>VLOOKUP(Table2[[#This Row],[PPG Code]],'MSRP CODES'!$A$11:$B$15,2,FALSE)</f>
        <v>#N/A</v>
      </c>
      <c r="F850" s="59" t="e">
        <f>VLOOKUP(Table2[[#This Row],[Goal Code]],'MSRP CODES'!$A$18:$B$20,2,FALSE)</f>
        <v>#N/A</v>
      </c>
      <c r="I850" s="60" t="e">
        <f>VLOOKUP(Table2[[#This Row],[Site]],'MSRP CODES'!$A$23:$C$39,3,FALSE)</f>
        <v>#N/A</v>
      </c>
      <c r="J850" s="59" t="e">
        <f>VLOOKUP(Table2[[#This Row],[Cost Center Code]],'MSRP CODES'!$A$42:$B$48,2,FALSE)</f>
        <v>#N/A</v>
      </c>
      <c r="K850" s="61" t="e">
        <f>VLOOKUP(Table2[[#This Row],[MSRP Objective]],'MSRP CODES'!$A$60:$B$105,2,FALSE)</f>
        <v>#VALUE!</v>
      </c>
      <c r="L850" s="53" t="e">
        <f t="shared" si="39"/>
        <v>#VALUE!</v>
      </c>
      <c r="M850" s="61" t="e">
        <f>VLOOKUP(Table2[[#This Row],[MSRP Output]],'MSRP CODES'!$A$108:$B$491,2,FALSE)</f>
        <v>#N/A</v>
      </c>
      <c r="O850" s="61" t="e">
        <f>VLOOKUP(Table2[[#This Row],[Account Code]],'MSRP CODES'!$A$495:$B$580,2,FALSE)</f>
        <v>#N/A</v>
      </c>
      <c r="V850" s="12">
        <f t="shared" si="40"/>
        <v>0</v>
      </c>
      <c r="W850" s="13">
        <f>Table2[[#This Row],[Cost LC]]/3673.75</f>
        <v>0</v>
      </c>
    </row>
    <row r="851" spans="2:23" x14ac:dyDescent="0.3">
      <c r="B851" s="59" t="e">
        <f>VLOOKUP('BUDGET TEMPLATE'!C851,'MSRP CODES'!$A$4:$B$8,2,FALSE)</f>
        <v>#N/A</v>
      </c>
      <c r="D851" s="59" t="e">
        <f>VLOOKUP(Table2[[#This Row],[PPG Code]],'MSRP CODES'!$A$11:$B$15,2,FALSE)</f>
        <v>#N/A</v>
      </c>
      <c r="F851" s="59" t="e">
        <f>VLOOKUP(Table2[[#This Row],[Goal Code]],'MSRP CODES'!$A$18:$B$20,2,FALSE)</f>
        <v>#N/A</v>
      </c>
      <c r="I851" s="60" t="e">
        <f>VLOOKUP(Table2[[#This Row],[Site]],'MSRP CODES'!$A$23:$C$39,3,FALSE)</f>
        <v>#N/A</v>
      </c>
      <c r="J851" s="59" t="e">
        <f>VLOOKUP(Table2[[#This Row],[Cost Center Code]],'MSRP CODES'!$A$42:$B$48,2,FALSE)</f>
        <v>#N/A</v>
      </c>
      <c r="K851" s="61" t="e">
        <f>VLOOKUP(Table2[[#This Row],[MSRP Objective]],'MSRP CODES'!$A$60:$B$105,2,FALSE)</f>
        <v>#VALUE!</v>
      </c>
      <c r="L851" s="53" t="e">
        <f t="shared" si="39"/>
        <v>#VALUE!</v>
      </c>
      <c r="M851" s="61" t="e">
        <f>VLOOKUP(Table2[[#This Row],[MSRP Output]],'MSRP CODES'!$A$108:$B$491,2,FALSE)</f>
        <v>#N/A</v>
      </c>
      <c r="O851" s="61" t="e">
        <f>VLOOKUP(Table2[[#This Row],[Account Code]],'MSRP CODES'!$A$495:$B$580,2,FALSE)</f>
        <v>#N/A</v>
      </c>
      <c r="V851" s="12">
        <f t="shared" si="40"/>
        <v>0</v>
      </c>
      <c r="W851" s="13">
        <f>Table2[[#This Row],[Cost LC]]/3673.75</f>
        <v>0</v>
      </c>
    </row>
    <row r="852" spans="2:23" x14ac:dyDescent="0.3">
      <c r="B852" s="59" t="e">
        <f>VLOOKUP('BUDGET TEMPLATE'!C852,'MSRP CODES'!$A$4:$B$8,2,FALSE)</f>
        <v>#N/A</v>
      </c>
      <c r="D852" s="59" t="e">
        <f>VLOOKUP(Table2[[#This Row],[PPG Code]],'MSRP CODES'!$A$11:$B$15,2,FALSE)</f>
        <v>#N/A</v>
      </c>
      <c r="F852" s="59" t="e">
        <f>VLOOKUP(Table2[[#This Row],[Goal Code]],'MSRP CODES'!$A$18:$B$20,2,FALSE)</f>
        <v>#N/A</v>
      </c>
      <c r="I852" s="60" t="e">
        <f>VLOOKUP(Table2[[#This Row],[Site]],'MSRP CODES'!$A$23:$C$39,3,FALSE)</f>
        <v>#N/A</v>
      </c>
      <c r="J852" s="59" t="e">
        <f>VLOOKUP(Table2[[#This Row],[Cost Center Code]],'MSRP CODES'!$A$42:$B$48,2,FALSE)</f>
        <v>#N/A</v>
      </c>
      <c r="K852" s="61" t="e">
        <f>VLOOKUP(Table2[[#This Row],[MSRP Objective]],'MSRP CODES'!$A$60:$B$105,2,FALSE)</f>
        <v>#VALUE!</v>
      </c>
      <c r="L852" s="53" t="e">
        <f t="shared" si="39"/>
        <v>#VALUE!</v>
      </c>
      <c r="M852" s="61" t="e">
        <f>VLOOKUP(Table2[[#This Row],[MSRP Output]],'MSRP CODES'!$A$108:$B$491,2,FALSE)</f>
        <v>#N/A</v>
      </c>
      <c r="O852" s="61" t="e">
        <f>VLOOKUP(Table2[[#This Row],[Account Code]],'MSRP CODES'!$A$495:$B$580,2,FALSE)</f>
        <v>#N/A</v>
      </c>
      <c r="V852" s="12">
        <f t="shared" si="40"/>
        <v>0</v>
      </c>
      <c r="W852" s="13">
        <f>Table2[[#This Row],[Cost LC]]/3673.75</f>
        <v>0</v>
      </c>
    </row>
    <row r="853" spans="2:23" x14ac:dyDescent="0.3">
      <c r="B853" s="59" t="e">
        <f>VLOOKUP('BUDGET TEMPLATE'!C853,'MSRP CODES'!$A$4:$B$8,2,FALSE)</f>
        <v>#N/A</v>
      </c>
      <c r="D853" s="59" t="e">
        <f>VLOOKUP(Table2[[#This Row],[PPG Code]],'MSRP CODES'!$A$11:$B$15,2,FALSE)</f>
        <v>#N/A</v>
      </c>
      <c r="F853" s="59" t="e">
        <f>VLOOKUP(Table2[[#This Row],[Goal Code]],'MSRP CODES'!$A$18:$B$20,2,FALSE)</f>
        <v>#N/A</v>
      </c>
      <c r="I853" s="60" t="e">
        <f>VLOOKUP(Table2[[#This Row],[Site]],'MSRP CODES'!$A$23:$C$39,3,FALSE)</f>
        <v>#N/A</v>
      </c>
      <c r="J853" s="59" t="e">
        <f>VLOOKUP(Table2[[#This Row],[Cost Center Code]],'MSRP CODES'!$A$42:$B$48,2,FALSE)</f>
        <v>#N/A</v>
      </c>
      <c r="K853" s="61" t="e">
        <f>VLOOKUP(Table2[[#This Row],[MSRP Objective]],'MSRP CODES'!$A$60:$B$105,2,FALSE)</f>
        <v>#VALUE!</v>
      </c>
      <c r="L853" s="53" t="e">
        <f t="shared" si="39"/>
        <v>#VALUE!</v>
      </c>
      <c r="M853" s="61" t="e">
        <f>VLOOKUP(Table2[[#This Row],[MSRP Output]],'MSRP CODES'!$A$108:$B$491,2,FALSE)</f>
        <v>#N/A</v>
      </c>
      <c r="O853" s="61" t="e">
        <f>VLOOKUP(Table2[[#This Row],[Account Code]],'MSRP CODES'!$A$495:$B$580,2,FALSE)</f>
        <v>#N/A</v>
      </c>
      <c r="V853" s="12">
        <f t="shared" si="40"/>
        <v>0</v>
      </c>
      <c r="W853" s="13">
        <f>Table2[[#This Row],[Cost LC]]/3673.75</f>
        <v>0</v>
      </c>
    </row>
    <row r="854" spans="2:23" x14ac:dyDescent="0.3">
      <c r="B854" s="59" t="e">
        <f>VLOOKUP('BUDGET TEMPLATE'!C854,'MSRP CODES'!$A$4:$B$8,2,FALSE)</f>
        <v>#N/A</v>
      </c>
      <c r="D854" s="59" t="e">
        <f>VLOOKUP(Table2[[#This Row],[PPG Code]],'MSRP CODES'!$A$11:$B$15,2,FALSE)</f>
        <v>#N/A</v>
      </c>
      <c r="F854" s="59" t="e">
        <f>VLOOKUP(Table2[[#This Row],[Goal Code]],'MSRP CODES'!$A$18:$B$20,2,FALSE)</f>
        <v>#N/A</v>
      </c>
      <c r="I854" s="60" t="e">
        <f>VLOOKUP(Table2[[#This Row],[Site]],'MSRP CODES'!$A$23:$C$39,3,FALSE)</f>
        <v>#N/A</v>
      </c>
      <c r="J854" s="59" t="e">
        <f>VLOOKUP(Table2[[#This Row],[Cost Center Code]],'MSRP CODES'!$A$42:$B$48,2,FALSE)</f>
        <v>#N/A</v>
      </c>
      <c r="K854" s="61" t="e">
        <f>VLOOKUP(Table2[[#This Row],[MSRP Objective]],'MSRP CODES'!$A$60:$B$105,2,FALSE)</f>
        <v>#VALUE!</v>
      </c>
      <c r="L854" s="53" t="e">
        <f t="shared" si="39"/>
        <v>#VALUE!</v>
      </c>
      <c r="M854" s="61" t="e">
        <f>VLOOKUP(Table2[[#This Row],[MSRP Output]],'MSRP CODES'!$A$108:$B$491,2,FALSE)</f>
        <v>#N/A</v>
      </c>
      <c r="O854" s="61" t="e">
        <f>VLOOKUP(Table2[[#This Row],[Account Code]],'MSRP CODES'!$A$495:$B$580,2,FALSE)</f>
        <v>#N/A</v>
      </c>
      <c r="V854" s="12">
        <f t="shared" si="40"/>
        <v>0</v>
      </c>
      <c r="W854" s="13">
        <f>Table2[[#This Row],[Cost LC]]/3673.75</f>
        <v>0</v>
      </c>
    </row>
    <row r="855" spans="2:23" x14ac:dyDescent="0.3">
      <c r="B855" s="59" t="e">
        <f>VLOOKUP('BUDGET TEMPLATE'!C855,'MSRP CODES'!$A$4:$B$8,2,FALSE)</f>
        <v>#N/A</v>
      </c>
      <c r="D855" s="59" t="e">
        <f>VLOOKUP(Table2[[#This Row],[PPG Code]],'MSRP CODES'!$A$11:$B$15,2,FALSE)</f>
        <v>#N/A</v>
      </c>
      <c r="F855" s="59" t="e">
        <f>VLOOKUP(Table2[[#This Row],[Goal Code]],'MSRP CODES'!$A$18:$B$20,2,FALSE)</f>
        <v>#N/A</v>
      </c>
      <c r="I855" s="60" t="e">
        <f>VLOOKUP(Table2[[#This Row],[Site]],'MSRP CODES'!$A$23:$C$39,3,FALSE)</f>
        <v>#N/A</v>
      </c>
      <c r="J855" s="59" t="e">
        <f>VLOOKUP(Table2[[#This Row],[Cost Center Code]],'MSRP CODES'!$A$42:$B$48,2,FALSE)</f>
        <v>#N/A</v>
      </c>
      <c r="K855" s="61" t="e">
        <f>VLOOKUP(Table2[[#This Row],[MSRP Objective]],'MSRP CODES'!$A$60:$B$105,2,FALSE)</f>
        <v>#VALUE!</v>
      </c>
      <c r="L855" s="53" t="e">
        <f t="shared" si="39"/>
        <v>#VALUE!</v>
      </c>
      <c r="M855" s="61" t="e">
        <f>VLOOKUP(Table2[[#This Row],[MSRP Output]],'MSRP CODES'!$A$108:$B$491,2,FALSE)</f>
        <v>#N/A</v>
      </c>
      <c r="O855" s="61" t="e">
        <f>VLOOKUP(Table2[[#This Row],[Account Code]],'MSRP CODES'!$A$495:$B$580,2,FALSE)</f>
        <v>#N/A</v>
      </c>
      <c r="V855" s="12">
        <f t="shared" si="40"/>
        <v>0</v>
      </c>
      <c r="W855" s="13">
        <f>Table2[[#This Row],[Cost LC]]/3673.75</f>
        <v>0</v>
      </c>
    </row>
    <row r="856" spans="2:23" x14ac:dyDescent="0.3">
      <c r="B856" s="59" t="e">
        <f>VLOOKUP('BUDGET TEMPLATE'!C856,'MSRP CODES'!$A$4:$B$8,2,FALSE)</f>
        <v>#N/A</v>
      </c>
      <c r="D856" s="59" t="e">
        <f>VLOOKUP(Table2[[#This Row],[PPG Code]],'MSRP CODES'!$A$11:$B$15,2,FALSE)</f>
        <v>#N/A</v>
      </c>
      <c r="F856" s="59" t="e">
        <f>VLOOKUP(Table2[[#This Row],[Goal Code]],'MSRP CODES'!$A$18:$B$20,2,FALSE)</f>
        <v>#N/A</v>
      </c>
      <c r="I856" s="60" t="e">
        <f>VLOOKUP(Table2[[#This Row],[Site]],'MSRP CODES'!$A$23:$C$39,3,FALSE)</f>
        <v>#N/A</v>
      </c>
      <c r="J856" s="59" t="e">
        <f>VLOOKUP(Table2[[#This Row],[Cost Center Code]],'MSRP CODES'!$A$42:$B$48,2,FALSE)</f>
        <v>#N/A</v>
      </c>
      <c r="K856" s="61" t="e">
        <f>VLOOKUP(Table2[[#This Row],[MSRP Objective]],'MSRP CODES'!$A$60:$B$105,2,FALSE)</f>
        <v>#VALUE!</v>
      </c>
      <c r="L856" s="53" t="e">
        <f t="shared" si="39"/>
        <v>#VALUE!</v>
      </c>
      <c r="M856" s="61" t="e">
        <f>VLOOKUP(Table2[[#This Row],[MSRP Output]],'MSRP CODES'!$A$108:$B$491,2,FALSE)</f>
        <v>#N/A</v>
      </c>
      <c r="O856" s="61" t="e">
        <f>VLOOKUP(Table2[[#This Row],[Account Code]],'MSRP CODES'!$A$495:$B$580,2,FALSE)</f>
        <v>#N/A</v>
      </c>
      <c r="V856" s="12">
        <f t="shared" si="40"/>
        <v>0</v>
      </c>
      <c r="W856" s="13">
        <f>Table2[[#This Row],[Cost LC]]/3673.75</f>
        <v>0</v>
      </c>
    </row>
    <row r="857" spans="2:23" x14ac:dyDescent="0.3">
      <c r="B857" s="59" t="e">
        <f>VLOOKUP('BUDGET TEMPLATE'!C857,'MSRP CODES'!$A$4:$B$8,2,FALSE)</f>
        <v>#N/A</v>
      </c>
      <c r="D857" s="59" t="e">
        <f>VLOOKUP(Table2[[#This Row],[PPG Code]],'MSRP CODES'!$A$11:$B$15,2,FALSE)</f>
        <v>#N/A</v>
      </c>
      <c r="F857" s="59" t="e">
        <f>VLOOKUP(Table2[[#This Row],[Goal Code]],'MSRP CODES'!$A$18:$B$20,2,FALSE)</f>
        <v>#N/A</v>
      </c>
      <c r="I857" s="60" t="e">
        <f>VLOOKUP(Table2[[#This Row],[Site]],'MSRP CODES'!$A$23:$C$39,3,FALSE)</f>
        <v>#N/A</v>
      </c>
      <c r="J857" s="59" t="e">
        <f>VLOOKUP(Table2[[#This Row],[Cost Center Code]],'MSRP CODES'!$A$42:$B$48,2,FALSE)</f>
        <v>#N/A</v>
      </c>
      <c r="K857" s="61" t="e">
        <f>VLOOKUP(Table2[[#This Row],[MSRP Objective]],'MSRP CODES'!$A$60:$B$105,2,FALSE)</f>
        <v>#VALUE!</v>
      </c>
      <c r="L857" s="53" t="e">
        <f t="shared" si="39"/>
        <v>#VALUE!</v>
      </c>
      <c r="M857" s="61" t="e">
        <f>VLOOKUP(Table2[[#This Row],[MSRP Output]],'MSRP CODES'!$A$108:$B$491,2,FALSE)</f>
        <v>#N/A</v>
      </c>
      <c r="O857" s="61" t="e">
        <f>VLOOKUP(Table2[[#This Row],[Account Code]],'MSRP CODES'!$A$495:$B$580,2,FALSE)</f>
        <v>#N/A</v>
      </c>
      <c r="V857" s="12">
        <f t="shared" si="40"/>
        <v>0</v>
      </c>
      <c r="W857" s="13">
        <f>Table2[[#This Row],[Cost LC]]/3673.75</f>
        <v>0</v>
      </c>
    </row>
    <row r="858" spans="2:23" x14ac:dyDescent="0.3">
      <c r="B858" s="59" t="e">
        <f>VLOOKUP('BUDGET TEMPLATE'!C858,'MSRP CODES'!$A$4:$B$8,2,FALSE)</f>
        <v>#N/A</v>
      </c>
      <c r="D858" s="59" t="e">
        <f>VLOOKUP(Table2[[#This Row],[PPG Code]],'MSRP CODES'!$A$11:$B$15,2,FALSE)</f>
        <v>#N/A</v>
      </c>
      <c r="F858" s="59" t="e">
        <f>VLOOKUP(Table2[[#This Row],[Goal Code]],'MSRP CODES'!$A$18:$B$20,2,FALSE)</f>
        <v>#N/A</v>
      </c>
      <c r="I858" s="60" t="e">
        <f>VLOOKUP(Table2[[#This Row],[Site]],'MSRP CODES'!$A$23:$C$39,3,FALSE)</f>
        <v>#N/A</v>
      </c>
      <c r="J858" s="59" t="e">
        <f>VLOOKUP(Table2[[#This Row],[Cost Center Code]],'MSRP CODES'!$A$42:$B$48,2,FALSE)</f>
        <v>#N/A</v>
      </c>
      <c r="K858" s="61" t="e">
        <f>VLOOKUP(Table2[[#This Row],[MSRP Objective]],'MSRP CODES'!$A$60:$B$105,2,FALSE)</f>
        <v>#VALUE!</v>
      </c>
      <c r="L858" s="53" t="e">
        <f t="shared" si="39"/>
        <v>#VALUE!</v>
      </c>
      <c r="M858" s="61" t="e">
        <f>VLOOKUP(Table2[[#This Row],[MSRP Output]],'MSRP CODES'!$A$108:$B$491,2,FALSE)</f>
        <v>#N/A</v>
      </c>
      <c r="O858" s="61" t="e">
        <f>VLOOKUP(Table2[[#This Row],[Account Code]],'MSRP CODES'!$A$495:$B$580,2,FALSE)</f>
        <v>#N/A</v>
      </c>
      <c r="V858" s="12">
        <f t="shared" si="40"/>
        <v>0</v>
      </c>
      <c r="W858" s="13">
        <f>Table2[[#This Row],[Cost LC]]/3673.75</f>
        <v>0</v>
      </c>
    </row>
    <row r="859" spans="2:23" x14ac:dyDescent="0.3">
      <c r="B859" s="59" t="e">
        <f>VLOOKUP('BUDGET TEMPLATE'!C859,'MSRP CODES'!$A$4:$B$8,2,FALSE)</f>
        <v>#N/A</v>
      </c>
      <c r="D859" s="59" t="e">
        <f>VLOOKUP(Table2[[#This Row],[PPG Code]],'MSRP CODES'!$A$11:$B$15,2,FALSE)</f>
        <v>#N/A</v>
      </c>
      <c r="F859" s="59" t="e">
        <f>VLOOKUP(Table2[[#This Row],[Goal Code]],'MSRP CODES'!$A$18:$B$20,2,FALSE)</f>
        <v>#N/A</v>
      </c>
      <c r="I859" s="60" t="e">
        <f>VLOOKUP(Table2[[#This Row],[Site]],'MSRP CODES'!$A$23:$C$39,3,FALSE)</f>
        <v>#N/A</v>
      </c>
      <c r="J859" s="59" t="e">
        <f>VLOOKUP(Table2[[#This Row],[Cost Center Code]],'MSRP CODES'!$A$42:$B$48,2,FALSE)</f>
        <v>#N/A</v>
      </c>
      <c r="K859" s="61" t="e">
        <f>VLOOKUP(Table2[[#This Row],[MSRP Objective]],'MSRP CODES'!$A$60:$B$105,2,FALSE)</f>
        <v>#VALUE!</v>
      </c>
      <c r="L859" s="53" t="e">
        <f t="shared" si="39"/>
        <v>#VALUE!</v>
      </c>
      <c r="M859" s="61" t="e">
        <f>VLOOKUP(Table2[[#This Row],[MSRP Output]],'MSRP CODES'!$A$108:$B$491,2,FALSE)</f>
        <v>#N/A</v>
      </c>
      <c r="O859" s="61" t="e">
        <f>VLOOKUP(Table2[[#This Row],[Account Code]],'MSRP CODES'!$A$495:$B$580,2,FALSE)</f>
        <v>#N/A</v>
      </c>
      <c r="V859" s="12">
        <f t="shared" si="40"/>
        <v>0</v>
      </c>
      <c r="W859" s="13">
        <f>Table2[[#This Row],[Cost LC]]/3673.75</f>
        <v>0</v>
      </c>
    </row>
    <row r="860" spans="2:23" x14ac:dyDescent="0.3">
      <c r="B860" s="59" t="e">
        <f>VLOOKUP('BUDGET TEMPLATE'!C860,'MSRP CODES'!$A$4:$B$8,2,FALSE)</f>
        <v>#N/A</v>
      </c>
      <c r="D860" s="59" t="e">
        <f>VLOOKUP(Table2[[#This Row],[PPG Code]],'MSRP CODES'!$A$11:$B$15,2,FALSE)</f>
        <v>#N/A</v>
      </c>
      <c r="F860" s="59" t="e">
        <f>VLOOKUP(Table2[[#This Row],[Goal Code]],'MSRP CODES'!$A$18:$B$20,2,FALSE)</f>
        <v>#N/A</v>
      </c>
      <c r="I860" s="60" t="e">
        <f>VLOOKUP(Table2[[#This Row],[Site]],'MSRP CODES'!$A$23:$C$39,3,FALSE)</f>
        <v>#N/A</v>
      </c>
      <c r="J860" s="59" t="e">
        <f>VLOOKUP(Table2[[#This Row],[Cost Center Code]],'MSRP CODES'!$A$42:$B$48,2,FALSE)</f>
        <v>#N/A</v>
      </c>
      <c r="K860" s="61" t="e">
        <f>VLOOKUP(Table2[[#This Row],[MSRP Objective]],'MSRP CODES'!$A$60:$B$105,2,FALSE)</f>
        <v>#VALUE!</v>
      </c>
      <c r="L860" s="53" t="e">
        <f t="shared" si="39"/>
        <v>#VALUE!</v>
      </c>
      <c r="M860" s="61" t="e">
        <f>VLOOKUP(Table2[[#This Row],[MSRP Output]],'MSRP CODES'!$A$108:$B$491,2,FALSE)</f>
        <v>#N/A</v>
      </c>
      <c r="O860" s="61" t="e">
        <f>VLOOKUP(Table2[[#This Row],[Account Code]],'MSRP CODES'!$A$495:$B$580,2,FALSE)</f>
        <v>#N/A</v>
      </c>
      <c r="V860" s="12">
        <f t="shared" si="40"/>
        <v>0</v>
      </c>
      <c r="W860" s="13">
        <f>Table2[[#This Row],[Cost LC]]/3673.75</f>
        <v>0</v>
      </c>
    </row>
    <row r="861" spans="2:23" x14ac:dyDescent="0.3">
      <c r="B861" s="59" t="e">
        <f>VLOOKUP('BUDGET TEMPLATE'!C861,'MSRP CODES'!$A$4:$B$8,2,FALSE)</f>
        <v>#N/A</v>
      </c>
      <c r="D861" s="59" t="e">
        <f>VLOOKUP(Table2[[#This Row],[PPG Code]],'MSRP CODES'!$A$11:$B$15,2,FALSE)</f>
        <v>#N/A</v>
      </c>
      <c r="F861" s="59" t="e">
        <f>VLOOKUP(Table2[[#This Row],[Goal Code]],'MSRP CODES'!$A$18:$B$20,2,FALSE)</f>
        <v>#N/A</v>
      </c>
      <c r="I861" s="60" t="e">
        <f>VLOOKUP(Table2[[#This Row],[Site]],'MSRP CODES'!$A$23:$C$39,3,FALSE)</f>
        <v>#N/A</v>
      </c>
      <c r="J861" s="59" t="e">
        <f>VLOOKUP(Table2[[#This Row],[Cost Center Code]],'MSRP CODES'!$A$42:$B$48,2,FALSE)</f>
        <v>#N/A</v>
      </c>
      <c r="K861" s="61" t="e">
        <f>VLOOKUP(Table2[[#This Row],[MSRP Objective]],'MSRP CODES'!$A$60:$B$105,2,FALSE)</f>
        <v>#VALUE!</v>
      </c>
      <c r="L861" s="53" t="e">
        <f t="shared" si="39"/>
        <v>#VALUE!</v>
      </c>
      <c r="M861" s="61" t="e">
        <f>VLOOKUP(Table2[[#This Row],[MSRP Output]],'MSRP CODES'!$A$108:$B$491,2,FALSE)</f>
        <v>#N/A</v>
      </c>
      <c r="O861" s="61" t="e">
        <f>VLOOKUP(Table2[[#This Row],[Account Code]],'MSRP CODES'!$A$495:$B$580,2,FALSE)</f>
        <v>#N/A</v>
      </c>
      <c r="V861" s="12">
        <f t="shared" si="40"/>
        <v>0</v>
      </c>
      <c r="W861" s="13">
        <f>Table2[[#This Row],[Cost LC]]/3673.75</f>
        <v>0</v>
      </c>
    </row>
    <row r="862" spans="2:23" x14ac:dyDescent="0.3">
      <c r="B862" s="59" t="e">
        <f>VLOOKUP('BUDGET TEMPLATE'!C862,'MSRP CODES'!$A$4:$B$8,2,FALSE)</f>
        <v>#N/A</v>
      </c>
      <c r="D862" s="59" t="e">
        <f>VLOOKUP(Table2[[#This Row],[PPG Code]],'MSRP CODES'!$A$11:$B$15,2,FALSE)</f>
        <v>#N/A</v>
      </c>
      <c r="F862" s="59" t="e">
        <f>VLOOKUP(Table2[[#This Row],[Goal Code]],'MSRP CODES'!$A$18:$B$20,2,FALSE)</f>
        <v>#N/A</v>
      </c>
      <c r="I862" s="60" t="e">
        <f>VLOOKUP(Table2[[#This Row],[Site]],'MSRP CODES'!$A$23:$C$39,3,FALSE)</f>
        <v>#N/A</v>
      </c>
      <c r="J862" s="59" t="e">
        <f>VLOOKUP(Table2[[#This Row],[Cost Center Code]],'MSRP CODES'!$A$42:$B$48,2,FALSE)</f>
        <v>#N/A</v>
      </c>
      <c r="K862" s="61" t="e">
        <f>VLOOKUP(Table2[[#This Row],[MSRP Objective]],'MSRP CODES'!$A$60:$B$105,2,FALSE)</f>
        <v>#VALUE!</v>
      </c>
      <c r="L862" s="53" t="e">
        <f t="shared" si="39"/>
        <v>#VALUE!</v>
      </c>
      <c r="M862" s="61" t="e">
        <f>VLOOKUP(Table2[[#This Row],[MSRP Output]],'MSRP CODES'!$A$108:$B$491,2,FALSE)</f>
        <v>#N/A</v>
      </c>
      <c r="O862" s="61" t="e">
        <f>VLOOKUP(Table2[[#This Row],[Account Code]],'MSRP CODES'!$A$495:$B$580,2,FALSE)</f>
        <v>#N/A</v>
      </c>
      <c r="V862" s="12">
        <f t="shared" si="40"/>
        <v>0</v>
      </c>
      <c r="W862" s="13">
        <f>Table2[[#This Row],[Cost LC]]/3673.75</f>
        <v>0</v>
      </c>
    </row>
    <row r="863" spans="2:23" x14ac:dyDescent="0.3">
      <c r="B863" s="59" t="e">
        <f>VLOOKUP('BUDGET TEMPLATE'!C863,'MSRP CODES'!$A$4:$B$8,2,FALSE)</f>
        <v>#N/A</v>
      </c>
      <c r="D863" s="59" t="e">
        <f>VLOOKUP(Table2[[#This Row],[PPG Code]],'MSRP CODES'!$A$11:$B$15,2,FALSE)</f>
        <v>#N/A</v>
      </c>
      <c r="F863" s="59" t="e">
        <f>VLOOKUP(Table2[[#This Row],[Goal Code]],'MSRP CODES'!$A$18:$B$20,2,FALSE)</f>
        <v>#N/A</v>
      </c>
      <c r="I863" s="60" t="e">
        <f>VLOOKUP(Table2[[#This Row],[Site]],'MSRP CODES'!$A$23:$C$39,3,FALSE)</f>
        <v>#N/A</v>
      </c>
      <c r="J863" s="59" t="e">
        <f>VLOOKUP(Table2[[#This Row],[Cost Center Code]],'MSRP CODES'!$A$42:$B$48,2,FALSE)</f>
        <v>#N/A</v>
      </c>
      <c r="K863" s="61" t="e">
        <f>VLOOKUP(Table2[[#This Row],[MSRP Objective]],'MSRP CODES'!$A$60:$B$105,2,FALSE)</f>
        <v>#VALUE!</v>
      </c>
      <c r="L863" s="53" t="e">
        <f t="shared" si="39"/>
        <v>#VALUE!</v>
      </c>
      <c r="M863" s="61" t="e">
        <f>VLOOKUP(Table2[[#This Row],[MSRP Output]],'MSRP CODES'!$A$108:$B$491,2,FALSE)</f>
        <v>#N/A</v>
      </c>
      <c r="O863" s="61" t="e">
        <f>VLOOKUP(Table2[[#This Row],[Account Code]],'MSRP CODES'!$A$495:$B$580,2,FALSE)</f>
        <v>#N/A</v>
      </c>
      <c r="V863" s="12">
        <f t="shared" si="40"/>
        <v>0</v>
      </c>
      <c r="W863" s="13">
        <f>Table2[[#This Row],[Cost LC]]/3673.75</f>
        <v>0</v>
      </c>
    </row>
    <row r="864" spans="2:23" x14ac:dyDescent="0.3">
      <c r="B864" s="59" t="e">
        <f>VLOOKUP('BUDGET TEMPLATE'!C864,'MSRP CODES'!$A$4:$B$8,2,FALSE)</f>
        <v>#N/A</v>
      </c>
      <c r="D864" s="59" t="e">
        <f>VLOOKUP(Table2[[#This Row],[PPG Code]],'MSRP CODES'!$A$11:$B$15,2,FALSE)</f>
        <v>#N/A</v>
      </c>
      <c r="F864" s="59" t="e">
        <f>VLOOKUP(Table2[[#This Row],[Goal Code]],'MSRP CODES'!$A$18:$B$20,2,FALSE)</f>
        <v>#N/A</v>
      </c>
      <c r="I864" s="60" t="e">
        <f>VLOOKUP(Table2[[#This Row],[Site]],'MSRP CODES'!$A$23:$C$39,3,FALSE)</f>
        <v>#N/A</v>
      </c>
      <c r="J864" s="59" t="e">
        <f>VLOOKUP(Table2[[#This Row],[Cost Center Code]],'MSRP CODES'!$A$42:$B$48,2,FALSE)</f>
        <v>#N/A</v>
      </c>
      <c r="K864" s="61" t="e">
        <f>VLOOKUP(Table2[[#This Row],[MSRP Objective]],'MSRP CODES'!$A$60:$B$105,2,FALSE)</f>
        <v>#VALUE!</v>
      </c>
      <c r="L864" s="53" t="e">
        <f t="shared" si="39"/>
        <v>#VALUE!</v>
      </c>
      <c r="M864" s="61" t="e">
        <f>VLOOKUP(Table2[[#This Row],[MSRP Output]],'MSRP CODES'!$A$108:$B$491,2,FALSE)</f>
        <v>#N/A</v>
      </c>
      <c r="O864" s="61" t="e">
        <f>VLOOKUP(Table2[[#This Row],[Account Code]],'MSRP CODES'!$A$495:$B$580,2,FALSE)</f>
        <v>#N/A</v>
      </c>
      <c r="V864" s="12">
        <f t="shared" si="40"/>
        <v>0</v>
      </c>
      <c r="W864" s="13">
        <f>Table2[[#This Row],[Cost LC]]/3673.75</f>
        <v>0</v>
      </c>
    </row>
    <row r="865" spans="2:23" x14ac:dyDescent="0.3">
      <c r="B865" s="59" t="e">
        <f>VLOOKUP('BUDGET TEMPLATE'!C865,'MSRP CODES'!$A$4:$B$8,2,FALSE)</f>
        <v>#N/A</v>
      </c>
      <c r="D865" s="59" t="e">
        <f>VLOOKUP(Table2[[#This Row],[PPG Code]],'MSRP CODES'!$A$11:$B$15,2,FALSE)</f>
        <v>#N/A</v>
      </c>
      <c r="F865" s="59" t="e">
        <f>VLOOKUP(Table2[[#This Row],[Goal Code]],'MSRP CODES'!$A$18:$B$20,2,FALSE)</f>
        <v>#N/A</v>
      </c>
      <c r="I865" s="60" t="e">
        <f>VLOOKUP(Table2[[#This Row],[Site]],'MSRP CODES'!$A$23:$C$39,3,FALSE)</f>
        <v>#N/A</v>
      </c>
      <c r="J865" s="59" t="e">
        <f>VLOOKUP(Table2[[#This Row],[Cost Center Code]],'MSRP CODES'!$A$42:$B$48,2,FALSE)</f>
        <v>#N/A</v>
      </c>
      <c r="K865" s="61" t="e">
        <f>VLOOKUP(Table2[[#This Row],[MSRP Objective]],'MSRP CODES'!$A$60:$B$105,2,FALSE)</f>
        <v>#VALUE!</v>
      </c>
      <c r="L865" s="53" t="e">
        <f t="shared" si="39"/>
        <v>#VALUE!</v>
      </c>
      <c r="M865" s="61" t="e">
        <f>VLOOKUP(Table2[[#This Row],[MSRP Output]],'MSRP CODES'!$A$108:$B$491,2,FALSE)</f>
        <v>#N/A</v>
      </c>
      <c r="O865" s="61" t="e">
        <f>VLOOKUP(Table2[[#This Row],[Account Code]],'MSRP CODES'!$A$495:$B$580,2,FALSE)</f>
        <v>#N/A</v>
      </c>
      <c r="V865" s="12">
        <f t="shared" si="40"/>
        <v>0</v>
      </c>
      <c r="W865" s="13">
        <f>Table2[[#This Row],[Cost LC]]/3673.75</f>
        <v>0</v>
      </c>
    </row>
    <row r="866" spans="2:23" x14ac:dyDescent="0.3">
      <c r="B866" s="59" t="e">
        <f>VLOOKUP('BUDGET TEMPLATE'!C866,'MSRP CODES'!$A$4:$B$8,2,FALSE)</f>
        <v>#N/A</v>
      </c>
      <c r="D866" s="59" t="e">
        <f>VLOOKUP(Table2[[#This Row],[PPG Code]],'MSRP CODES'!$A$11:$B$15,2,FALSE)</f>
        <v>#N/A</v>
      </c>
      <c r="F866" s="59" t="e">
        <f>VLOOKUP(Table2[[#This Row],[Goal Code]],'MSRP CODES'!$A$18:$B$20,2,FALSE)</f>
        <v>#N/A</v>
      </c>
      <c r="I866" s="60" t="e">
        <f>VLOOKUP(Table2[[#This Row],[Site]],'MSRP CODES'!$A$23:$C$39,3,FALSE)</f>
        <v>#N/A</v>
      </c>
      <c r="J866" s="59" t="e">
        <f>VLOOKUP(Table2[[#This Row],[Cost Center Code]],'MSRP CODES'!$A$42:$B$48,2,FALSE)</f>
        <v>#N/A</v>
      </c>
      <c r="K866" s="61" t="e">
        <f>VLOOKUP(Table2[[#This Row],[MSRP Objective]],'MSRP CODES'!$A$60:$B$105,2,FALSE)</f>
        <v>#VALUE!</v>
      </c>
      <c r="L866" s="53" t="e">
        <f t="shared" si="39"/>
        <v>#VALUE!</v>
      </c>
      <c r="M866" s="61" t="e">
        <f>VLOOKUP(Table2[[#This Row],[MSRP Output]],'MSRP CODES'!$A$108:$B$491,2,FALSE)</f>
        <v>#N/A</v>
      </c>
      <c r="O866" s="61" t="e">
        <f>VLOOKUP(Table2[[#This Row],[Account Code]],'MSRP CODES'!$A$495:$B$580,2,FALSE)</f>
        <v>#N/A</v>
      </c>
      <c r="V866" s="12">
        <f t="shared" si="40"/>
        <v>0</v>
      </c>
      <c r="W866" s="13">
        <f>Table2[[#This Row],[Cost LC]]/3673.75</f>
        <v>0</v>
      </c>
    </row>
    <row r="867" spans="2:23" x14ac:dyDescent="0.3">
      <c r="B867" s="59" t="e">
        <f>VLOOKUP('BUDGET TEMPLATE'!C867,'MSRP CODES'!$A$4:$B$8,2,FALSE)</f>
        <v>#N/A</v>
      </c>
      <c r="D867" s="59" t="e">
        <f>VLOOKUP(Table2[[#This Row],[PPG Code]],'MSRP CODES'!$A$11:$B$15,2,FALSE)</f>
        <v>#N/A</v>
      </c>
      <c r="F867" s="59" t="e">
        <f>VLOOKUP(Table2[[#This Row],[Goal Code]],'MSRP CODES'!$A$18:$B$20,2,FALSE)</f>
        <v>#N/A</v>
      </c>
      <c r="I867" s="60" t="e">
        <f>VLOOKUP(Table2[[#This Row],[Site]],'MSRP CODES'!$A$23:$C$39,3,FALSE)</f>
        <v>#N/A</v>
      </c>
      <c r="J867" s="59" t="e">
        <f>VLOOKUP(Table2[[#This Row],[Cost Center Code]],'MSRP CODES'!$A$42:$B$48,2,FALSE)</f>
        <v>#N/A</v>
      </c>
      <c r="K867" s="61" t="e">
        <f>VLOOKUP(Table2[[#This Row],[MSRP Objective]],'MSRP CODES'!$A$60:$B$105,2,FALSE)</f>
        <v>#VALUE!</v>
      </c>
      <c r="L867" s="53" t="e">
        <f t="shared" si="39"/>
        <v>#VALUE!</v>
      </c>
      <c r="M867" s="61" t="e">
        <f>VLOOKUP(Table2[[#This Row],[MSRP Output]],'MSRP CODES'!$A$108:$B$491,2,FALSE)</f>
        <v>#N/A</v>
      </c>
      <c r="O867" s="61" t="e">
        <f>VLOOKUP(Table2[[#This Row],[Account Code]],'MSRP CODES'!$A$495:$B$580,2,FALSE)</f>
        <v>#N/A</v>
      </c>
      <c r="V867" s="12">
        <f t="shared" si="40"/>
        <v>0</v>
      </c>
      <c r="W867" s="13">
        <f>Table2[[#This Row],[Cost LC]]/3673.75</f>
        <v>0</v>
      </c>
    </row>
    <row r="868" spans="2:23" x14ac:dyDescent="0.3">
      <c r="B868" s="59" t="e">
        <f>VLOOKUP('BUDGET TEMPLATE'!C868,'MSRP CODES'!$A$4:$B$8,2,FALSE)</f>
        <v>#N/A</v>
      </c>
      <c r="D868" s="59" t="e">
        <f>VLOOKUP(Table2[[#This Row],[PPG Code]],'MSRP CODES'!$A$11:$B$15,2,FALSE)</f>
        <v>#N/A</v>
      </c>
      <c r="F868" s="59" t="e">
        <f>VLOOKUP(Table2[[#This Row],[Goal Code]],'MSRP CODES'!$A$18:$B$20,2,FALSE)</f>
        <v>#N/A</v>
      </c>
      <c r="I868" s="60" t="e">
        <f>VLOOKUP(Table2[[#This Row],[Site]],'MSRP CODES'!$A$23:$C$39,3,FALSE)</f>
        <v>#N/A</v>
      </c>
      <c r="J868" s="59" t="e">
        <f>VLOOKUP(Table2[[#This Row],[Cost Center Code]],'MSRP CODES'!$A$42:$B$48,2,FALSE)</f>
        <v>#N/A</v>
      </c>
      <c r="K868" s="61" t="e">
        <f>VLOOKUP(Table2[[#This Row],[MSRP Objective]],'MSRP CODES'!$A$60:$B$105,2,FALSE)</f>
        <v>#VALUE!</v>
      </c>
      <c r="L868" s="53" t="e">
        <f t="shared" si="39"/>
        <v>#VALUE!</v>
      </c>
      <c r="M868" s="61" t="e">
        <f>VLOOKUP(Table2[[#This Row],[MSRP Output]],'MSRP CODES'!$A$108:$B$491,2,FALSE)</f>
        <v>#N/A</v>
      </c>
      <c r="O868" s="61" t="e">
        <f>VLOOKUP(Table2[[#This Row],[Account Code]],'MSRP CODES'!$A$495:$B$580,2,FALSE)</f>
        <v>#N/A</v>
      </c>
      <c r="V868" s="12">
        <f t="shared" si="40"/>
        <v>0</v>
      </c>
      <c r="W868" s="13">
        <f>Table2[[#This Row],[Cost LC]]/3673.75</f>
        <v>0</v>
      </c>
    </row>
    <row r="869" spans="2:23" x14ac:dyDescent="0.3">
      <c r="B869" s="59" t="e">
        <f>VLOOKUP('BUDGET TEMPLATE'!C869,'MSRP CODES'!$A$4:$B$8,2,FALSE)</f>
        <v>#N/A</v>
      </c>
      <c r="D869" s="59" t="e">
        <f>VLOOKUP(Table2[[#This Row],[PPG Code]],'MSRP CODES'!$A$11:$B$15,2,FALSE)</f>
        <v>#N/A</v>
      </c>
      <c r="F869" s="59" t="e">
        <f>VLOOKUP(Table2[[#This Row],[Goal Code]],'MSRP CODES'!$A$18:$B$20,2,FALSE)</f>
        <v>#N/A</v>
      </c>
      <c r="I869" s="60" t="e">
        <f>VLOOKUP(Table2[[#This Row],[Site]],'MSRP CODES'!$A$23:$C$39,3,FALSE)</f>
        <v>#N/A</v>
      </c>
      <c r="J869" s="59" t="e">
        <f>VLOOKUP(Table2[[#This Row],[Cost Center Code]],'MSRP CODES'!$A$42:$B$48,2,FALSE)</f>
        <v>#N/A</v>
      </c>
      <c r="K869" s="61" t="e">
        <f>VLOOKUP(Table2[[#This Row],[MSRP Objective]],'MSRP CODES'!$A$60:$B$105,2,FALSE)</f>
        <v>#VALUE!</v>
      </c>
      <c r="L869" s="53" t="e">
        <f t="shared" si="39"/>
        <v>#VALUE!</v>
      </c>
      <c r="M869" s="61" t="e">
        <f>VLOOKUP(Table2[[#This Row],[MSRP Output]],'MSRP CODES'!$A$108:$B$491,2,FALSE)</f>
        <v>#N/A</v>
      </c>
      <c r="O869" s="61" t="e">
        <f>VLOOKUP(Table2[[#This Row],[Account Code]],'MSRP CODES'!$A$495:$B$580,2,FALSE)</f>
        <v>#N/A</v>
      </c>
      <c r="V869" s="12">
        <f t="shared" si="40"/>
        <v>0</v>
      </c>
      <c r="W869" s="13">
        <f>Table2[[#This Row],[Cost LC]]/3673.75</f>
        <v>0</v>
      </c>
    </row>
    <row r="870" spans="2:23" x14ac:dyDescent="0.3">
      <c r="B870" s="59" t="e">
        <f>VLOOKUP('BUDGET TEMPLATE'!C870,'MSRP CODES'!$A$4:$B$8,2,FALSE)</f>
        <v>#N/A</v>
      </c>
      <c r="D870" s="59" t="e">
        <f>VLOOKUP(Table2[[#This Row],[PPG Code]],'MSRP CODES'!$A$11:$B$15,2,FALSE)</f>
        <v>#N/A</v>
      </c>
      <c r="F870" s="59" t="e">
        <f>VLOOKUP(Table2[[#This Row],[Goal Code]],'MSRP CODES'!$A$18:$B$20,2,FALSE)</f>
        <v>#N/A</v>
      </c>
      <c r="I870" s="60" t="e">
        <f>VLOOKUP(Table2[[#This Row],[Site]],'MSRP CODES'!$A$23:$C$39,3,FALSE)</f>
        <v>#N/A</v>
      </c>
      <c r="J870" s="59" t="e">
        <f>VLOOKUP(Table2[[#This Row],[Cost Center Code]],'MSRP CODES'!$A$42:$B$48,2,FALSE)</f>
        <v>#N/A</v>
      </c>
      <c r="K870" s="61" t="e">
        <f>VLOOKUP(Table2[[#This Row],[MSRP Objective]],'MSRP CODES'!$A$60:$B$105,2,FALSE)</f>
        <v>#VALUE!</v>
      </c>
      <c r="L870" s="53" t="e">
        <f t="shared" si="39"/>
        <v>#VALUE!</v>
      </c>
      <c r="M870" s="61" t="e">
        <f>VLOOKUP(Table2[[#This Row],[MSRP Output]],'MSRP CODES'!$A$108:$B$491,2,FALSE)</f>
        <v>#N/A</v>
      </c>
      <c r="O870" s="61" t="e">
        <f>VLOOKUP(Table2[[#This Row],[Account Code]],'MSRP CODES'!$A$495:$B$580,2,FALSE)</f>
        <v>#N/A</v>
      </c>
      <c r="V870" s="12">
        <f t="shared" si="40"/>
        <v>0</v>
      </c>
      <c r="W870" s="13">
        <f>Table2[[#This Row],[Cost LC]]/3673.75</f>
        <v>0</v>
      </c>
    </row>
    <row r="871" spans="2:23" x14ac:dyDescent="0.3">
      <c r="B871" s="59" t="e">
        <f>VLOOKUP('BUDGET TEMPLATE'!C871,'MSRP CODES'!$A$4:$B$8,2,FALSE)</f>
        <v>#N/A</v>
      </c>
      <c r="D871" s="59" t="e">
        <f>VLOOKUP(Table2[[#This Row],[PPG Code]],'MSRP CODES'!$A$11:$B$15,2,FALSE)</f>
        <v>#N/A</v>
      </c>
      <c r="F871" s="59" t="e">
        <f>VLOOKUP(Table2[[#This Row],[Goal Code]],'MSRP CODES'!$A$18:$B$20,2,FALSE)</f>
        <v>#N/A</v>
      </c>
      <c r="I871" s="60" t="e">
        <f>VLOOKUP(Table2[[#This Row],[Site]],'MSRP CODES'!$A$23:$C$39,3,FALSE)</f>
        <v>#N/A</v>
      </c>
      <c r="J871" s="59" t="e">
        <f>VLOOKUP(Table2[[#This Row],[Cost Center Code]],'MSRP CODES'!$A$42:$B$48,2,FALSE)</f>
        <v>#N/A</v>
      </c>
      <c r="K871" s="61" t="e">
        <f>VLOOKUP(Table2[[#This Row],[MSRP Objective]],'MSRP CODES'!$A$60:$B$105,2,FALSE)</f>
        <v>#VALUE!</v>
      </c>
      <c r="L871" s="53" t="e">
        <f t="shared" si="39"/>
        <v>#VALUE!</v>
      </c>
      <c r="M871" s="61" t="e">
        <f>VLOOKUP(Table2[[#This Row],[MSRP Output]],'MSRP CODES'!$A$108:$B$491,2,FALSE)</f>
        <v>#N/A</v>
      </c>
      <c r="O871" s="61" t="e">
        <f>VLOOKUP(Table2[[#This Row],[Account Code]],'MSRP CODES'!$A$495:$B$580,2,FALSE)</f>
        <v>#N/A</v>
      </c>
      <c r="V871" s="12">
        <f t="shared" si="40"/>
        <v>0</v>
      </c>
      <c r="W871" s="13">
        <f>Table2[[#This Row],[Cost LC]]/3673.75</f>
        <v>0</v>
      </c>
    </row>
    <row r="872" spans="2:23" x14ac:dyDescent="0.3">
      <c r="B872" s="59" t="e">
        <f>VLOOKUP('BUDGET TEMPLATE'!C872,'MSRP CODES'!$A$4:$B$8,2,FALSE)</f>
        <v>#N/A</v>
      </c>
      <c r="D872" s="59" t="e">
        <f>VLOOKUP(Table2[[#This Row],[PPG Code]],'MSRP CODES'!$A$11:$B$15,2,FALSE)</f>
        <v>#N/A</v>
      </c>
      <c r="F872" s="59" t="e">
        <f>VLOOKUP(Table2[[#This Row],[Goal Code]],'MSRP CODES'!$A$18:$B$20,2,FALSE)</f>
        <v>#N/A</v>
      </c>
      <c r="I872" s="60" t="e">
        <f>VLOOKUP(Table2[[#This Row],[Site]],'MSRP CODES'!$A$23:$C$39,3,FALSE)</f>
        <v>#N/A</v>
      </c>
      <c r="J872" s="59" t="e">
        <f>VLOOKUP(Table2[[#This Row],[Cost Center Code]],'MSRP CODES'!$A$42:$B$48,2,FALSE)</f>
        <v>#N/A</v>
      </c>
      <c r="K872" s="61" t="e">
        <f>VLOOKUP(Table2[[#This Row],[MSRP Objective]],'MSRP CODES'!$A$60:$B$105,2,FALSE)</f>
        <v>#VALUE!</v>
      </c>
      <c r="L872" s="53" t="e">
        <f t="shared" si="39"/>
        <v>#VALUE!</v>
      </c>
      <c r="M872" s="61" t="e">
        <f>VLOOKUP(Table2[[#This Row],[MSRP Output]],'MSRP CODES'!$A$108:$B$491,2,FALSE)</f>
        <v>#N/A</v>
      </c>
      <c r="O872" s="61" t="e">
        <f>VLOOKUP(Table2[[#This Row],[Account Code]],'MSRP CODES'!$A$495:$B$580,2,FALSE)</f>
        <v>#N/A</v>
      </c>
      <c r="V872" s="12">
        <f t="shared" si="40"/>
        <v>0</v>
      </c>
      <c r="W872" s="13">
        <f>Table2[[#This Row],[Cost LC]]/3673.75</f>
        <v>0</v>
      </c>
    </row>
    <row r="873" spans="2:23" x14ac:dyDescent="0.3">
      <c r="B873" s="59" t="e">
        <f>VLOOKUP('BUDGET TEMPLATE'!C873,'MSRP CODES'!$A$4:$B$8,2,FALSE)</f>
        <v>#N/A</v>
      </c>
      <c r="D873" s="59" t="e">
        <f>VLOOKUP(Table2[[#This Row],[PPG Code]],'MSRP CODES'!$A$11:$B$15,2,FALSE)</f>
        <v>#N/A</v>
      </c>
      <c r="F873" s="59" t="e">
        <f>VLOOKUP(Table2[[#This Row],[Goal Code]],'MSRP CODES'!$A$18:$B$20,2,FALSE)</f>
        <v>#N/A</v>
      </c>
      <c r="I873" s="60" t="e">
        <f>VLOOKUP(Table2[[#This Row],[Site]],'MSRP CODES'!$A$23:$C$39,3,FALSE)</f>
        <v>#N/A</v>
      </c>
      <c r="J873" s="59" t="e">
        <f>VLOOKUP(Table2[[#This Row],[Cost Center Code]],'MSRP CODES'!$A$42:$B$48,2,FALSE)</f>
        <v>#N/A</v>
      </c>
      <c r="K873" s="61" t="e">
        <f>VLOOKUP(Table2[[#This Row],[MSRP Objective]],'MSRP CODES'!$A$60:$B$105,2,FALSE)</f>
        <v>#VALUE!</v>
      </c>
      <c r="L873" s="53" t="e">
        <f t="shared" si="39"/>
        <v>#VALUE!</v>
      </c>
      <c r="M873" s="61" t="e">
        <f>VLOOKUP(Table2[[#This Row],[MSRP Output]],'MSRP CODES'!$A$108:$B$491,2,FALSE)</f>
        <v>#N/A</v>
      </c>
      <c r="O873" s="61" t="e">
        <f>VLOOKUP(Table2[[#This Row],[Account Code]],'MSRP CODES'!$A$495:$B$580,2,FALSE)</f>
        <v>#N/A</v>
      </c>
      <c r="V873" s="12">
        <f t="shared" si="40"/>
        <v>0</v>
      </c>
      <c r="W873" s="13">
        <f>Table2[[#This Row],[Cost LC]]/3673.75</f>
        <v>0</v>
      </c>
    </row>
    <row r="874" spans="2:23" x14ac:dyDescent="0.3">
      <c r="B874" s="59" t="e">
        <f>VLOOKUP('BUDGET TEMPLATE'!C874,'MSRP CODES'!$A$4:$B$8,2,FALSE)</f>
        <v>#N/A</v>
      </c>
      <c r="D874" s="59" t="e">
        <f>VLOOKUP(Table2[[#This Row],[PPG Code]],'MSRP CODES'!$A$11:$B$15,2,FALSE)</f>
        <v>#N/A</v>
      </c>
      <c r="F874" s="59" t="e">
        <f>VLOOKUP(Table2[[#This Row],[Goal Code]],'MSRP CODES'!$A$18:$B$20,2,FALSE)</f>
        <v>#N/A</v>
      </c>
      <c r="I874" s="60" t="e">
        <f>VLOOKUP(Table2[[#This Row],[Site]],'MSRP CODES'!$A$23:$C$39,3,FALSE)</f>
        <v>#N/A</v>
      </c>
      <c r="J874" s="59" t="e">
        <f>VLOOKUP(Table2[[#This Row],[Cost Center Code]],'MSRP CODES'!$A$42:$B$48,2,FALSE)</f>
        <v>#N/A</v>
      </c>
      <c r="K874" s="61" t="e">
        <f>VLOOKUP(Table2[[#This Row],[MSRP Objective]],'MSRP CODES'!$A$60:$B$105,2,FALSE)</f>
        <v>#VALUE!</v>
      </c>
      <c r="L874" s="53" t="e">
        <f t="shared" si="39"/>
        <v>#VALUE!</v>
      </c>
      <c r="M874" s="61" t="e">
        <f>VLOOKUP(Table2[[#This Row],[MSRP Output]],'MSRP CODES'!$A$108:$B$491,2,FALSE)</f>
        <v>#N/A</v>
      </c>
      <c r="O874" s="61" t="e">
        <f>VLOOKUP(Table2[[#This Row],[Account Code]],'MSRP CODES'!$A$495:$B$580,2,FALSE)</f>
        <v>#N/A</v>
      </c>
      <c r="V874" s="12">
        <f t="shared" si="40"/>
        <v>0</v>
      </c>
      <c r="W874" s="13">
        <f>Table2[[#This Row],[Cost LC]]/3673.75</f>
        <v>0</v>
      </c>
    </row>
    <row r="875" spans="2:23" x14ac:dyDescent="0.3">
      <c r="B875" s="59" t="e">
        <f>VLOOKUP('BUDGET TEMPLATE'!C875,'MSRP CODES'!$A$4:$B$8,2,FALSE)</f>
        <v>#N/A</v>
      </c>
      <c r="D875" s="59" t="e">
        <f>VLOOKUP(Table2[[#This Row],[PPG Code]],'MSRP CODES'!$A$11:$B$15,2,FALSE)</f>
        <v>#N/A</v>
      </c>
      <c r="F875" s="59" t="e">
        <f>VLOOKUP(Table2[[#This Row],[Goal Code]],'MSRP CODES'!$A$18:$B$20,2,FALSE)</f>
        <v>#N/A</v>
      </c>
      <c r="I875" s="60" t="e">
        <f>VLOOKUP(Table2[[#This Row],[Site]],'MSRP CODES'!$A$23:$C$39,3,FALSE)</f>
        <v>#N/A</v>
      </c>
      <c r="J875" s="59" t="e">
        <f>VLOOKUP(Table2[[#This Row],[Cost Center Code]],'MSRP CODES'!$A$42:$B$48,2,FALSE)</f>
        <v>#N/A</v>
      </c>
      <c r="K875" s="61" t="e">
        <f>VLOOKUP(Table2[[#This Row],[MSRP Objective]],'MSRP CODES'!$A$60:$B$105,2,FALSE)</f>
        <v>#VALUE!</v>
      </c>
      <c r="L875" s="53" t="e">
        <f t="shared" si="39"/>
        <v>#VALUE!</v>
      </c>
      <c r="M875" s="61" t="e">
        <f>VLOOKUP(Table2[[#This Row],[MSRP Output]],'MSRP CODES'!$A$108:$B$491,2,FALSE)</f>
        <v>#N/A</v>
      </c>
      <c r="O875" s="61" t="e">
        <f>VLOOKUP(Table2[[#This Row],[Account Code]],'MSRP CODES'!$A$495:$B$580,2,FALSE)</f>
        <v>#N/A</v>
      </c>
      <c r="V875" s="12">
        <f t="shared" si="40"/>
        <v>0</v>
      </c>
      <c r="W875" s="13">
        <f>Table2[[#This Row],[Cost LC]]/3673.75</f>
        <v>0</v>
      </c>
    </row>
    <row r="876" spans="2:23" x14ac:dyDescent="0.3">
      <c r="B876" s="59" t="e">
        <f>VLOOKUP('BUDGET TEMPLATE'!C876,'MSRP CODES'!$A$4:$B$8,2,FALSE)</f>
        <v>#N/A</v>
      </c>
      <c r="D876" s="59" t="e">
        <f>VLOOKUP(Table2[[#This Row],[PPG Code]],'MSRP CODES'!$A$11:$B$15,2,FALSE)</f>
        <v>#N/A</v>
      </c>
      <c r="F876" s="59" t="e">
        <f>VLOOKUP(Table2[[#This Row],[Goal Code]],'MSRP CODES'!$A$18:$B$20,2,FALSE)</f>
        <v>#N/A</v>
      </c>
      <c r="I876" s="60" t="e">
        <f>VLOOKUP(Table2[[#This Row],[Site]],'MSRP CODES'!$A$23:$C$39,3,FALSE)</f>
        <v>#N/A</v>
      </c>
      <c r="J876" s="59" t="e">
        <f>VLOOKUP(Table2[[#This Row],[Cost Center Code]],'MSRP CODES'!$A$42:$B$48,2,FALSE)</f>
        <v>#N/A</v>
      </c>
      <c r="K876" s="61" t="e">
        <f>VLOOKUP(Table2[[#This Row],[MSRP Objective]],'MSRP CODES'!$A$60:$B$105,2,FALSE)</f>
        <v>#VALUE!</v>
      </c>
      <c r="L876" s="53" t="e">
        <f t="shared" si="39"/>
        <v>#VALUE!</v>
      </c>
      <c r="M876" s="61" t="e">
        <f>VLOOKUP(Table2[[#This Row],[MSRP Output]],'MSRP CODES'!$A$108:$B$491,2,FALSE)</f>
        <v>#N/A</v>
      </c>
      <c r="O876" s="61" t="e">
        <f>VLOOKUP(Table2[[#This Row],[Account Code]],'MSRP CODES'!$A$495:$B$580,2,FALSE)</f>
        <v>#N/A</v>
      </c>
      <c r="V876" s="12">
        <f t="shared" si="40"/>
        <v>0</v>
      </c>
      <c r="W876" s="13">
        <f>Table2[[#This Row],[Cost LC]]/3673.75</f>
        <v>0</v>
      </c>
    </row>
    <row r="877" spans="2:23" x14ac:dyDescent="0.3">
      <c r="B877" s="59" t="e">
        <f>VLOOKUP('BUDGET TEMPLATE'!C877,'MSRP CODES'!$A$4:$B$8,2,FALSE)</f>
        <v>#N/A</v>
      </c>
      <c r="D877" s="59" t="e">
        <f>VLOOKUP(Table2[[#This Row],[PPG Code]],'MSRP CODES'!$A$11:$B$15,2,FALSE)</f>
        <v>#N/A</v>
      </c>
      <c r="F877" s="59" t="e">
        <f>VLOOKUP(Table2[[#This Row],[Goal Code]],'MSRP CODES'!$A$18:$B$20,2,FALSE)</f>
        <v>#N/A</v>
      </c>
      <c r="I877" s="60" t="e">
        <f>VLOOKUP(Table2[[#This Row],[Site]],'MSRP CODES'!$A$23:$C$39,3,FALSE)</f>
        <v>#N/A</v>
      </c>
      <c r="J877" s="59" t="e">
        <f>VLOOKUP(Table2[[#This Row],[Cost Center Code]],'MSRP CODES'!$A$42:$B$48,2,FALSE)</f>
        <v>#N/A</v>
      </c>
      <c r="K877" s="61" t="e">
        <f>VLOOKUP(Table2[[#This Row],[MSRP Objective]],'MSRP CODES'!$A$60:$B$105,2,FALSE)</f>
        <v>#VALUE!</v>
      </c>
      <c r="L877" s="53" t="e">
        <f t="shared" si="39"/>
        <v>#VALUE!</v>
      </c>
      <c r="M877" s="61" t="e">
        <f>VLOOKUP(Table2[[#This Row],[MSRP Output]],'MSRP CODES'!$A$108:$B$491,2,FALSE)</f>
        <v>#N/A</v>
      </c>
      <c r="O877" s="61" t="e">
        <f>VLOOKUP(Table2[[#This Row],[Account Code]],'MSRP CODES'!$A$495:$B$580,2,FALSE)</f>
        <v>#N/A</v>
      </c>
      <c r="V877" s="12">
        <f t="shared" si="40"/>
        <v>0</v>
      </c>
      <c r="W877" s="13">
        <f>Table2[[#This Row],[Cost LC]]/3673.75</f>
        <v>0</v>
      </c>
    </row>
    <row r="878" spans="2:23" x14ac:dyDescent="0.3">
      <c r="B878" s="59" t="e">
        <f>VLOOKUP('BUDGET TEMPLATE'!C878,'MSRP CODES'!$A$4:$B$8,2,FALSE)</f>
        <v>#N/A</v>
      </c>
      <c r="D878" s="59" t="e">
        <f>VLOOKUP(Table2[[#This Row],[PPG Code]],'MSRP CODES'!$A$11:$B$15,2,FALSE)</f>
        <v>#N/A</v>
      </c>
      <c r="F878" s="59" t="e">
        <f>VLOOKUP(Table2[[#This Row],[Goal Code]],'MSRP CODES'!$A$18:$B$20,2,FALSE)</f>
        <v>#N/A</v>
      </c>
      <c r="I878" s="60" t="e">
        <f>VLOOKUP(Table2[[#This Row],[Site]],'MSRP CODES'!$A$23:$C$39,3,FALSE)</f>
        <v>#N/A</v>
      </c>
      <c r="J878" s="59" t="e">
        <f>VLOOKUP(Table2[[#This Row],[Cost Center Code]],'MSRP CODES'!$A$42:$B$48,2,FALSE)</f>
        <v>#N/A</v>
      </c>
      <c r="K878" s="61" t="e">
        <f>VLOOKUP(Table2[[#This Row],[MSRP Objective]],'MSRP CODES'!$A$60:$B$105,2,FALSE)</f>
        <v>#VALUE!</v>
      </c>
      <c r="L878" s="53" t="e">
        <f t="shared" si="39"/>
        <v>#VALUE!</v>
      </c>
      <c r="M878" s="61" t="e">
        <f>VLOOKUP(Table2[[#This Row],[MSRP Output]],'MSRP CODES'!$A$108:$B$491,2,FALSE)</f>
        <v>#N/A</v>
      </c>
      <c r="O878" s="61" t="e">
        <f>VLOOKUP(Table2[[#This Row],[Account Code]],'MSRP CODES'!$A$495:$B$580,2,FALSE)</f>
        <v>#N/A</v>
      </c>
      <c r="V878" s="12">
        <f t="shared" si="40"/>
        <v>0</v>
      </c>
      <c r="W878" s="13">
        <f>Table2[[#This Row],[Cost LC]]/3673.75</f>
        <v>0</v>
      </c>
    </row>
    <row r="879" spans="2:23" x14ac:dyDescent="0.3">
      <c r="B879" s="59" t="e">
        <f>VLOOKUP('BUDGET TEMPLATE'!C879,'MSRP CODES'!$A$4:$B$8,2,FALSE)</f>
        <v>#N/A</v>
      </c>
      <c r="D879" s="59" t="e">
        <f>VLOOKUP(Table2[[#This Row],[PPG Code]],'MSRP CODES'!$A$11:$B$15,2,FALSE)</f>
        <v>#N/A</v>
      </c>
      <c r="F879" s="59" t="e">
        <f>VLOOKUP(Table2[[#This Row],[Goal Code]],'MSRP CODES'!$A$18:$B$20,2,FALSE)</f>
        <v>#N/A</v>
      </c>
      <c r="I879" s="60" t="e">
        <f>VLOOKUP(Table2[[#This Row],[Site]],'MSRP CODES'!$A$23:$C$39,3,FALSE)</f>
        <v>#N/A</v>
      </c>
      <c r="J879" s="59" t="e">
        <f>VLOOKUP(Table2[[#This Row],[Cost Center Code]],'MSRP CODES'!$A$42:$B$48,2,FALSE)</f>
        <v>#N/A</v>
      </c>
      <c r="K879" s="61" t="e">
        <f>VLOOKUP(Table2[[#This Row],[MSRP Objective]],'MSRP CODES'!$A$60:$B$105,2,FALSE)</f>
        <v>#VALUE!</v>
      </c>
      <c r="L879" s="53" t="e">
        <f t="shared" si="39"/>
        <v>#VALUE!</v>
      </c>
      <c r="M879" s="61" t="e">
        <f>VLOOKUP(Table2[[#This Row],[MSRP Output]],'MSRP CODES'!$A$108:$B$491,2,FALSE)</f>
        <v>#N/A</v>
      </c>
      <c r="O879" s="61" t="e">
        <f>VLOOKUP(Table2[[#This Row],[Account Code]],'MSRP CODES'!$A$495:$B$580,2,FALSE)</f>
        <v>#N/A</v>
      </c>
      <c r="V879" s="12">
        <f t="shared" si="40"/>
        <v>0</v>
      </c>
      <c r="W879" s="13">
        <f>Table2[[#This Row],[Cost LC]]/3673.75</f>
        <v>0</v>
      </c>
    </row>
    <row r="880" spans="2:23" x14ac:dyDescent="0.3">
      <c r="B880" s="59" t="e">
        <f>VLOOKUP('BUDGET TEMPLATE'!C880,'MSRP CODES'!$A$4:$B$8,2,FALSE)</f>
        <v>#N/A</v>
      </c>
      <c r="D880" s="59" t="e">
        <f>VLOOKUP(Table2[[#This Row],[PPG Code]],'MSRP CODES'!$A$11:$B$15,2,FALSE)</f>
        <v>#N/A</v>
      </c>
      <c r="F880" s="59" t="e">
        <f>VLOOKUP(Table2[[#This Row],[Goal Code]],'MSRP CODES'!$A$18:$B$20,2,FALSE)</f>
        <v>#N/A</v>
      </c>
      <c r="I880" s="60" t="e">
        <f>VLOOKUP(Table2[[#This Row],[Site]],'MSRP CODES'!$A$23:$C$39,3,FALSE)</f>
        <v>#N/A</v>
      </c>
      <c r="J880" s="59" t="e">
        <f>VLOOKUP(Table2[[#This Row],[Cost Center Code]],'MSRP CODES'!$A$42:$B$48,2,FALSE)</f>
        <v>#N/A</v>
      </c>
      <c r="K880" s="61" t="e">
        <f>VLOOKUP(Table2[[#This Row],[MSRP Objective]],'MSRP CODES'!$A$60:$B$105,2,FALSE)</f>
        <v>#VALUE!</v>
      </c>
      <c r="L880" s="53" t="e">
        <f t="shared" si="39"/>
        <v>#VALUE!</v>
      </c>
      <c r="M880" s="61" t="e">
        <f>VLOOKUP(Table2[[#This Row],[MSRP Output]],'MSRP CODES'!$A$108:$B$491,2,FALSE)</f>
        <v>#N/A</v>
      </c>
      <c r="O880" s="61" t="e">
        <f>VLOOKUP(Table2[[#This Row],[Account Code]],'MSRP CODES'!$A$495:$B$580,2,FALSE)</f>
        <v>#N/A</v>
      </c>
      <c r="V880" s="12">
        <f t="shared" si="40"/>
        <v>0</v>
      </c>
      <c r="W880" s="13">
        <f>Table2[[#This Row],[Cost LC]]/3673.75</f>
        <v>0</v>
      </c>
    </row>
    <row r="881" spans="2:23" x14ac:dyDescent="0.3">
      <c r="B881" s="59" t="e">
        <f>VLOOKUP('BUDGET TEMPLATE'!C881,'MSRP CODES'!$A$4:$B$8,2,FALSE)</f>
        <v>#N/A</v>
      </c>
      <c r="D881" s="59" t="e">
        <f>VLOOKUP(Table2[[#This Row],[PPG Code]],'MSRP CODES'!$A$11:$B$15,2,FALSE)</f>
        <v>#N/A</v>
      </c>
      <c r="F881" s="59" t="e">
        <f>VLOOKUP(Table2[[#This Row],[Goal Code]],'MSRP CODES'!$A$18:$B$20,2,FALSE)</f>
        <v>#N/A</v>
      </c>
      <c r="I881" s="60" t="e">
        <f>VLOOKUP(Table2[[#This Row],[Site]],'MSRP CODES'!$A$23:$C$39,3,FALSE)</f>
        <v>#N/A</v>
      </c>
      <c r="J881" s="59" t="e">
        <f>VLOOKUP(Table2[[#This Row],[Cost Center Code]],'MSRP CODES'!$A$42:$B$48,2,FALSE)</f>
        <v>#N/A</v>
      </c>
      <c r="K881" s="61" t="e">
        <f>VLOOKUP(Table2[[#This Row],[MSRP Objective]],'MSRP CODES'!$A$60:$B$105,2,FALSE)</f>
        <v>#VALUE!</v>
      </c>
      <c r="L881" s="53" t="e">
        <f t="shared" si="39"/>
        <v>#VALUE!</v>
      </c>
      <c r="M881" s="61" t="e">
        <f>VLOOKUP(Table2[[#This Row],[MSRP Output]],'MSRP CODES'!$A$108:$B$491,2,FALSE)</f>
        <v>#N/A</v>
      </c>
      <c r="O881" s="61" t="e">
        <f>VLOOKUP(Table2[[#This Row],[Account Code]],'MSRP CODES'!$A$495:$B$580,2,FALSE)</f>
        <v>#N/A</v>
      </c>
      <c r="V881" s="12">
        <f t="shared" si="40"/>
        <v>0</v>
      </c>
      <c r="W881" s="13">
        <f>Table2[[#This Row],[Cost LC]]/3673.75</f>
        <v>0</v>
      </c>
    </row>
    <row r="882" spans="2:23" x14ac:dyDescent="0.3">
      <c r="B882" s="59" t="e">
        <f>VLOOKUP('BUDGET TEMPLATE'!C882,'MSRP CODES'!$A$4:$B$8,2,FALSE)</f>
        <v>#N/A</v>
      </c>
      <c r="D882" s="59" t="e">
        <f>VLOOKUP(Table2[[#This Row],[PPG Code]],'MSRP CODES'!$A$11:$B$15,2,FALSE)</f>
        <v>#N/A</v>
      </c>
      <c r="F882" s="59" t="e">
        <f>VLOOKUP(Table2[[#This Row],[Goal Code]],'MSRP CODES'!$A$18:$B$20,2,FALSE)</f>
        <v>#N/A</v>
      </c>
      <c r="I882" s="60" t="e">
        <f>VLOOKUP(Table2[[#This Row],[Site]],'MSRP CODES'!$A$23:$C$39,3,FALSE)</f>
        <v>#N/A</v>
      </c>
      <c r="J882" s="59" t="e">
        <f>VLOOKUP(Table2[[#This Row],[Cost Center Code]],'MSRP CODES'!$A$42:$B$48,2,FALSE)</f>
        <v>#N/A</v>
      </c>
      <c r="K882" s="61" t="e">
        <f>VLOOKUP(Table2[[#This Row],[MSRP Objective]],'MSRP CODES'!$A$60:$B$105,2,FALSE)</f>
        <v>#VALUE!</v>
      </c>
      <c r="L882" s="53" t="e">
        <f t="shared" si="39"/>
        <v>#VALUE!</v>
      </c>
      <c r="M882" s="61" t="e">
        <f>VLOOKUP(Table2[[#This Row],[MSRP Output]],'MSRP CODES'!$A$108:$B$491,2,FALSE)</f>
        <v>#N/A</v>
      </c>
      <c r="O882" s="61" t="e">
        <f>VLOOKUP(Table2[[#This Row],[Account Code]],'MSRP CODES'!$A$495:$B$580,2,FALSE)</f>
        <v>#N/A</v>
      </c>
      <c r="V882" s="12">
        <f t="shared" si="40"/>
        <v>0</v>
      </c>
      <c r="W882" s="13">
        <f>Table2[[#This Row],[Cost LC]]/3673.75</f>
        <v>0</v>
      </c>
    </row>
    <row r="883" spans="2:23" x14ac:dyDescent="0.3">
      <c r="B883" s="59" t="e">
        <f>VLOOKUP('BUDGET TEMPLATE'!C883,'MSRP CODES'!$A$4:$B$8,2,FALSE)</f>
        <v>#N/A</v>
      </c>
      <c r="D883" s="59" t="e">
        <f>VLOOKUP(Table2[[#This Row],[PPG Code]],'MSRP CODES'!$A$11:$B$15,2,FALSE)</f>
        <v>#N/A</v>
      </c>
      <c r="F883" s="59" t="e">
        <f>VLOOKUP(Table2[[#This Row],[Goal Code]],'MSRP CODES'!$A$18:$B$20,2,FALSE)</f>
        <v>#N/A</v>
      </c>
      <c r="I883" s="60" t="e">
        <f>VLOOKUP(Table2[[#This Row],[Site]],'MSRP CODES'!$A$23:$C$39,3,FALSE)</f>
        <v>#N/A</v>
      </c>
      <c r="J883" s="59" t="e">
        <f>VLOOKUP(Table2[[#This Row],[Cost Center Code]],'MSRP CODES'!$A$42:$B$48,2,FALSE)</f>
        <v>#N/A</v>
      </c>
      <c r="K883" s="61" t="e">
        <f>VLOOKUP(Table2[[#This Row],[MSRP Objective]],'MSRP CODES'!$A$60:$B$105,2,FALSE)</f>
        <v>#VALUE!</v>
      </c>
      <c r="L883" s="53" t="e">
        <f t="shared" si="39"/>
        <v>#VALUE!</v>
      </c>
      <c r="M883" s="61" t="e">
        <f>VLOOKUP(Table2[[#This Row],[MSRP Output]],'MSRP CODES'!$A$108:$B$491,2,FALSE)</f>
        <v>#N/A</v>
      </c>
      <c r="O883" s="61" t="e">
        <f>VLOOKUP(Table2[[#This Row],[Account Code]],'MSRP CODES'!$A$495:$B$580,2,FALSE)</f>
        <v>#N/A</v>
      </c>
      <c r="V883" s="12">
        <f t="shared" si="40"/>
        <v>0</v>
      </c>
      <c r="W883" s="13">
        <f>Table2[[#This Row],[Cost LC]]/3673.75</f>
        <v>0</v>
      </c>
    </row>
    <row r="884" spans="2:23" x14ac:dyDescent="0.3">
      <c r="B884" s="59" t="e">
        <f>VLOOKUP('BUDGET TEMPLATE'!C884,'MSRP CODES'!$A$4:$B$8,2,FALSE)</f>
        <v>#N/A</v>
      </c>
      <c r="D884" s="59" t="e">
        <f>VLOOKUP(Table2[[#This Row],[PPG Code]],'MSRP CODES'!$A$11:$B$15,2,FALSE)</f>
        <v>#N/A</v>
      </c>
      <c r="F884" s="59" t="e">
        <f>VLOOKUP(Table2[[#This Row],[Goal Code]],'MSRP CODES'!$A$18:$B$20,2,FALSE)</f>
        <v>#N/A</v>
      </c>
      <c r="I884" s="60" t="e">
        <f>VLOOKUP(Table2[[#This Row],[Site]],'MSRP CODES'!$A$23:$C$39,3,FALSE)</f>
        <v>#N/A</v>
      </c>
      <c r="J884" s="59" t="e">
        <f>VLOOKUP(Table2[[#This Row],[Cost Center Code]],'MSRP CODES'!$A$42:$B$48,2,FALSE)</f>
        <v>#N/A</v>
      </c>
      <c r="K884" s="61" t="e">
        <f>VLOOKUP(Table2[[#This Row],[MSRP Objective]],'MSRP CODES'!$A$60:$B$105,2,FALSE)</f>
        <v>#VALUE!</v>
      </c>
      <c r="L884" s="53" t="e">
        <f t="shared" si="39"/>
        <v>#VALUE!</v>
      </c>
      <c r="M884" s="61" t="e">
        <f>VLOOKUP(Table2[[#This Row],[MSRP Output]],'MSRP CODES'!$A$108:$B$491,2,FALSE)</f>
        <v>#N/A</v>
      </c>
      <c r="O884" s="61" t="e">
        <f>VLOOKUP(Table2[[#This Row],[Account Code]],'MSRP CODES'!$A$495:$B$580,2,FALSE)</f>
        <v>#N/A</v>
      </c>
      <c r="V884" s="12">
        <f t="shared" si="40"/>
        <v>0</v>
      </c>
      <c r="W884" s="13">
        <f>Table2[[#This Row],[Cost LC]]/3673.75</f>
        <v>0</v>
      </c>
    </row>
    <row r="885" spans="2:23" x14ac:dyDescent="0.3">
      <c r="B885" s="59" t="e">
        <f>VLOOKUP('BUDGET TEMPLATE'!C885,'MSRP CODES'!$A$4:$B$8,2,FALSE)</f>
        <v>#N/A</v>
      </c>
      <c r="D885" s="59" t="e">
        <f>VLOOKUP(Table2[[#This Row],[PPG Code]],'MSRP CODES'!$A$11:$B$15,2,FALSE)</f>
        <v>#N/A</v>
      </c>
      <c r="F885" s="59" t="e">
        <f>VLOOKUP(Table2[[#This Row],[Goal Code]],'MSRP CODES'!$A$18:$B$20,2,FALSE)</f>
        <v>#N/A</v>
      </c>
      <c r="I885" s="60" t="e">
        <f>VLOOKUP(Table2[[#This Row],[Site]],'MSRP CODES'!$A$23:$C$39,3,FALSE)</f>
        <v>#N/A</v>
      </c>
      <c r="J885" s="59" t="e">
        <f>VLOOKUP(Table2[[#This Row],[Cost Center Code]],'MSRP CODES'!$A$42:$B$48,2,FALSE)</f>
        <v>#N/A</v>
      </c>
      <c r="K885" s="61" t="e">
        <f>VLOOKUP(Table2[[#This Row],[MSRP Objective]],'MSRP CODES'!$A$60:$B$105,2,FALSE)</f>
        <v>#VALUE!</v>
      </c>
      <c r="L885" s="53" t="e">
        <f t="shared" si="39"/>
        <v>#VALUE!</v>
      </c>
      <c r="M885" s="61" t="e">
        <f>VLOOKUP(Table2[[#This Row],[MSRP Output]],'MSRP CODES'!$A$108:$B$491,2,FALSE)</f>
        <v>#N/A</v>
      </c>
      <c r="O885" s="61" t="e">
        <f>VLOOKUP(Table2[[#This Row],[Account Code]],'MSRP CODES'!$A$495:$B$580,2,FALSE)</f>
        <v>#N/A</v>
      </c>
      <c r="V885" s="12">
        <f t="shared" si="40"/>
        <v>0</v>
      </c>
      <c r="W885" s="13">
        <f>Table2[[#This Row],[Cost LC]]/3673.75</f>
        <v>0</v>
      </c>
    </row>
    <row r="886" spans="2:23" x14ac:dyDescent="0.3">
      <c r="B886" s="59" t="e">
        <f>VLOOKUP('BUDGET TEMPLATE'!C886,'MSRP CODES'!$A$4:$B$8,2,FALSE)</f>
        <v>#N/A</v>
      </c>
      <c r="D886" s="59" t="e">
        <f>VLOOKUP(Table2[[#This Row],[PPG Code]],'MSRP CODES'!$A$11:$B$15,2,FALSE)</f>
        <v>#N/A</v>
      </c>
      <c r="F886" s="59" t="e">
        <f>VLOOKUP(Table2[[#This Row],[Goal Code]],'MSRP CODES'!$A$18:$B$20,2,FALSE)</f>
        <v>#N/A</v>
      </c>
      <c r="I886" s="60" t="e">
        <f>VLOOKUP(Table2[[#This Row],[Site]],'MSRP CODES'!$A$23:$C$39,3,FALSE)</f>
        <v>#N/A</v>
      </c>
      <c r="J886" s="59" t="e">
        <f>VLOOKUP(Table2[[#This Row],[Cost Center Code]],'MSRP CODES'!$A$42:$B$48,2,FALSE)</f>
        <v>#N/A</v>
      </c>
      <c r="K886" s="61" t="e">
        <f>VLOOKUP(Table2[[#This Row],[MSRP Objective]],'MSRP CODES'!$A$60:$B$105,2,FALSE)</f>
        <v>#VALUE!</v>
      </c>
      <c r="L886" s="53" t="e">
        <f t="shared" si="39"/>
        <v>#VALUE!</v>
      </c>
      <c r="M886" s="61" t="e">
        <f>VLOOKUP(Table2[[#This Row],[MSRP Output]],'MSRP CODES'!$A$108:$B$491,2,FALSE)</f>
        <v>#N/A</v>
      </c>
      <c r="O886" s="61" t="e">
        <f>VLOOKUP(Table2[[#This Row],[Account Code]],'MSRP CODES'!$A$495:$B$580,2,FALSE)</f>
        <v>#N/A</v>
      </c>
      <c r="V886" s="12">
        <f t="shared" si="40"/>
        <v>0</v>
      </c>
      <c r="W886" s="13">
        <f>Table2[[#This Row],[Cost LC]]/3673.75</f>
        <v>0</v>
      </c>
    </row>
    <row r="887" spans="2:23" x14ac:dyDescent="0.3">
      <c r="B887" s="59" t="e">
        <f>VLOOKUP('BUDGET TEMPLATE'!C887,'MSRP CODES'!$A$4:$B$8,2,FALSE)</f>
        <v>#N/A</v>
      </c>
      <c r="D887" s="59" t="e">
        <f>VLOOKUP(Table2[[#This Row],[PPG Code]],'MSRP CODES'!$A$11:$B$15,2,FALSE)</f>
        <v>#N/A</v>
      </c>
      <c r="F887" s="59" t="e">
        <f>VLOOKUP(Table2[[#This Row],[Goal Code]],'MSRP CODES'!$A$18:$B$20,2,FALSE)</f>
        <v>#N/A</v>
      </c>
      <c r="I887" s="60" t="e">
        <f>VLOOKUP(Table2[[#This Row],[Site]],'MSRP CODES'!$A$23:$C$39,3,FALSE)</f>
        <v>#N/A</v>
      </c>
      <c r="J887" s="59" t="e">
        <f>VLOOKUP(Table2[[#This Row],[Cost Center Code]],'MSRP CODES'!$A$42:$B$48,2,FALSE)</f>
        <v>#N/A</v>
      </c>
      <c r="K887" s="61" t="e">
        <f>VLOOKUP(Table2[[#This Row],[MSRP Objective]],'MSRP CODES'!$A$60:$B$105,2,FALSE)</f>
        <v>#VALUE!</v>
      </c>
      <c r="L887" s="53" t="e">
        <f t="shared" si="39"/>
        <v>#VALUE!</v>
      </c>
      <c r="M887" s="61" t="e">
        <f>VLOOKUP(Table2[[#This Row],[MSRP Output]],'MSRP CODES'!$A$108:$B$491,2,FALSE)</f>
        <v>#N/A</v>
      </c>
      <c r="O887" s="61" t="e">
        <f>VLOOKUP(Table2[[#This Row],[Account Code]],'MSRP CODES'!$A$495:$B$580,2,FALSE)</f>
        <v>#N/A</v>
      </c>
      <c r="V887" s="12">
        <f t="shared" si="40"/>
        <v>0</v>
      </c>
      <c r="W887" s="13">
        <f>Table2[[#This Row],[Cost LC]]/3673.75</f>
        <v>0</v>
      </c>
    </row>
    <row r="888" spans="2:23" x14ac:dyDescent="0.3">
      <c r="B888" s="59" t="e">
        <f>VLOOKUP('BUDGET TEMPLATE'!C888,'MSRP CODES'!$A$4:$B$8,2,FALSE)</f>
        <v>#N/A</v>
      </c>
      <c r="D888" s="59" t="e">
        <f>VLOOKUP(Table2[[#This Row],[PPG Code]],'MSRP CODES'!$A$11:$B$15,2,FALSE)</f>
        <v>#N/A</v>
      </c>
      <c r="F888" s="59" t="e">
        <f>VLOOKUP(Table2[[#This Row],[Goal Code]],'MSRP CODES'!$A$18:$B$20,2,FALSE)</f>
        <v>#N/A</v>
      </c>
      <c r="I888" s="60" t="e">
        <f>VLOOKUP(Table2[[#This Row],[Site]],'MSRP CODES'!$A$23:$C$39,3,FALSE)</f>
        <v>#N/A</v>
      </c>
      <c r="J888" s="59" t="e">
        <f>VLOOKUP(Table2[[#This Row],[Cost Center Code]],'MSRP CODES'!$A$42:$B$48,2,FALSE)</f>
        <v>#N/A</v>
      </c>
      <c r="K888" s="61" t="e">
        <f>VLOOKUP(Table2[[#This Row],[MSRP Objective]],'MSRP CODES'!$A$60:$B$105,2,FALSE)</f>
        <v>#VALUE!</v>
      </c>
      <c r="L888" s="53" t="e">
        <f t="shared" si="39"/>
        <v>#VALUE!</v>
      </c>
      <c r="M888" s="61" t="e">
        <f>VLOOKUP(Table2[[#This Row],[MSRP Output]],'MSRP CODES'!$A$108:$B$491,2,FALSE)</f>
        <v>#N/A</v>
      </c>
      <c r="O888" s="61" t="e">
        <f>VLOOKUP(Table2[[#This Row],[Account Code]],'MSRP CODES'!$A$495:$B$580,2,FALSE)</f>
        <v>#N/A</v>
      </c>
      <c r="V888" s="12">
        <f t="shared" si="40"/>
        <v>0</v>
      </c>
      <c r="W888" s="13">
        <f>Table2[[#This Row],[Cost LC]]/3673.75</f>
        <v>0</v>
      </c>
    </row>
    <row r="889" spans="2:23" x14ac:dyDescent="0.3">
      <c r="B889" s="59" t="e">
        <f>VLOOKUP('BUDGET TEMPLATE'!C889,'MSRP CODES'!$A$4:$B$8,2,FALSE)</f>
        <v>#N/A</v>
      </c>
      <c r="D889" s="59" t="e">
        <f>VLOOKUP(Table2[[#This Row],[PPG Code]],'MSRP CODES'!$A$11:$B$15,2,FALSE)</f>
        <v>#N/A</v>
      </c>
      <c r="F889" s="59" t="e">
        <f>VLOOKUP(Table2[[#This Row],[Goal Code]],'MSRP CODES'!$A$18:$B$20,2,FALSE)</f>
        <v>#N/A</v>
      </c>
      <c r="I889" s="60" t="e">
        <f>VLOOKUP(Table2[[#This Row],[Site]],'MSRP CODES'!$A$23:$C$39,3,FALSE)</f>
        <v>#N/A</v>
      </c>
      <c r="J889" s="59" t="e">
        <f>VLOOKUP(Table2[[#This Row],[Cost Center Code]],'MSRP CODES'!$A$42:$B$48,2,FALSE)</f>
        <v>#N/A</v>
      </c>
      <c r="K889" s="61" t="e">
        <f>VLOOKUP(Table2[[#This Row],[MSRP Objective]],'MSRP CODES'!$A$60:$B$105,2,FALSE)</f>
        <v>#VALUE!</v>
      </c>
      <c r="L889" s="53" t="e">
        <f t="shared" si="39"/>
        <v>#VALUE!</v>
      </c>
      <c r="M889" s="61" t="e">
        <f>VLOOKUP(Table2[[#This Row],[MSRP Output]],'MSRP CODES'!$A$108:$B$491,2,FALSE)</f>
        <v>#N/A</v>
      </c>
      <c r="O889" s="61" t="e">
        <f>VLOOKUP(Table2[[#This Row],[Account Code]],'MSRP CODES'!$A$495:$B$580,2,FALSE)</f>
        <v>#N/A</v>
      </c>
      <c r="V889" s="12">
        <f t="shared" si="40"/>
        <v>0</v>
      </c>
      <c r="W889" s="13">
        <f>Table2[[#This Row],[Cost LC]]/3673.75</f>
        <v>0</v>
      </c>
    </row>
    <row r="890" spans="2:23" x14ac:dyDescent="0.3">
      <c r="B890" s="59" t="e">
        <f>VLOOKUP('BUDGET TEMPLATE'!C890,'MSRP CODES'!$A$4:$B$8,2,FALSE)</f>
        <v>#N/A</v>
      </c>
      <c r="D890" s="59" t="e">
        <f>VLOOKUP(Table2[[#This Row],[PPG Code]],'MSRP CODES'!$A$11:$B$15,2,FALSE)</f>
        <v>#N/A</v>
      </c>
      <c r="F890" s="59" t="e">
        <f>VLOOKUP(Table2[[#This Row],[Goal Code]],'MSRP CODES'!$A$18:$B$20,2,FALSE)</f>
        <v>#N/A</v>
      </c>
      <c r="I890" s="60" t="e">
        <f>VLOOKUP(Table2[[#This Row],[Site]],'MSRP CODES'!$A$23:$C$39,3,FALSE)</f>
        <v>#N/A</v>
      </c>
      <c r="J890" s="59" t="e">
        <f>VLOOKUP(Table2[[#This Row],[Cost Center Code]],'MSRP CODES'!$A$42:$B$48,2,FALSE)</f>
        <v>#N/A</v>
      </c>
      <c r="K890" s="61" t="e">
        <f>VLOOKUP(Table2[[#This Row],[MSRP Objective]],'MSRP CODES'!$A$60:$B$105,2,FALSE)</f>
        <v>#VALUE!</v>
      </c>
      <c r="L890" s="53" t="e">
        <f t="shared" si="39"/>
        <v>#VALUE!</v>
      </c>
      <c r="M890" s="61" t="e">
        <f>VLOOKUP(Table2[[#This Row],[MSRP Output]],'MSRP CODES'!$A$108:$B$491,2,FALSE)</f>
        <v>#N/A</v>
      </c>
      <c r="O890" s="61" t="e">
        <f>VLOOKUP(Table2[[#This Row],[Account Code]],'MSRP CODES'!$A$495:$B$580,2,FALSE)</f>
        <v>#N/A</v>
      </c>
      <c r="V890" s="12">
        <f t="shared" si="40"/>
        <v>0</v>
      </c>
      <c r="W890" s="13">
        <f>Table2[[#This Row],[Cost LC]]/3673.75</f>
        <v>0</v>
      </c>
    </row>
    <row r="891" spans="2:23" x14ac:dyDescent="0.3">
      <c r="B891" s="59" t="e">
        <f>VLOOKUP('BUDGET TEMPLATE'!C891,'MSRP CODES'!$A$4:$B$8,2,FALSE)</f>
        <v>#N/A</v>
      </c>
      <c r="D891" s="59" t="e">
        <f>VLOOKUP(Table2[[#This Row],[PPG Code]],'MSRP CODES'!$A$11:$B$15,2,FALSE)</f>
        <v>#N/A</v>
      </c>
      <c r="F891" s="59" t="e">
        <f>VLOOKUP(Table2[[#This Row],[Goal Code]],'MSRP CODES'!$A$18:$B$20,2,FALSE)</f>
        <v>#N/A</v>
      </c>
      <c r="I891" s="60" t="e">
        <f>VLOOKUP(Table2[[#This Row],[Site]],'MSRP CODES'!$A$23:$C$39,3,FALSE)</f>
        <v>#N/A</v>
      </c>
      <c r="J891" s="59" t="e">
        <f>VLOOKUP(Table2[[#This Row],[Cost Center Code]],'MSRP CODES'!$A$42:$B$48,2,FALSE)</f>
        <v>#N/A</v>
      </c>
      <c r="K891" s="61" t="e">
        <f>VLOOKUP(Table2[[#This Row],[MSRP Objective]],'MSRP CODES'!$A$60:$B$105,2,FALSE)</f>
        <v>#VALUE!</v>
      </c>
      <c r="L891" s="53" t="e">
        <f t="shared" si="39"/>
        <v>#VALUE!</v>
      </c>
      <c r="M891" s="61" t="e">
        <f>VLOOKUP(Table2[[#This Row],[MSRP Output]],'MSRP CODES'!$A$108:$B$491,2,FALSE)</f>
        <v>#N/A</v>
      </c>
      <c r="O891" s="61" t="e">
        <f>VLOOKUP(Table2[[#This Row],[Account Code]],'MSRP CODES'!$A$495:$B$580,2,FALSE)</f>
        <v>#N/A</v>
      </c>
      <c r="V891" s="12">
        <f t="shared" si="40"/>
        <v>0</v>
      </c>
      <c r="W891" s="13">
        <f>Table2[[#This Row],[Cost LC]]/3673.75</f>
        <v>0</v>
      </c>
    </row>
    <row r="892" spans="2:23" x14ac:dyDescent="0.3">
      <c r="B892" s="59" t="e">
        <f>VLOOKUP('BUDGET TEMPLATE'!C892,'MSRP CODES'!$A$4:$B$8,2,FALSE)</f>
        <v>#N/A</v>
      </c>
      <c r="D892" s="59" t="e">
        <f>VLOOKUP(Table2[[#This Row],[PPG Code]],'MSRP CODES'!$A$11:$B$15,2,FALSE)</f>
        <v>#N/A</v>
      </c>
      <c r="F892" s="59" t="e">
        <f>VLOOKUP(Table2[[#This Row],[Goal Code]],'MSRP CODES'!$A$18:$B$20,2,FALSE)</f>
        <v>#N/A</v>
      </c>
      <c r="I892" s="60" t="e">
        <f>VLOOKUP(Table2[[#This Row],[Site]],'MSRP CODES'!$A$23:$C$39,3,FALSE)</f>
        <v>#N/A</v>
      </c>
      <c r="J892" s="59" t="e">
        <f>VLOOKUP(Table2[[#This Row],[Cost Center Code]],'MSRP CODES'!$A$42:$B$48,2,FALSE)</f>
        <v>#N/A</v>
      </c>
      <c r="K892" s="61" t="e">
        <f>VLOOKUP(Table2[[#This Row],[MSRP Objective]],'MSRP CODES'!$A$60:$B$105,2,FALSE)</f>
        <v>#VALUE!</v>
      </c>
      <c r="L892" s="53" t="e">
        <f t="shared" si="39"/>
        <v>#VALUE!</v>
      </c>
      <c r="M892" s="61" t="e">
        <f>VLOOKUP(Table2[[#This Row],[MSRP Output]],'MSRP CODES'!$A$108:$B$491,2,FALSE)</f>
        <v>#N/A</v>
      </c>
      <c r="O892" s="61" t="e">
        <f>VLOOKUP(Table2[[#This Row],[Account Code]],'MSRP CODES'!$A$495:$B$580,2,FALSE)</f>
        <v>#N/A</v>
      </c>
      <c r="V892" s="12">
        <f t="shared" si="40"/>
        <v>0</v>
      </c>
      <c r="W892" s="13">
        <f>Table2[[#This Row],[Cost LC]]/3673.75</f>
        <v>0</v>
      </c>
    </row>
    <row r="893" spans="2:23" x14ac:dyDescent="0.3">
      <c r="B893" s="59" t="e">
        <f>VLOOKUP('BUDGET TEMPLATE'!C893,'MSRP CODES'!$A$4:$B$8,2,FALSE)</f>
        <v>#N/A</v>
      </c>
      <c r="D893" s="59" t="e">
        <f>VLOOKUP(Table2[[#This Row],[PPG Code]],'MSRP CODES'!$A$11:$B$15,2,FALSE)</f>
        <v>#N/A</v>
      </c>
      <c r="F893" s="59" t="e">
        <f>VLOOKUP(Table2[[#This Row],[Goal Code]],'MSRP CODES'!$A$18:$B$20,2,FALSE)</f>
        <v>#N/A</v>
      </c>
      <c r="I893" s="60" t="e">
        <f>VLOOKUP(Table2[[#This Row],[Site]],'MSRP CODES'!$A$23:$C$39,3,FALSE)</f>
        <v>#N/A</v>
      </c>
      <c r="J893" s="59" t="e">
        <f>VLOOKUP(Table2[[#This Row],[Cost Center Code]],'MSRP CODES'!$A$42:$B$48,2,FALSE)</f>
        <v>#N/A</v>
      </c>
      <c r="K893" s="61" t="e">
        <f>VLOOKUP(Table2[[#This Row],[MSRP Objective]],'MSRP CODES'!$A$60:$B$105,2,FALSE)</f>
        <v>#VALUE!</v>
      </c>
      <c r="L893" s="53" t="e">
        <f t="shared" ref="L893:L956" si="41">VALUE(LEFT(N893,LEN(N893)-2))</f>
        <v>#VALUE!</v>
      </c>
      <c r="M893" s="61" t="e">
        <f>VLOOKUP(Table2[[#This Row],[MSRP Output]],'MSRP CODES'!$A$108:$B$491,2,FALSE)</f>
        <v>#N/A</v>
      </c>
      <c r="O893" s="61" t="e">
        <f>VLOOKUP(Table2[[#This Row],[Account Code]],'MSRP CODES'!$A$495:$B$580,2,FALSE)</f>
        <v>#N/A</v>
      </c>
      <c r="V893" s="12">
        <f t="shared" ref="V893:V956" si="42">U893*R893</f>
        <v>0</v>
      </c>
      <c r="W893" s="13">
        <f>Table2[[#This Row],[Cost LC]]/3673.75</f>
        <v>0</v>
      </c>
    </row>
    <row r="894" spans="2:23" x14ac:dyDescent="0.3">
      <c r="B894" s="59" t="e">
        <f>VLOOKUP('BUDGET TEMPLATE'!C894,'MSRP CODES'!$A$4:$B$8,2,FALSE)</f>
        <v>#N/A</v>
      </c>
      <c r="D894" s="59" t="e">
        <f>VLOOKUP(Table2[[#This Row],[PPG Code]],'MSRP CODES'!$A$11:$B$15,2,FALSE)</f>
        <v>#N/A</v>
      </c>
      <c r="F894" s="59" t="e">
        <f>VLOOKUP(Table2[[#This Row],[Goal Code]],'MSRP CODES'!$A$18:$B$20,2,FALSE)</f>
        <v>#N/A</v>
      </c>
      <c r="I894" s="60" t="e">
        <f>VLOOKUP(Table2[[#This Row],[Site]],'MSRP CODES'!$A$23:$C$39,3,FALSE)</f>
        <v>#N/A</v>
      </c>
      <c r="J894" s="59" t="e">
        <f>VLOOKUP(Table2[[#This Row],[Cost Center Code]],'MSRP CODES'!$A$42:$B$48,2,FALSE)</f>
        <v>#N/A</v>
      </c>
      <c r="K894" s="61" t="e">
        <f>VLOOKUP(Table2[[#This Row],[MSRP Objective]],'MSRP CODES'!$A$60:$B$105,2,FALSE)</f>
        <v>#VALUE!</v>
      </c>
      <c r="L894" s="53" t="e">
        <f t="shared" si="41"/>
        <v>#VALUE!</v>
      </c>
      <c r="M894" s="61" t="e">
        <f>VLOOKUP(Table2[[#This Row],[MSRP Output]],'MSRP CODES'!$A$108:$B$491,2,FALSE)</f>
        <v>#N/A</v>
      </c>
      <c r="O894" s="61" t="e">
        <f>VLOOKUP(Table2[[#This Row],[Account Code]],'MSRP CODES'!$A$495:$B$580,2,FALSE)</f>
        <v>#N/A</v>
      </c>
      <c r="V894" s="12">
        <f t="shared" si="42"/>
        <v>0</v>
      </c>
      <c r="W894" s="13">
        <f>Table2[[#This Row],[Cost LC]]/3673.75</f>
        <v>0</v>
      </c>
    </row>
    <row r="895" spans="2:23" x14ac:dyDescent="0.3">
      <c r="B895" s="59" t="e">
        <f>VLOOKUP('BUDGET TEMPLATE'!C895,'MSRP CODES'!$A$4:$B$8,2,FALSE)</f>
        <v>#N/A</v>
      </c>
      <c r="D895" s="59" t="e">
        <f>VLOOKUP(Table2[[#This Row],[PPG Code]],'MSRP CODES'!$A$11:$B$15,2,FALSE)</f>
        <v>#N/A</v>
      </c>
      <c r="F895" s="59" t="e">
        <f>VLOOKUP(Table2[[#This Row],[Goal Code]],'MSRP CODES'!$A$18:$B$20,2,FALSE)</f>
        <v>#N/A</v>
      </c>
      <c r="I895" s="60" t="e">
        <f>VLOOKUP(Table2[[#This Row],[Site]],'MSRP CODES'!$A$23:$C$39,3,FALSE)</f>
        <v>#N/A</v>
      </c>
      <c r="J895" s="59" t="e">
        <f>VLOOKUP(Table2[[#This Row],[Cost Center Code]],'MSRP CODES'!$A$42:$B$48,2,FALSE)</f>
        <v>#N/A</v>
      </c>
      <c r="K895" s="61" t="e">
        <f>VLOOKUP(Table2[[#This Row],[MSRP Objective]],'MSRP CODES'!$A$60:$B$105,2,FALSE)</f>
        <v>#VALUE!</v>
      </c>
      <c r="L895" s="53" t="e">
        <f t="shared" si="41"/>
        <v>#VALUE!</v>
      </c>
      <c r="M895" s="61" t="e">
        <f>VLOOKUP(Table2[[#This Row],[MSRP Output]],'MSRP CODES'!$A$108:$B$491,2,FALSE)</f>
        <v>#N/A</v>
      </c>
      <c r="O895" s="61" t="e">
        <f>VLOOKUP(Table2[[#This Row],[Account Code]],'MSRP CODES'!$A$495:$B$580,2,FALSE)</f>
        <v>#N/A</v>
      </c>
      <c r="V895" s="12">
        <f t="shared" si="42"/>
        <v>0</v>
      </c>
      <c r="W895" s="13">
        <f>Table2[[#This Row],[Cost LC]]/3673.75</f>
        <v>0</v>
      </c>
    </row>
    <row r="896" spans="2:23" x14ac:dyDescent="0.3">
      <c r="B896" s="59" t="e">
        <f>VLOOKUP('BUDGET TEMPLATE'!C896,'MSRP CODES'!$A$4:$B$8,2,FALSE)</f>
        <v>#N/A</v>
      </c>
      <c r="D896" s="59" t="e">
        <f>VLOOKUP(Table2[[#This Row],[PPG Code]],'MSRP CODES'!$A$11:$B$15,2,FALSE)</f>
        <v>#N/A</v>
      </c>
      <c r="F896" s="59" t="e">
        <f>VLOOKUP(Table2[[#This Row],[Goal Code]],'MSRP CODES'!$A$18:$B$20,2,FALSE)</f>
        <v>#N/A</v>
      </c>
      <c r="I896" s="60" t="e">
        <f>VLOOKUP(Table2[[#This Row],[Site]],'MSRP CODES'!$A$23:$C$39,3,FALSE)</f>
        <v>#N/A</v>
      </c>
      <c r="J896" s="59" t="e">
        <f>VLOOKUP(Table2[[#This Row],[Cost Center Code]],'MSRP CODES'!$A$42:$B$48,2,FALSE)</f>
        <v>#N/A</v>
      </c>
      <c r="K896" s="61" t="e">
        <f>VLOOKUP(Table2[[#This Row],[MSRP Objective]],'MSRP CODES'!$A$60:$B$105,2,FALSE)</f>
        <v>#VALUE!</v>
      </c>
      <c r="L896" s="53" t="e">
        <f t="shared" si="41"/>
        <v>#VALUE!</v>
      </c>
      <c r="M896" s="61" t="e">
        <f>VLOOKUP(Table2[[#This Row],[MSRP Output]],'MSRP CODES'!$A$108:$B$491,2,FALSE)</f>
        <v>#N/A</v>
      </c>
      <c r="O896" s="61" t="e">
        <f>VLOOKUP(Table2[[#This Row],[Account Code]],'MSRP CODES'!$A$495:$B$580,2,FALSE)</f>
        <v>#N/A</v>
      </c>
      <c r="V896" s="12">
        <f t="shared" si="42"/>
        <v>0</v>
      </c>
      <c r="W896" s="13">
        <f>Table2[[#This Row],[Cost LC]]/3673.75</f>
        <v>0</v>
      </c>
    </row>
    <row r="897" spans="2:23" x14ac:dyDescent="0.3">
      <c r="B897" s="59" t="e">
        <f>VLOOKUP('BUDGET TEMPLATE'!C897,'MSRP CODES'!$A$4:$B$8,2,FALSE)</f>
        <v>#N/A</v>
      </c>
      <c r="D897" s="59" t="e">
        <f>VLOOKUP(Table2[[#This Row],[PPG Code]],'MSRP CODES'!$A$11:$B$15,2,FALSE)</f>
        <v>#N/A</v>
      </c>
      <c r="F897" s="59" t="e">
        <f>VLOOKUP(Table2[[#This Row],[Goal Code]],'MSRP CODES'!$A$18:$B$20,2,FALSE)</f>
        <v>#N/A</v>
      </c>
      <c r="I897" s="60" t="e">
        <f>VLOOKUP(Table2[[#This Row],[Site]],'MSRP CODES'!$A$23:$C$39,3,FALSE)</f>
        <v>#N/A</v>
      </c>
      <c r="J897" s="59" t="e">
        <f>VLOOKUP(Table2[[#This Row],[Cost Center Code]],'MSRP CODES'!$A$42:$B$48,2,FALSE)</f>
        <v>#N/A</v>
      </c>
      <c r="K897" s="61" t="e">
        <f>VLOOKUP(Table2[[#This Row],[MSRP Objective]],'MSRP CODES'!$A$60:$B$105,2,FALSE)</f>
        <v>#VALUE!</v>
      </c>
      <c r="L897" s="53" t="e">
        <f t="shared" si="41"/>
        <v>#VALUE!</v>
      </c>
      <c r="M897" s="61" t="e">
        <f>VLOOKUP(Table2[[#This Row],[MSRP Output]],'MSRP CODES'!$A$108:$B$491,2,FALSE)</f>
        <v>#N/A</v>
      </c>
      <c r="O897" s="61" t="e">
        <f>VLOOKUP(Table2[[#This Row],[Account Code]],'MSRP CODES'!$A$495:$B$580,2,FALSE)</f>
        <v>#N/A</v>
      </c>
      <c r="V897" s="12">
        <f t="shared" si="42"/>
        <v>0</v>
      </c>
      <c r="W897" s="13">
        <f>Table2[[#This Row],[Cost LC]]/3673.75</f>
        <v>0</v>
      </c>
    </row>
    <row r="898" spans="2:23" x14ac:dyDescent="0.3">
      <c r="B898" s="59" t="e">
        <f>VLOOKUP('BUDGET TEMPLATE'!C898,'MSRP CODES'!$A$4:$B$8,2,FALSE)</f>
        <v>#N/A</v>
      </c>
      <c r="D898" s="59" t="e">
        <f>VLOOKUP(Table2[[#This Row],[PPG Code]],'MSRP CODES'!$A$11:$B$15,2,FALSE)</f>
        <v>#N/A</v>
      </c>
      <c r="F898" s="59" t="e">
        <f>VLOOKUP(Table2[[#This Row],[Goal Code]],'MSRP CODES'!$A$18:$B$20,2,FALSE)</f>
        <v>#N/A</v>
      </c>
      <c r="I898" s="60" t="e">
        <f>VLOOKUP(Table2[[#This Row],[Site]],'MSRP CODES'!$A$23:$C$39,3,FALSE)</f>
        <v>#N/A</v>
      </c>
      <c r="J898" s="59" t="e">
        <f>VLOOKUP(Table2[[#This Row],[Cost Center Code]],'MSRP CODES'!$A$42:$B$48,2,FALSE)</f>
        <v>#N/A</v>
      </c>
      <c r="K898" s="61" t="e">
        <f>VLOOKUP(Table2[[#This Row],[MSRP Objective]],'MSRP CODES'!$A$60:$B$105,2,FALSE)</f>
        <v>#VALUE!</v>
      </c>
      <c r="L898" s="53" t="e">
        <f t="shared" si="41"/>
        <v>#VALUE!</v>
      </c>
      <c r="M898" s="61" t="e">
        <f>VLOOKUP(Table2[[#This Row],[MSRP Output]],'MSRP CODES'!$A$108:$B$491,2,FALSE)</f>
        <v>#N/A</v>
      </c>
      <c r="O898" s="61" t="e">
        <f>VLOOKUP(Table2[[#This Row],[Account Code]],'MSRP CODES'!$A$495:$B$580,2,FALSE)</f>
        <v>#N/A</v>
      </c>
      <c r="V898" s="12">
        <f t="shared" si="42"/>
        <v>0</v>
      </c>
      <c r="W898" s="13">
        <f>Table2[[#This Row],[Cost LC]]/3673.75</f>
        <v>0</v>
      </c>
    </row>
    <row r="899" spans="2:23" x14ac:dyDescent="0.3">
      <c r="B899" s="59" t="e">
        <f>VLOOKUP('BUDGET TEMPLATE'!C899,'MSRP CODES'!$A$4:$B$8,2,FALSE)</f>
        <v>#N/A</v>
      </c>
      <c r="D899" s="59" t="e">
        <f>VLOOKUP(Table2[[#This Row],[PPG Code]],'MSRP CODES'!$A$11:$B$15,2,FALSE)</f>
        <v>#N/A</v>
      </c>
      <c r="F899" s="59" t="e">
        <f>VLOOKUP(Table2[[#This Row],[Goal Code]],'MSRP CODES'!$A$18:$B$20,2,FALSE)</f>
        <v>#N/A</v>
      </c>
      <c r="I899" s="60" t="e">
        <f>VLOOKUP(Table2[[#This Row],[Site]],'MSRP CODES'!$A$23:$C$39,3,FALSE)</f>
        <v>#N/A</v>
      </c>
      <c r="J899" s="59" t="e">
        <f>VLOOKUP(Table2[[#This Row],[Cost Center Code]],'MSRP CODES'!$A$42:$B$48,2,FALSE)</f>
        <v>#N/A</v>
      </c>
      <c r="K899" s="61" t="e">
        <f>VLOOKUP(Table2[[#This Row],[MSRP Objective]],'MSRP CODES'!$A$60:$B$105,2,FALSE)</f>
        <v>#VALUE!</v>
      </c>
      <c r="L899" s="53" t="e">
        <f t="shared" si="41"/>
        <v>#VALUE!</v>
      </c>
      <c r="M899" s="61" t="e">
        <f>VLOOKUP(Table2[[#This Row],[MSRP Output]],'MSRP CODES'!$A$108:$B$491,2,FALSE)</f>
        <v>#N/A</v>
      </c>
      <c r="O899" s="61" t="e">
        <f>VLOOKUP(Table2[[#This Row],[Account Code]],'MSRP CODES'!$A$495:$B$580,2,FALSE)</f>
        <v>#N/A</v>
      </c>
      <c r="V899" s="12">
        <f t="shared" si="42"/>
        <v>0</v>
      </c>
      <c r="W899" s="13">
        <f>Table2[[#This Row],[Cost LC]]/3673.75</f>
        <v>0</v>
      </c>
    </row>
    <row r="900" spans="2:23" x14ac:dyDescent="0.3">
      <c r="B900" s="59" t="e">
        <f>VLOOKUP('BUDGET TEMPLATE'!C900,'MSRP CODES'!$A$4:$B$8,2,FALSE)</f>
        <v>#N/A</v>
      </c>
      <c r="D900" s="59" t="e">
        <f>VLOOKUP(Table2[[#This Row],[PPG Code]],'MSRP CODES'!$A$11:$B$15,2,FALSE)</f>
        <v>#N/A</v>
      </c>
      <c r="F900" s="59" t="e">
        <f>VLOOKUP(Table2[[#This Row],[Goal Code]],'MSRP CODES'!$A$18:$B$20,2,FALSE)</f>
        <v>#N/A</v>
      </c>
      <c r="I900" s="60" t="e">
        <f>VLOOKUP(Table2[[#This Row],[Site]],'MSRP CODES'!$A$23:$C$39,3,FALSE)</f>
        <v>#N/A</v>
      </c>
      <c r="J900" s="59" t="e">
        <f>VLOOKUP(Table2[[#This Row],[Cost Center Code]],'MSRP CODES'!$A$42:$B$48,2,FALSE)</f>
        <v>#N/A</v>
      </c>
      <c r="K900" s="61" t="e">
        <f>VLOOKUP(Table2[[#This Row],[MSRP Objective]],'MSRP CODES'!$A$60:$B$105,2,FALSE)</f>
        <v>#VALUE!</v>
      </c>
      <c r="L900" s="53" t="e">
        <f t="shared" si="41"/>
        <v>#VALUE!</v>
      </c>
      <c r="M900" s="61" t="e">
        <f>VLOOKUP(Table2[[#This Row],[MSRP Output]],'MSRP CODES'!$A$108:$B$491,2,FALSE)</f>
        <v>#N/A</v>
      </c>
      <c r="O900" s="61" t="e">
        <f>VLOOKUP(Table2[[#This Row],[Account Code]],'MSRP CODES'!$A$495:$B$580,2,FALSE)</f>
        <v>#N/A</v>
      </c>
      <c r="V900" s="12">
        <f t="shared" si="42"/>
        <v>0</v>
      </c>
      <c r="W900" s="13">
        <f>Table2[[#This Row],[Cost LC]]/3673.75</f>
        <v>0</v>
      </c>
    </row>
    <row r="901" spans="2:23" x14ac:dyDescent="0.3">
      <c r="B901" s="59" t="e">
        <f>VLOOKUP('BUDGET TEMPLATE'!C901,'MSRP CODES'!$A$4:$B$8,2,FALSE)</f>
        <v>#N/A</v>
      </c>
      <c r="D901" s="59" t="e">
        <f>VLOOKUP(Table2[[#This Row],[PPG Code]],'MSRP CODES'!$A$11:$B$15,2,FALSE)</f>
        <v>#N/A</v>
      </c>
      <c r="F901" s="59" t="e">
        <f>VLOOKUP(Table2[[#This Row],[Goal Code]],'MSRP CODES'!$A$18:$B$20,2,FALSE)</f>
        <v>#N/A</v>
      </c>
      <c r="I901" s="60" t="e">
        <f>VLOOKUP(Table2[[#This Row],[Site]],'MSRP CODES'!$A$23:$C$39,3,FALSE)</f>
        <v>#N/A</v>
      </c>
      <c r="J901" s="59" t="e">
        <f>VLOOKUP(Table2[[#This Row],[Cost Center Code]],'MSRP CODES'!$A$42:$B$48,2,FALSE)</f>
        <v>#N/A</v>
      </c>
      <c r="K901" s="61" t="e">
        <f>VLOOKUP(Table2[[#This Row],[MSRP Objective]],'MSRP CODES'!$A$60:$B$105,2,FALSE)</f>
        <v>#VALUE!</v>
      </c>
      <c r="L901" s="53" t="e">
        <f t="shared" si="41"/>
        <v>#VALUE!</v>
      </c>
      <c r="M901" s="61" t="e">
        <f>VLOOKUP(Table2[[#This Row],[MSRP Output]],'MSRP CODES'!$A$108:$B$491,2,FALSE)</f>
        <v>#N/A</v>
      </c>
      <c r="O901" s="61" t="e">
        <f>VLOOKUP(Table2[[#This Row],[Account Code]],'MSRP CODES'!$A$495:$B$580,2,FALSE)</f>
        <v>#N/A</v>
      </c>
      <c r="V901" s="12">
        <f t="shared" si="42"/>
        <v>0</v>
      </c>
      <c r="W901" s="13">
        <f>Table2[[#This Row],[Cost LC]]/3673.75</f>
        <v>0</v>
      </c>
    </row>
    <row r="902" spans="2:23" x14ac:dyDescent="0.3">
      <c r="B902" s="59" t="e">
        <f>VLOOKUP('BUDGET TEMPLATE'!C902,'MSRP CODES'!$A$4:$B$8,2,FALSE)</f>
        <v>#N/A</v>
      </c>
      <c r="D902" s="59" t="e">
        <f>VLOOKUP(Table2[[#This Row],[PPG Code]],'MSRP CODES'!$A$11:$B$15,2,FALSE)</f>
        <v>#N/A</v>
      </c>
      <c r="F902" s="59" t="e">
        <f>VLOOKUP(Table2[[#This Row],[Goal Code]],'MSRP CODES'!$A$18:$B$20,2,FALSE)</f>
        <v>#N/A</v>
      </c>
      <c r="I902" s="60" t="e">
        <f>VLOOKUP(Table2[[#This Row],[Site]],'MSRP CODES'!$A$23:$C$39,3,FALSE)</f>
        <v>#N/A</v>
      </c>
      <c r="J902" s="59" t="e">
        <f>VLOOKUP(Table2[[#This Row],[Cost Center Code]],'MSRP CODES'!$A$42:$B$48,2,FALSE)</f>
        <v>#N/A</v>
      </c>
      <c r="K902" s="61" t="e">
        <f>VLOOKUP(Table2[[#This Row],[MSRP Objective]],'MSRP CODES'!$A$60:$B$105,2,FALSE)</f>
        <v>#VALUE!</v>
      </c>
      <c r="L902" s="53" t="e">
        <f t="shared" si="41"/>
        <v>#VALUE!</v>
      </c>
      <c r="M902" s="61" t="e">
        <f>VLOOKUP(Table2[[#This Row],[MSRP Output]],'MSRP CODES'!$A$108:$B$491,2,FALSE)</f>
        <v>#N/A</v>
      </c>
      <c r="O902" s="61" t="e">
        <f>VLOOKUP(Table2[[#This Row],[Account Code]],'MSRP CODES'!$A$495:$B$580,2,FALSE)</f>
        <v>#N/A</v>
      </c>
      <c r="V902" s="12">
        <f t="shared" si="42"/>
        <v>0</v>
      </c>
      <c r="W902" s="13">
        <f>Table2[[#This Row],[Cost LC]]/3673.75</f>
        <v>0</v>
      </c>
    </row>
    <row r="903" spans="2:23" x14ac:dyDescent="0.3">
      <c r="B903" s="59" t="e">
        <f>VLOOKUP('BUDGET TEMPLATE'!C903,'MSRP CODES'!$A$4:$B$8,2,FALSE)</f>
        <v>#N/A</v>
      </c>
      <c r="D903" s="59" t="e">
        <f>VLOOKUP(Table2[[#This Row],[PPG Code]],'MSRP CODES'!$A$11:$B$15,2,FALSE)</f>
        <v>#N/A</v>
      </c>
      <c r="F903" s="59" t="e">
        <f>VLOOKUP(Table2[[#This Row],[Goal Code]],'MSRP CODES'!$A$18:$B$20,2,FALSE)</f>
        <v>#N/A</v>
      </c>
      <c r="I903" s="60" t="e">
        <f>VLOOKUP(Table2[[#This Row],[Site]],'MSRP CODES'!$A$23:$C$39,3,FALSE)</f>
        <v>#N/A</v>
      </c>
      <c r="J903" s="59" t="e">
        <f>VLOOKUP(Table2[[#This Row],[Cost Center Code]],'MSRP CODES'!$A$42:$B$48,2,FALSE)</f>
        <v>#N/A</v>
      </c>
      <c r="K903" s="61" t="e">
        <f>VLOOKUP(Table2[[#This Row],[MSRP Objective]],'MSRP CODES'!$A$60:$B$105,2,FALSE)</f>
        <v>#VALUE!</v>
      </c>
      <c r="L903" s="53" t="e">
        <f t="shared" si="41"/>
        <v>#VALUE!</v>
      </c>
      <c r="M903" s="61" t="e">
        <f>VLOOKUP(Table2[[#This Row],[MSRP Output]],'MSRP CODES'!$A$108:$B$491,2,FALSE)</f>
        <v>#N/A</v>
      </c>
      <c r="O903" s="61" t="e">
        <f>VLOOKUP(Table2[[#This Row],[Account Code]],'MSRP CODES'!$A$495:$B$580,2,FALSE)</f>
        <v>#N/A</v>
      </c>
      <c r="V903" s="12">
        <f t="shared" si="42"/>
        <v>0</v>
      </c>
      <c r="W903" s="13">
        <f>Table2[[#This Row],[Cost LC]]/3673.75</f>
        <v>0</v>
      </c>
    </row>
    <row r="904" spans="2:23" x14ac:dyDescent="0.3">
      <c r="B904" s="59" t="e">
        <f>VLOOKUP('BUDGET TEMPLATE'!C904,'MSRP CODES'!$A$4:$B$8,2,FALSE)</f>
        <v>#N/A</v>
      </c>
      <c r="D904" s="59" t="e">
        <f>VLOOKUP(Table2[[#This Row],[PPG Code]],'MSRP CODES'!$A$11:$B$15,2,FALSE)</f>
        <v>#N/A</v>
      </c>
      <c r="F904" s="59" t="e">
        <f>VLOOKUP(Table2[[#This Row],[Goal Code]],'MSRP CODES'!$A$18:$B$20,2,FALSE)</f>
        <v>#N/A</v>
      </c>
      <c r="I904" s="60" t="e">
        <f>VLOOKUP(Table2[[#This Row],[Site]],'MSRP CODES'!$A$23:$C$39,3,FALSE)</f>
        <v>#N/A</v>
      </c>
      <c r="J904" s="59" t="e">
        <f>VLOOKUP(Table2[[#This Row],[Cost Center Code]],'MSRP CODES'!$A$42:$B$48,2,FALSE)</f>
        <v>#N/A</v>
      </c>
      <c r="K904" s="61" t="e">
        <f>VLOOKUP(Table2[[#This Row],[MSRP Objective]],'MSRP CODES'!$A$60:$B$105,2,FALSE)</f>
        <v>#VALUE!</v>
      </c>
      <c r="L904" s="53" t="e">
        <f t="shared" si="41"/>
        <v>#VALUE!</v>
      </c>
      <c r="M904" s="61" t="e">
        <f>VLOOKUP(Table2[[#This Row],[MSRP Output]],'MSRP CODES'!$A$108:$B$491,2,FALSE)</f>
        <v>#N/A</v>
      </c>
      <c r="O904" s="61" t="e">
        <f>VLOOKUP(Table2[[#This Row],[Account Code]],'MSRP CODES'!$A$495:$B$580,2,FALSE)</f>
        <v>#N/A</v>
      </c>
      <c r="V904" s="12">
        <f t="shared" si="42"/>
        <v>0</v>
      </c>
      <c r="W904" s="13">
        <f>Table2[[#This Row],[Cost LC]]/3673.75</f>
        <v>0</v>
      </c>
    </row>
    <row r="905" spans="2:23" x14ac:dyDescent="0.3">
      <c r="B905" s="59" t="e">
        <f>VLOOKUP('BUDGET TEMPLATE'!C905,'MSRP CODES'!$A$4:$B$8,2,FALSE)</f>
        <v>#N/A</v>
      </c>
      <c r="D905" s="59" t="e">
        <f>VLOOKUP(Table2[[#This Row],[PPG Code]],'MSRP CODES'!$A$11:$B$15,2,FALSE)</f>
        <v>#N/A</v>
      </c>
      <c r="F905" s="59" t="e">
        <f>VLOOKUP(Table2[[#This Row],[Goal Code]],'MSRP CODES'!$A$18:$B$20,2,FALSE)</f>
        <v>#N/A</v>
      </c>
      <c r="I905" s="60" t="e">
        <f>VLOOKUP(Table2[[#This Row],[Site]],'MSRP CODES'!$A$23:$C$39,3,FALSE)</f>
        <v>#N/A</v>
      </c>
      <c r="J905" s="59" t="e">
        <f>VLOOKUP(Table2[[#This Row],[Cost Center Code]],'MSRP CODES'!$A$42:$B$48,2,FALSE)</f>
        <v>#N/A</v>
      </c>
      <c r="K905" s="61" t="e">
        <f>VLOOKUP(Table2[[#This Row],[MSRP Objective]],'MSRP CODES'!$A$60:$B$105,2,FALSE)</f>
        <v>#VALUE!</v>
      </c>
      <c r="L905" s="53" t="e">
        <f t="shared" si="41"/>
        <v>#VALUE!</v>
      </c>
      <c r="M905" s="61" t="e">
        <f>VLOOKUP(Table2[[#This Row],[MSRP Output]],'MSRP CODES'!$A$108:$B$491,2,FALSE)</f>
        <v>#N/A</v>
      </c>
      <c r="O905" s="61" t="e">
        <f>VLOOKUP(Table2[[#This Row],[Account Code]],'MSRP CODES'!$A$495:$B$580,2,FALSE)</f>
        <v>#N/A</v>
      </c>
      <c r="V905" s="12">
        <f t="shared" si="42"/>
        <v>0</v>
      </c>
      <c r="W905" s="13">
        <f>Table2[[#This Row],[Cost LC]]/3673.75</f>
        <v>0</v>
      </c>
    </row>
    <row r="906" spans="2:23" x14ac:dyDescent="0.3">
      <c r="B906" s="59" t="e">
        <f>VLOOKUP('BUDGET TEMPLATE'!C906,'MSRP CODES'!$A$4:$B$8,2,FALSE)</f>
        <v>#N/A</v>
      </c>
      <c r="D906" s="59" t="e">
        <f>VLOOKUP(Table2[[#This Row],[PPG Code]],'MSRP CODES'!$A$11:$B$15,2,FALSE)</f>
        <v>#N/A</v>
      </c>
      <c r="F906" s="59" t="e">
        <f>VLOOKUP(Table2[[#This Row],[Goal Code]],'MSRP CODES'!$A$18:$B$20,2,FALSE)</f>
        <v>#N/A</v>
      </c>
      <c r="I906" s="60" t="e">
        <f>VLOOKUP(Table2[[#This Row],[Site]],'MSRP CODES'!$A$23:$C$39,3,FALSE)</f>
        <v>#N/A</v>
      </c>
      <c r="J906" s="59" t="e">
        <f>VLOOKUP(Table2[[#This Row],[Cost Center Code]],'MSRP CODES'!$A$42:$B$48,2,FALSE)</f>
        <v>#N/A</v>
      </c>
      <c r="K906" s="61" t="e">
        <f>VLOOKUP(Table2[[#This Row],[MSRP Objective]],'MSRP CODES'!$A$60:$B$105,2,FALSE)</f>
        <v>#VALUE!</v>
      </c>
      <c r="L906" s="53" t="e">
        <f t="shared" si="41"/>
        <v>#VALUE!</v>
      </c>
      <c r="M906" s="61" t="e">
        <f>VLOOKUP(Table2[[#This Row],[MSRP Output]],'MSRP CODES'!$A$108:$B$491,2,FALSE)</f>
        <v>#N/A</v>
      </c>
      <c r="O906" s="61" t="e">
        <f>VLOOKUP(Table2[[#This Row],[Account Code]],'MSRP CODES'!$A$495:$B$580,2,FALSE)</f>
        <v>#N/A</v>
      </c>
      <c r="V906" s="12">
        <f t="shared" si="42"/>
        <v>0</v>
      </c>
      <c r="W906" s="13">
        <f>Table2[[#This Row],[Cost LC]]/3673.75</f>
        <v>0</v>
      </c>
    </row>
    <row r="907" spans="2:23" x14ac:dyDescent="0.3">
      <c r="B907" s="59" t="e">
        <f>VLOOKUP('BUDGET TEMPLATE'!C907,'MSRP CODES'!$A$4:$B$8,2,FALSE)</f>
        <v>#N/A</v>
      </c>
      <c r="D907" s="59" t="e">
        <f>VLOOKUP(Table2[[#This Row],[PPG Code]],'MSRP CODES'!$A$11:$B$15,2,FALSE)</f>
        <v>#N/A</v>
      </c>
      <c r="F907" s="59" t="e">
        <f>VLOOKUP(Table2[[#This Row],[Goal Code]],'MSRP CODES'!$A$18:$B$20,2,FALSE)</f>
        <v>#N/A</v>
      </c>
      <c r="I907" s="60" t="e">
        <f>VLOOKUP(Table2[[#This Row],[Site]],'MSRP CODES'!$A$23:$C$39,3,FALSE)</f>
        <v>#N/A</v>
      </c>
      <c r="J907" s="59" t="e">
        <f>VLOOKUP(Table2[[#This Row],[Cost Center Code]],'MSRP CODES'!$A$42:$B$48,2,FALSE)</f>
        <v>#N/A</v>
      </c>
      <c r="K907" s="61" t="e">
        <f>VLOOKUP(Table2[[#This Row],[MSRP Objective]],'MSRP CODES'!$A$60:$B$105,2,FALSE)</f>
        <v>#VALUE!</v>
      </c>
      <c r="L907" s="53" t="e">
        <f t="shared" si="41"/>
        <v>#VALUE!</v>
      </c>
      <c r="M907" s="61" t="e">
        <f>VLOOKUP(Table2[[#This Row],[MSRP Output]],'MSRP CODES'!$A$108:$B$491,2,FALSE)</f>
        <v>#N/A</v>
      </c>
      <c r="O907" s="61" t="e">
        <f>VLOOKUP(Table2[[#This Row],[Account Code]],'MSRP CODES'!$A$495:$B$580,2,FALSE)</f>
        <v>#N/A</v>
      </c>
      <c r="V907" s="12">
        <f t="shared" si="42"/>
        <v>0</v>
      </c>
      <c r="W907" s="13">
        <f>Table2[[#This Row],[Cost LC]]/3673.75</f>
        <v>0</v>
      </c>
    </row>
    <row r="908" spans="2:23" x14ac:dyDescent="0.3">
      <c r="B908" s="59" t="e">
        <f>VLOOKUP('BUDGET TEMPLATE'!C908,'MSRP CODES'!$A$4:$B$8,2,FALSE)</f>
        <v>#N/A</v>
      </c>
      <c r="D908" s="59" t="e">
        <f>VLOOKUP(Table2[[#This Row],[PPG Code]],'MSRP CODES'!$A$11:$B$15,2,FALSE)</f>
        <v>#N/A</v>
      </c>
      <c r="F908" s="59" t="e">
        <f>VLOOKUP(Table2[[#This Row],[Goal Code]],'MSRP CODES'!$A$18:$B$20,2,FALSE)</f>
        <v>#N/A</v>
      </c>
      <c r="I908" s="60" t="e">
        <f>VLOOKUP(Table2[[#This Row],[Site]],'MSRP CODES'!$A$23:$C$39,3,FALSE)</f>
        <v>#N/A</v>
      </c>
      <c r="J908" s="59" t="e">
        <f>VLOOKUP(Table2[[#This Row],[Cost Center Code]],'MSRP CODES'!$A$42:$B$48,2,FALSE)</f>
        <v>#N/A</v>
      </c>
      <c r="K908" s="61" t="e">
        <f>VLOOKUP(Table2[[#This Row],[MSRP Objective]],'MSRP CODES'!$A$60:$B$105,2,FALSE)</f>
        <v>#VALUE!</v>
      </c>
      <c r="L908" s="53" t="e">
        <f t="shared" si="41"/>
        <v>#VALUE!</v>
      </c>
      <c r="M908" s="61" t="e">
        <f>VLOOKUP(Table2[[#This Row],[MSRP Output]],'MSRP CODES'!$A$108:$B$491,2,FALSE)</f>
        <v>#N/A</v>
      </c>
      <c r="O908" s="61" t="e">
        <f>VLOOKUP(Table2[[#This Row],[Account Code]],'MSRP CODES'!$A$495:$B$580,2,FALSE)</f>
        <v>#N/A</v>
      </c>
      <c r="V908" s="12">
        <f t="shared" si="42"/>
        <v>0</v>
      </c>
      <c r="W908" s="13">
        <f>Table2[[#This Row],[Cost LC]]/3673.75</f>
        <v>0</v>
      </c>
    </row>
    <row r="909" spans="2:23" x14ac:dyDescent="0.3">
      <c r="B909" s="59" t="e">
        <f>VLOOKUP('BUDGET TEMPLATE'!C909,'MSRP CODES'!$A$4:$B$8,2,FALSE)</f>
        <v>#N/A</v>
      </c>
      <c r="D909" s="59" t="e">
        <f>VLOOKUP(Table2[[#This Row],[PPG Code]],'MSRP CODES'!$A$11:$B$15,2,FALSE)</f>
        <v>#N/A</v>
      </c>
      <c r="F909" s="59" t="e">
        <f>VLOOKUP(Table2[[#This Row],[Goal Code]],'MSRP CODES'!$A$18:$B$20,2,FALSE)</f>
        <v>#N/A</v>
      </c>
      <c r="I909" s="60" t="e">
        <f>VLOOKUP(Table2[[#This Row],[Site]],'MSRP CODES'!$A$23:$C$39,3,FALSE)</f>
        <v>#N/A</v>
      </c>
      <c r="J909" s="59" t="e">
        <f>VLOOKUP(Table2[[#This Row],[Cost Center Code]],'MSRP CODES'!$A$42:$B$48,2,FALSE)</f>
        <v>#N/A</v>
      </c>
      <c r="K909" s="61" t="e">
        <f>VLOOKUP(Table2[[#This Row],[MSRP Objective]],'MSRP CODES'!$A$60:$B$105,2,FALSE)</f>
        <v>#VALUE!</v>
      </c>
      <c r="L909" s="53" t="e">
        <f t="shared" si="41"/>
        <v>#VALUE!</v>
      </c>
      <c r="M909" s="61" t="e">
        <f>VLOOKUP(Table2[[#This Row],[MSRP Output]],'MSRP CODES'!$A$108:$B$491,2,FALSE)</f>
        <v>#N/A</v>
      </c>
      <c r="O909" s="61" t="e">
        <f>VLOOKUP(Table2[[#This Row],[Account Code]],'MSRP CODES'!$A$495:$B$580,2,FALSE)</f>
        <v>#N/A</v>
      </c>
      <c r="V909" s="12">
        <f t="shared" si="42"/>
        <v>0</v>
      </c>
      <c r="W909" s="13">
        <f>Table2[[#This Row],[Cost LC]]/3673.75</f>
        <v>0</v>
      </c>
    </row>
    <row r="910" spans="2:23" x14ac:dyDescent="0.3">
      <c r="B910" s="59" t="e">
        <f>VLOOKUP('BUDGET TEMPLATE'!C910,'MSRP CODES'!$A$4:$B$8,2,FALSE)</f>
        <v>#N/A</v>
      </c>
      <c r="D910" s="59" t="e">
        <f>VLOOKUP(Table2[[#This Row],[PPG Code]],'MSRP CODES'!$A$11:$B$15,2,FALSE)</f>
        <v>#N/A</v>
      </c>
      <c r="F910" s="59" t="e">
        <f>VLOOKUP(Table2[[#This Row],[Goal Code]],'MSRP CODES'!$A$18:$B$20,2,FALSE)</f>
        <v>#N/A</v>
      </c>
      <c r="I910" s="60" t="e">
        <f>VLOOKUP(Table2[[#This Row],[Site]],'MSRP CODES'!$A$23:$C$39,3,FALSE)</f>
        <v>#N/A</v>
      </c>
      <c r="J910" s="59" t="e">
        <f>VLOOKUP(Table2[[#This Row],[Cost Center Code]],'MSRP CODES'!$A$42:$B$48,2,FALSE)</f>
        <v>#N/A</v>
      </c>
      <c r="K910" s="61" t="e">
        <f>VLOOKUP(Table2[[#This Row],[MSRP Objective]],'MSRP CODES'!$A$60:$B$105,2,FALSE)</f>
        <v>#VALUE!</v>
      </c>
      <c r="L910" s="53" t="e">
        <f t="shared" si="41"/>
        <v>#VALUE!</v>
      </c>
      <c r="M910" s="61" t="e">
        <f>VLOOKUP(Table2[[#This Row],[MSRP Output]],'MSRP CODES'!$A$108:$B$491,2,FALSE)</f>
        <v>#N/A</v>
      </c>
      <c r="O910" s="61" t="e">
        <f>VLOOKUP(Table2[[#This Row],[Account Code]],'MSRP CODES'!$A$495:$B$580,2,FALSE)</f>
        <v>#N/A</v>
      </c>
      <c r="V910" s="12">
        <f t="shared" si="42"/>
        <v>0</v>
      </c>
      <c r="W910" s="13">
        <f>Table2[[#This Row],[Cost LC]]/3673.75</f>
        <v>0</v>
      </c>
    </row>
    <row r="911" spans="2:23" x14ac:dyDescent="0.3">
      <c r="B911" s="59" t="e">
        <f>VLOOKUP('BUDGET TEMPLATE'!C911,'MSRP CODES'!$A$4:$B$8,2,FALSE)</f>
        <v>#N/A</v>
      </c>
      <c r="D911" s="59" t="e">
        <f>VLOOKUP(Table2[[#This Row],[PPG Code]],'MSRP CODES'!$A$11:$B$15,2,FALSE)</f>
        <v>#N/A</v>
      </c>
      <c r="F911" s="59" t="e">
        <f>VLOOKUP(Table2[[#This Row],[Goal Code]],'MSRP CODES'!$A$18:$B$20,2,FALSE)</f>
        <v>#N/A</v>
      </c>
      <c r="I911" s="60" t="e">
        <f>VLOOKUP(Table2[[#This Row],[Site]],'MSRP CODES'!$A$23:$C$39,3,FALSE)</f>
        <v>#N/A</v>
      </c>
      <c r="J911" s="59" t="e">
        <f>VLOOKUP(Table2[[#This Row],[Cost Center Code]],'MSRP CODES'!$A$42:$B$48,2,FALSE)</f>
        <v>#N/A</v>
      </c>
      <c r="K911" s="61" t="e">
        <f>VLOOKUP(Table2[[#This Row],[MSRP Objective]],'MSRP CODES'!$A$60:$B$105,2,FALSE)</f>
        <v>#VALUE!</v>
      </c>
      <c r="L911" s="53" t="e">
        <f t="shared" si="41"/>
        <v>#VALUE!</v>
      </c>
      <c r="M911" s="61" t="e">
        <f>VLOOKUP(Table2[[#This Row],[MSRP Output]],'MSRP CODES'!$A$108:$B$491,2,FALSE)</f>
        <v>#N/A</v>
      </c>
      <c r="O911" s="61" t="e">
        <f>VLOOKUP(Table2[[#This Row],[Account Code]],'MSRP CODES'!$A$495:$B$580,2,FALSE)</f>
        <v>#N/A</v>
      </c>
      <c r="V911" s="12">
        <f t="shared" si="42"/>
        <v>0</v>
      </c>
      <c r="W911" s="13">
        <f>Table2[[#This Row],[Cost LC]]/3673.75</f>
        <v>0</v>
      </c>
    </row>
    <row r="912" spans="2:23" x14ac:dyDescent="0.3">
      <c r="B912" s="59" t="e">
        <f>VLOOKUP('BUDGET TEMPLATE'!C912,'MSRP CODES'!$A$4:$B$8,2,FALSE)</f>
        <v>#N/A</v>
      </c>
      <c r="D912" s="59" t="e">
        <f>VLOOKUP(Table2[[#This Row],[PPG Code]],'MSRP CODES'!$A$11:$B$15,2,FALSE)</f>
        <v>#N/A</v>
      </c>
      <c r="F912" s="59" t="e">
        <f>VLOOKUP(Table2[[#This Row],[Goal Code]],'MSRP CODES'!$A$18:$B$20,2,FALSE)</f>
        <v>#N/A</v>
      </c>
      <c r="I912" s="60" t="e">
        <f>VLOOKUP(Table2[[#This Row],[Site]],'MSRP CODES'!$A$23:$C$39,3,FALSE)</f>
        <v>#N/A</v>
      </c>
      <c r="J912" s="59" t="e">
        <f>VLOOKUP(Table2[[#This Row],[Cost Center Code]],'MSRP CODES'!$A$42:$B$48,2,FALSE)</f>
        <v>#N/A</v>
      </c>
      <c r="K912" s="61" t="e">
        <f>VLOOKUP(Table2[[#This Row],[MSRP Objective]],'MSRP CODES'!$A$60:$B$105,2,FALSE)</f>
        <v>#VALUE!</v>
      </c>
      <c r="L912" s="53" t="e">
        <f t="shared" si="41"/>
        <v>#VALUE!</v>
      </c>
      <c r="M912" s="61" t="e">
        <f>VLOOKUP(Table2[[#This Row],[MSRP Output]],'MSRP CODES'!$A$108:$B$491,2,FALSE)</f>
        <v>#N/A</v>
      </c>
      <c r="O912" s="61" t="e">
        <f>VLOOKUP(Table2[[#This Row],[Account Code]],'MSRP CODES'!$A$495:$B$580,2,FALSE)</f>
        <v>#N/A</v>
      </c>
      <c r="V912" s="12">
        <f t="shared" si="42"/>
        <v>0</v>
      </c>
      <c r="W912" s="13">
        <f>Table2[[#This Row],[Cost LC]]/3673.75</f>
        <v>0</v>
      </c>
    </row>
    <row r="913" spans="2:23" x14ac:dyDescent="0.3">
      <c r="B913" s="59" t="e">
        <f>VLOOKUP('BUDGET TEMPLATE'!C913,'MSRP CODES'!$A$4:$B$8,2,FALSE)</f>
        <v>#N/A</v>
      </c>
      <c r="D913" s="59" t="e">
        <f>VLOOKUP(Table2[[#This Row],[PPG Code]],'MSRP CODES'!$A$11:$B$15,2,FALSE)</f>
        <v>#N/A</v>
      </c>
      <c r="F913" s="59" t="e">
        <f>VLOOKUP(Table2[[#This Row],[Goal Code]],'MSRP CODES'!$A$18:$B$20,2,FALSE)</f>
        <v>#N/A</v>
      </c>
      <c r="I913" s="60" t="e">
        <f>VLOOKUP(Table2[[#This Row],[Site]],'MSRP CODES'!$A$23:$C$39,3,FALSE)</f>
        <v>#N/A</v>
      </c>
      <c r="J913" s="59" t="e">
        <f>VLOOKUP(Table2[[#This Row],[Cost Center Code]],'MSRP CODES'!$A$42:$B$48,2,FALSE)</f>
        <v>#N/A</v>
      </c>
      <c r="K913" s="61" t="e">
        <f>VLOOKUP(Table2[[#This Row],[MSRP Objective]],'MSRP CODES'!$A$60:$B$105,2,FALSE)</f>
        <v>#VALUE!</v>
      </c>
      <c r="L913" s="53" t="e">
        <f t="shared" si="41"/>
        <v>#VALUE!</v>
      </c>
      <c r="M913" s="61" t="e">
        <f>VLOOKUP(Table2[[#This Row],[MSRP Output]],'MSRP CODES'!$A$108:$B$491,2,FALSE)</f>
        <v>#N/A</v>
      </c>
      <c r="O913" s="61" t="e">
        <f>VLOOKUP(Table2[[#This Row],[Account Code]],'MSRP CODES'!$A$495:$B$580,2,FALSE)</f>
        <v>#N/A</v>
      </c>
      <c r="V913" s="12">
        <f t="shared" si="42"/>
        <v>0</v>
      </c>
      <c r="W913" s="13">
        <f>Table2[[#This Row],[Cost LC]]/3673.75</f>
        <v>0</v>
      </c>
    </row>
    <row r="914" spans="2:23" x14ac:dyDescent="0.3">
      <c r="B914" s="59" t="e">
        <f>VLOOKUP('BUDGET TEMPLATE'!C914,'MSRP CODES'!$A$4:$B$8,2,FALSE)</f>
        <v>#N/A</v>
      </c>
      <c r="D914" s="59" t="e">
        <f>VLOOKUP(Table2[[#This Row],[PPG Code]],'MSRP CODES'!$A$11:$B$15,2,FALSE)</f>
        <v>#N/A</v>
      </c>
      <c r="F914" s="59" t="e">
        <f>VLOOKUP(Table2[[#This Row],[Goal Code]],'MSRP CODES'!$A$18:$B$20,2,FALSE)</f>
        <v>#N/A</v>
      </c>
      <c r="I914" s="60" t="e">
        <f>VLOOKUP(Table2[[#This Row],[Site]],'MSRP CODES'!$A$23:$C$39,3,FALSE)</f>
        <v>#N/A</v>
      </c>
      <c r="J914" s="59" t="e">
        <f>VLOOKUP(Table2[[#This Row],[Cost Center Code]],'MSRP CODES'!$A$42:$B$48,2,FALSE)</f>
        <v>#N/A</v>
      </c>
      <c r="K914" s="61" t="e">
        <f>VLOOKUP(Table2[[#This Row],[MSRP Objective]],'MSRP CODES'!$A$60:$B$105,2,FALSE)</f>
        <v>#VALUE!</v>
      </c>
      <c r="L914" s="53" t="e">
        <f t="shared" si="41"/>
        <v>#VALUE!</v>
      </c>
      <c r="M914" s="61" t="e">
        <f>VLOOKUP(Table2[[#This Row],[MSRP Output]],'MSRP CODES'!$A$108:$B$491,2,FALSE)</f>
        <v>#N/A</v>
      </c>
      <c r="O914" s="61" t="e">
        <f>VLOOKUP(Table2[[#This Row],[Account Code]],'MSRP CODES'!$A$495:$B$580,2,FALSE)</f>
        <v>#N/A</v>
      </c>
      <c r="V914" s="12">
        <f t="shared" si="42"/>
        <v>0</v>
      </c>
      <c r="W914" s="13">
        <f>Table2[[#This Row],[Cost LC]]/3673.75</f>
        <v>0</v>
      </c>
    </row>
    <row r="915" spans="2:23" x14ac:dyDescent="0.3">
      <c r="B915" s="59" t="e">
        <f>VLOOKUP('BUDGET TEMPLATE'!C915,'MSRP CODES'!$A$4:$B$8,2,FALSE)</f>
        <v>#N/A</v>
      </c>
      <c r="D915" s="59" t="e">
        <f>VLOOKUP(Table2[[#This Row],[PPG Code]],'MSRP CODES'!$A$11:$B$15,2,FALSE)</f>
        <v>#N/A</v>
      </c>
      <c r="F915" s="59" t="e">
        <f>VLOOKUP(Table2[[#This Row],[Goal Code]],'MSRP CODES'!$A$18:$B$20,2,FALSE)</f>
        <v>#N/A</v>
      </c>
      <c r="I915" s="60" t="e">
        <f>VLOOKUP(Table2[[#This Row],[Site]],'MSRP CODES'!$A$23:$C$39,3,FALSE)</f>
        <v>#N/A</v>
      </c>
      <c r="J915" s="59" t="e">
        <f>VLOOKUP(Table2[[#This Row],[Cost Center Code]],'MSRP CODES'!$A$42:$B$48,2,FALSE)</f>
        <v>#N/A</v>
      </c>
      <c r="K915" s="61" t="e">
        <f>VLOOKUP(Table2[[#This Row],[MSRP Objective]],'MSRP CODES'!$A$60:$B$105,2,FALSE)</f>
        <v>#VALUE!</v>
      </c>
      <c r="L915" s="53" t="e">
        <f t="shared" si="41"/>
        <v>#VALUE!</v>
      </c>
      <c r="M915" s="61" t="e">
        <f>VLOOKUP(Table2[[#This Row],[MSRP Output]],'MSRP CODES'!$A$108:$B$491,2,FALSE)</f>
        <v>#N/A</v>
      </c>
      <c r="O915" s="61" t="e">
        <f>VLOOKUP(Table2[[#This Row],[Account Code]],'MSRP CODES'!$A$495:$B$580,2,FALSE)</f>
        <v>#N/A</v>
      </c>
      <c r="V915" s="12">
        <f t="shared" si="42"/>
        <v>0</v>
      </c>
      <c r="W915" s="13">
        <f>Table2[[#This Row],[Cost LC]]/3673.75</f>
        <v>0</v>
      </c>
    </row>
    <row r="916" spans="2:23" x14ac:dyDescent="0.3">
      <c r="B916" s="59" t="e">
        <f>VLOOKUP('BUDGET TEMPLATE'!C916,'MSRP CODES'!$A$4:$B$8,2,FALSE)</f>
        <v>#N/A</v>
      </c>
      <c r="D916" s="59" t="e">
        <f>VLOOKUP(Table2[[#This Row],[PPG Code]],'MSRP CODES'!$A$11:$B$15,2,FALSE)</f>
        <v>#N/A</v>
      </c>
      <c r="F916" s="59" t="e">
        <f>VLOOKUP(Table2[[#This Row],[Goal Code]],'MSRP CODES'!$A$18:$B$20,2,FALSE)</f>
        <v>#N/A</v>
      </c>
      <c r="I916" s="60" t="e">
        <f>VLOOKUP(Table2[[#This Row],[Site]],'MSRP CODES'!$A$23:$C$39,3,FALSE)</f>
        <v>#N/A</v>
      </c>
      <c r="J916" s="59" t="e">
        <f>VLOOKUP(Table2[[#This Row],[Cost Center Code]],'MSRP CODES'!$A$42:$B$48,2,FALSE)</f>
        <v>#N/A</v>
      </c>
      <c r="K916" s="61" t="e">
        <f>VLOOKUP(Table2[[#This Row],[MSRP Objective]],'MSRP CODES'!$A$60:$B$105,2,FALSE)</f>
        <v>#VALUE!</v>
      </c>
      <c r="L916" s="53" t="e">
        <f t="shared" si="41"/>
        <v>#VALUE!</v>
      </c>
      <c r="M916" s="61" t="e">
        <f>VLOOKUP(Table2[[#This Row],[MSRP Output]],'MSRP CODES'!$A$108:$B$491,2,FALSE)</f>
        <v>#N/A</v>
      </c>
      <c r="O916" s="61" t="e">
        <f>VLOOKUP(Table2[[#This Row],[Account Code]],'MSRP CODES'!$A$495:$B$580,2,FALSE)</f>
        <v>#N/A</v>
      </c>
      <c r="V916" s="12">
        <f t="shared" si="42"/>
        <v>0</v>
      </c>
      <c r="W916" s="13">
        <f>Table2[[#This Row],[Cost LC]]/3673.75</f>
        <v>0</v>
      </c>
    </row>
    <row r="917" spans="2:23" x14ac:dyDescent="0.3">
      <c r="B917" s="59" t="e">
        <f>VLOOKUP('BUDGET TEMPLATE'!C917,'MSRP CODES'!$A$4:$B$8,2,FALSE)</f>
        <v>#N/A</v>
      </c>
      <c r="D917" s="59" t="e">
        <f>VLOOKUP(Table2[[#This Row],[PPG Code]],'MSRP CODES'!$A$11:$B$15,2,FALSE)</f>
        <v>#N/A</v>
      </c>
      <c r="F917" s="59" t="e">
        <f>VLOOKUP(Table2[[#This Row],[Goal Code]],'MSRP CODES'!$A$18:$B$20,2,FALSE)</f>
        <v>#N/A</v>
      </c>
      <c r="I917" s="60" t="e">
        <f>VLOOKUP(Table2[[#This Row],[Site]],'MSRP CODES'!$A$23:$C$39,3,FALSE)</f>
        <v>#N/A</v>
      </c>
      <c r="J917" s="59" t="e">
        <f>VLOOKUP(Table2[[#This Row],[Cost Center Code]],'MSRP CODES'!$A$42:$B$48,2,FALSE)</f>
        <v>#N/A</v>
      </c>
      <c r="K917" s="61" t="e">
        <f>VLOOKUP(Table2[[#This Row],[MSRP Objective]],'MSRP CODES'!$A$60:$B$105,2,FALSE)</f>
        <v>#VALUE!</v>
      </c>
      <c r="L917" s="53" t="e">
        <f t="shared" si="41"/>
        <v>#VALUE!</v>
      </c>
      <c r="M917" s="61" t="e">
        <f>VLOOKUP(Table2[[#This Row],[MSRP Output]],'MSRP CODES'!$A$108:$B$491,2,FALSE)</f>
        <v>#N/A</v>
      </c>
      <c r="O917" s="61" t="e">
        <f>VLOOKUP(Table2[[#This Row],[Account Code]],'MSRP CODES'!$A$495:$B$580,2,FALSE)</f>
        <v>#N/A</v>
      </c>
      <c r="V917" s="12">
        <f t="shared" si="42"/>
        <v>0</v>
      </c>
      <c r="W917" s="13">
        <f>Table2[[#This Row],[Cost LC]]/3673.75</f>
        <v>0</v>
      </c>
    </row>
    <row r="918" spans="2:23" x14ac:dyDescent="0.3">
      <c r="B918" s="59" t="e">
        <f>VLOOKUP('BUDGET TEMPLATE'!C918,'MSRP CODES'!$A$4:$B$8,2,FALSE)</f>
        <v>#N/A</v>
      </c>
      <c r="D918" s="59" t="e">
        <f>VLOOKUP(Table2[[#This Row],[PPG Code]],'MSRP CODES'!$A$11:$B$15,2,FALSE)</f>
        <v>#N/A</v>
      </c>
      <c r="F918" s="59" t="e">
        <f>VLOOKUP(Table2[[#This Row],[Goal Code]],'MSRP CODES'!$A$18:$B$20,2,FALSE)</f>
        <v>#N/A</v>
      </c>
      <c r="I918" s="60" t="e">
        <f>VLOOKUP(Table2[[#This Row],[Site]],'MSRP CODES'!$A$23:$C$39,3,FALSE)</f>
        <v>#N/A</v>
      </c>
      <c r="J918" s="59" t="e">
        <f>VLOOKUP(Table2[[#This Row],[Cost Center Code]],'MSRP CODES'!$A$42:$B$48,2,FALSE)</f>
        <v>#N/A</v>
      </c>
      <c r="K918" s="61" t="e">
        <f>VLOOKUP(Table2[[#This Row],[MSRP Objective]],'MSRP CODES'!$A$60:$B$105,2,FALSE)</f>
        <v>#VALUE!</v>
      </c>
      <c r="L918" s="53" t="e">
        <f t="shared" si="41"/>
        <v>#VALUE!</v>
      </c>
      <c r="M918" s="61" t="e">
        <f>VLOOKUP(Table2[[#This Row],[MSRP Output]],'MSRP CODES'!$A$108:$B$491,2,FALSE)</f>
        <v>#N/A</v>
      </c>
      <c r="O918" s="61" t="e">
        <f>VLOOKUP(Table2[[#This Row],[Account Code]],'MSRP CODES'!$A$495:$B$580,2,FALSE)</f>
        <v>#N/A</v>
      </c>
      <c r="V918" s="12">
        <f t="shared" si="42"/>
        <v>0</v>
      </c>
      <c r="W918" s="13">
        <f>Table2[[#This Row],[Cost LC]]/3673.75</f>
        <v>0</v>
      </c>
    </row>
    <row r="919" spans="2:23" x14ac:dyDescent="0.3">
      <c r="B919" s="59" t="e">
        <f>VLOOKUP('BUDGET TEMPLATE'!C919,'MSRP CODES'!$A$4:$B$8,2,FALSE)</f>
        <v>#N/A</v>
      </c>
      <c r="D919" s="59" t="e">
        <f>VLOOKUP(Table2[[#This Row],[PPG Code]],'MSRP CODES'!$A$11:$B$15,2,FALSE)</f>
        <v>#N/A</v>
      </c>
      <c r="F919" s="59" t="e">
        <f>VLOOKUP(Table2[[#This Row],[Goal Code]],'MSRP CODES'!$A$18:$B$20,2,FALSE)</f>
        <v>#N/A</v>
      </c>
      <c r="I919" s="60" t="e">
        <f>VLOOKUP(Table2[[#This Row],[Site]],'MSRP CODES'!$A$23:$C$39,3,FALSE)</f>
        <v>#N/A</v>
      </c>
      <c r="J919" s="59" t="e">
        <f>VLOOKUP(Table2[[#This Row],[Cost Center Code]],'MSRP CODES'!$A$42:$B$48,2,FALSE)</f>
        <v>#N/A</v>
      </c>
      <c r="K919" s="61" t="e">
        <f>VLOOKUP(Table2[[#This Row],[MSRP Objective]],'MSRP CODES'!$A$60:$B$105,2,FALSE)</f>
        <v>#VALUE!</v>
      </c>
      <c r="L919" s="53" t="e">
        <f t="shared" si="41"/>
        <v>#VALUE!</v>
      </c>
      <c r="M919" s="61" t="e">
        <f>VLOOKUP(Table2[[#This Row],[MSRP Output]],'MSRP CODES'!$A$108:$B$491,2,FALSE)</f>
        <v>#N/A</v>
      </c>
      <c r="O919" s="61" t="e">
        <f>VLOOKUP(Table2[[#This Row],[Account Code]],'MSRP CODES'!$A$495:$B$580,2,FALSE)</f>
        <v>#N/A</v>
      </c>
      <c r="V919" s="12">
        <f t="shared" si="42"/>
        <v>0</v>
      </c>
      <c r="W919" s="13">
        <f>Table2[[#This Row],[Cost LC]]/3673.75</f>
        <v>0</v>
      </c>
    </row>
    <row r="920" spans="2:23" x14ac:dyDescent="0.3">
      <c r="B920" s="59" t="e">
        <f>VLOOKUP('BUDGET TEMPLATE'!C920,'MSRP CODES'!$A$4:$B$8,2,FALSE)</f>
        <v>#N/A</v>
      </c>
      <c r="D920" s="59" t="e">
        <f>VLOOKUP(Table2[[#This Row],[PPG Code]],'MSRP CODES'!$A$11:$B$15,2,FALSE)</f>
        <v>#N/A</v>
      </c>
      <c r="F920" s="59" t="e">
        <f>VLOOKUP(Table2[[#This Row],[Goal Code]],'MSRP CODES'!$A$18:$B$20,2,FALSE)</f>
        <v>#N/A</v>
      </c>
      <c r="I920" s="60" t="e">
        <f>VLOOKUP(Table2[[#This Row],[Site]],'MSRP CODES'!$A$23:$C$39,3,FALSE)</f>
        <v>#N/A</v>
      </c>
      <c r="J920" s="59" t="e">
        <f>VLOOKUP(Table2[[#This Row],[Cost Center Code]],'MSRP CODES'!$A$42:$B$48,2,FALSE)</f>
        <v>#N/A</v>
      </c>
      <c r="K920" s="61" t="e">
        <f>VLOOKUP(Table2[[#This Row],[MSRP Objective]],'MSRP CODES'!$A$60:$B$105,2,FALSE)</f>
        <v>#VALUE!</v>
      </c>
      <c r="L920" s="53" t="e">
        <f t="shared" si="41"/>
        <v>#VALUE!</v>
      </c>
      <c r="M920" s="61" t="e">
        <f>VLOOKUP(Table2[[#This Row],[MSRP Output]],'MSRP CODES'!$A$108:$B$491,2,FALSE)</f>
        <v>#N/A</v>
      </c>
      <c r="O920" s="61" t="e">
        <f>VLOOKUP(Table2[[#This Row],[Account Code]],'MSRP CODES'!$A$495:$B$580,2,FALSE)</f>
        <v>#N/A</v>
      </c>
      <c r="V920" s="12">
        <f t="shared" si="42"/>
        <v>0</v>
      </c>
      <c r="W920" s="13">
        <f>Table2[[#This Row],[Cost LC]]/3673.75</f>
        <v>0</v>
      </c>
    </row>
    <row r="921" spans="2:23" x14ac:dyDescent="0.3">
      <c r="B921" s="59" t="e">
        <f>VLOOKUP('BUDGET TEMPLATE'!C921,'MSRP CODES'!$A$4:$B$8,2,FALSE)</f>
        <v>#N/A</v>
      </c>
      <c r="D921" s="59" t="e">
        <f>VLOOKUP(Table2[[#This Row],[PPG Code]],'MSRP CODES'!$A$11:$B$15,2,FALSE)</f>
        <v>#N/A</v>
      </c>
      <c r="F921" s="59" t="e">
        <f>VLOOKUP(Table2[[#This Row],[Goal Code]],'MSRP CODES'!$A$18:$B$20,2,FALSE)</f>
        <v>#N/A</v>
      </c>
      <c r="I921" s="60" t="e">
        <f>VLOOKUP(Table2[[#This Row],[Site]],'MSRP CODES'!$A$23:$C$39,3,FALSE)</f>
        <v>#N/A</v>
      </c>
      <c r="J921" s="59" t="e">
        <f>VLOOKUP(Table2[[#This Row],[Cost Center Code]],'MSRP CODES'!$A$42:$B$48,2,FALSE)</f>
        <v>#N/A</v>
      </c>
      <c r="K921" s="61" t="e">
        <f>VLOOKUP(Table2[[#This Row],[MSRP Objective]],'MSRP CODES'!$A$60:$B$105,2,FALSE)</f>
        <v>#VALUE!</v>
      </c>
      <c r="L921" s="53" t="e">
        <f t="shared" si="41"/>
        <v>#VALUE!</v>
      </c>
      <c r="M921" s="61" t="e">
        <f>VLOOKUP(Table2[[#This Row],[MSRP Output]],'MSRP CODES'!$A$108:$B$491,2,FALSE)</f>
        <v>#N/A</v>
      </c>
      <c r="O921" s="61" t="e">
        <f>VLOOKUP(Table2[[#This Row],[Account Code]],'MSRP CODES'!$A$495:$B$580,2,FALSE)</f>
        <v>#N/A</v>
      </c>
      <c r="V921" s="12">
        <f t="shared" si="42"/>
        <v>0</v>
      </c>
      <c r="W921" s="13">
        <f>Table2[[#This Row],[Cost LC]]/3673.75</f>
        <v>0</v>
      </c>
    </row>
    <row r="922" spans="2:23" x14ac:dyDescent="0.3">
      <c r="B922" s="59" t="e">
        <f>VLOOKUP('BUDGET TEMPLATE'!C922,'MSRP CODES'!$A$4:$B$8,2,FALSE)</f>
        <v>#N/A</v>
      </c>
      <c r="D922" s="59" t="e">
        <f>VLOOKUP(Table2[[#This Row],[PPG Code]],'MSRP CODES'!$A$11:$B$15,2,FALSE)</f>
        <v>#N/A</v>
      </c>
      <c r="F922" s="59" t="e">
        <f>VLOOKUP(Table2[[#This Row],[Goal Code]],'MSRP CODES'!$A$18:$B$20,2,FALSE)</f>
        <v>#N/A</v>
      </c>
      <c r="I922" s="60" t="e">
        <f>VLOOKUP(Table2[[#This Row],[Site]],'MSRP CODES'!$A$23:$C$39,3,FALSE)</f>
        <v>#N/A</v>
      </c>
      <c r="J922" s="59" t="e">
        <f>VLOOKUP(Table2[[#This Row],[Cost Center Code]],'MSRP CODES'!$A$42:$B$48,2,FALSE)</f>
        <v>#N/A</v>
      </c>
      <c r="K922" s="61" t="e">
        <f>VLOOKUP(Table2[[#This Row],[MSRP Objective]],'MSRP CODES'!$A$60:$B$105,2,FALSE)</f>
        <v>#VALUE!</v>
      </c>
      <c r="L922" s="53" t="e">
        <f t="shared" si="41"/>
        <v>#VALUE!</v>
      </c>
      <c r="M922" s="61" t="e">
        <f>VLOOKUP(Table2[[#This Row],[MSRP Output]],'MSRP CODES'!$A$108:$B$491,2,FALSE)</f>
        <v>#N/A</v>
      </c>
      <c r="O922" s="61" t="e">
        <f>VLOOKUP(Table2[[#This Row],[Account Code]],'MSRP CODES'!$A$495:$B$580,2,FALSE)</f>
        <v>#N/A</v>
      </c>
      <c r="V922" s="12">
        <f t="shared" si="42"/>
        <v>0</v>
      </c>
      <c r="W922" s="13">
        <f>Table2[[#This Row],[Cost LC]]/3673.75</f>
        <v>0</v>
      </c>
    </row>
    <row r="923" spans="2:23" x14ac:dyDescent="0.3">
      <c r="B923" s="59" t="e">
        <f>VLOOKUP('BUDGET TEMPLATE'!C923,'MSRP CODES'!$A$4:$B$8,2,FALSE)</f>
        <v>#N/A</v>
      </c>
      <c r="D923" s="59" t="e">
        <f>VLOOKUP(Table2[[#This Row],[PPG Code]],'MSRP CODES'!$A$11:$B$15,2,FALSE)</f>
        <v>#N/A</v>
      </c>
      <c r="F923" s="59" t="e">
        <f>VLOOKUP(Table2[[#This Row],[Goal Code]],'MSRP CODES'!$A$18:$B$20,2,FALSE)</f>
        <v>#N/A</v>
      </c>
      <c r="I923" s="60" t="e">
        <f>VLOOKUP(Table2[[#This Row],[Site]],'MSRP CODES'!$A$23:$C$39,3,FALSE)</f>
        <v>#N/A</v>
      </c>
      <c r="J923" s="59" t="e">
        <f>VLOOKUP(Table2[[#This Row],[Cost Center Code]],'MSRP CODES'!$A$42:$B$48,2,FALSE)</f>
        <v>#N/A</v>
      </c>
      <c r="K923" s="61" t="e">
        <f>VLOOKUP(Table2[[#This Row],[MSRP Objective]],'MSRP CODES'!$A$60:$B$105,2,FALSE)</f>
        <v>#VALUE!</v>
      </c>
      <c r="L923" s="53" t="e">
        <f t="shared" si="41"/>
        <v>#VALUE!</v>
      </c>
      <c r="M923" s="61" t="e">
        <f>VLOOKUP(Table2[[#This Row],[MSRP Output]],'MSRP CODES'!$A$108:$B$491,2,FALSE)</f>
        <v>#N/A</v>
      </c>
      <c r="O923" s="61" t="e">
        <f>VLOOKUP(Table2[[#This Row],[Account Code]],'MSRP CODES'!$A$495:$B$580,2,FALSE)</f>
        <v>#N/A</v>
      </c>
      <c r="V923" s="12">
        <f t="shared" si="42"/>
        <v>0</v>
      </c>
      <c r="W923" s="13">
        <f>Table2[[#This Row],[Cost LC]]/3673.75</f>
        <v>0</v>
      </c>
    </row>
    <row r="924" spans="2:23" x14ac:dyDescent="0.3">
      <c r="B924" s="59" t="e">
        <f>VLOOKUP('BUDGET TEMPLATE'!C924,'MSRP CODES'!$A$4:$B$8,2,FALSE)</f>
        <v>#N/A</v>
      </c>
      <c r="D924" s="59" t="e">
        <f>VLOOKUP(Table2[[#This Row],[PPG Code]],'MSRP CODES'!$A$11:$B$15,2,FALSE)</f>
        <v>#N/A</v>
      </c>
      <c r="F924" s="59" t="e">
        <f>VLOOKUP(Table2[[#This Row],[Goal Code]],'MSRP CODES'!$A$18:$B$20,2,FALSE)</f>
        <v>#N/A</v>
      </c>
      <c r="I924" s="60" t="e">
        <f>VLOOKUP(Table2[[#This Row],[Site]],'MSRP CODES'!$A$23:$C$39,3,FALSE)</f>
        <v>#N/A</v>
      </c>
      <c r="J924" s="59" t="e">
        <f>VLOOKUP(Table2[[#This Row],[Cost Center Code]],'MSRP CODES'!$A$42:$B$48,2,FALSE)</f>
        <v>#N/A</v>
      </c>
      <c r="K924" s="61" t="e">
        <f>VLOOKUP(Table2[[#This Row],[MSRP Objective]],'MSRP CODES'!$A$60:$B$105,2,FALSE)</f>
        <v>#VALUE!</v>
      </c>
      <c r="L924" s="53" t="e">
        <f t="shared" si="41"/>
        <v>#VALUE!</v>
      </c>
      <c r="M924" s="61" t="e">
        <f>VLOOKUP(Table2[[#This Row],[MSRP Output]],'MSRP CODES'!$A$108:$B$491,2,FALSE)</f>
        <v>#N/A</v>
      </c>
      <c r="O924" s="61" t="e">
        <f>VLOOKUP(Table2[[#This Row],[Account Code]],'MSRP CODES'!$A$495:$B$580,2,FALSE)</f>
        <v>#N/A</v>
      </c>
      <c r="V924" s="12">
        <f t="shared" si="42"/>
        <v>0</v>
      </c>
      <c r="W924" s="13">
        <f>Table2[[#This Row],[Cost LC]]/3673.75</f>
        <v>0</v>
      </c>
    </row>
    <row r="925" spans="2:23" x14ac:dyDescent="0.3">
      <c r="B925" s="59" t="e">
        <f>VLOOKUP('BUDGET TEMPLATE'!C925,'MSRP CODES'!$A$4:$B$8,2,FALSE)</f>
        <v>#N/A</v>
      </c>
      <c r="D925" s="59" t="e">
        <f>VLOOKUP(Table2[[#This Row],[PPG Code]],'MSRP CODES'!$A$11:$B$15,2,FALSE)</f>
        <v>#N/A</v>
      </c>
      <c r="F925" s="59" t="e">
        <f>VLOOKUP(Table2[[#This Row],[Goal Code]],'MSRP CODES'!$A$18:$B$20,2,FALSE)</f>
        <v>#N/A</v>
      </c>
      <c r="I925" s="60" t="e">
        <f>VLOOKUP(Table2[[#This Row],[Site]],'MSRP CODES'!$A$23:$C$39,3,FALSE)</f>
        <v>#N/A</v>
      </c>
      <c r="J925" s="59" t="e">
        <f>VLOOKUP(Table2[[#This Row],[Cost Center Code]],'MSRP CODES'!$A$42:$B$48,2,FALSE)</f>
        <v>#N/A</v>
      </c>
      <c r="K925" s="61" t="e">
        <f>VLOOKUP(Table2[[#This Row],[MSRP Objective]],'MSRP CODES'!$A$60:$B$105,2,FALSE)</f>
        <v>#VALUE!</v>
      </c>
      <c r="L925" s="53" t="e">
        <f t="shared" si="41"/>
        <v>#VALUE!</v>
      </c>
      <c r="M925" s="61" t="e">
        <f>VLOOKUP(Table2[[#This Row],[MSRP Output]],'MSRP CODES'!$A$108:$B$491,2,FALSE)</f>
        <v>#N/A</v>
      </c>
      <c r="O925" s="61" t="e">
        <f>VLOOKUP(Table2[[#This Row],[Account Code]],'MSRP CODES'!$A$495:$B$580,2,FALSE)</f>
        <v>#N/A</v>
      </c>
      <c r="V925" s="12">
        <f t="shared" si="42"/>
        <v>0</v>
      </c>
      <c r="W925" s="13">
        <f>Table2[[#This Row],[Cost LC]]/3673.75</f>
        <v>0</v>
      </c>
    </row>
    <row r="926" spans="2:23" x14ac:dyDescent="0.3">
      <c r="B926" s="59" t="e">
        <f>VLOOKUP('BUDGET TEMPLATE'!C926,'MSRP CODES'!$A$4:$B$8,2,FALSE)</f>
        <v>#N/A</v>
      </c>
      <c r="D926" s="59" t="e">
        <f>VLOOKUP(Table2[[#This Row],[PPG Code]],'MSRP CODES'!$A$11:$B$15,2,FALSE)</f>
        <v>#N/A</v>
      </c>
      <c r="F926" s="59" t="e">
        <f>VLOOKUP(Table2[[#This Row],[Goal Code]],'MSRP CODES'!$A$18:$B$20,2,FALSE)</f>
        <v>#N/A</v>
      </c>
      <c r="I926" s="60" t="e">
        <f>VLOOKUP(Table2[[#This Row],[Site]],'MSRP CODES'!$A$23:$C$39,3,FALSE)</f>
        <v>#N/A</v>
      </c>
      <c r="J926" s="59" t="e">
        <f>VLOOKUP(Table2[[#This Row],[Cost Center Code]],'MSRP CODES'!$A$42:$B$48,2,FALSE)</f>
        <v>#N/A</v>
      </c>
      <c r="K926" s="61" t="e">
        <f>VLOOKUP(Table2[[#This Row],[MSRP Objective]],'MSRP CODES'!$A$60:$B$105,2,FALSE)</f>
        <v>#VALUE!</v>
      </c>
      <c r="L926" s="53" t="e">
        <f t="shared" si="41"/>
        <v>#VALUE!</v>
      </c>
      <c r="M926" s="61" t="e">
        <f>VLOOKUP(Table2[[#This Row],[MSRP Output]],'MSRP CODES'!$A$108:$B$491,2,FALSE)</f>
        <v>#N/A</v>
      </c>
      <c r="O926" s="61" t="e">
        <f>VLOOKUP(Table2[[#This Row],[Account Code]],'MSRP CODES'!$A$495:$B$580,2,FALSE)</f>
        <v>#N/A</v>
      </c>
      <c r="V926" s="12">
        <f t="shared" si="42"/>
        <v>0</v>
      </c>
      <c r="W926" s="13">
        <f>Table2[[#This Row],[Cost LC]]/3673.75</f>
        <v>0</v>
      </c>
    </row>
    <row r="927" spans="2:23" x14ac:dyDescent="0.3">
      <c r="B927" s="59" t="e">
        <f>VLOOKUP('BUDGET TEMPLATE'!C927,'MSRP CODES'!$A$4:$B$8,2,FALSE)</f>
        <v>#N/A</v>
      </c>
      <c r="D927" s="59" t="e">
        <f>VLOOKUP(Table2[[#This Row],[PPG Code]],'MSRP CODES'!$A$11:$B$15,2,FALSE)</f>
        <v>#N/A</v>
      </c>
      <c r="F927" s="59" t="e">
        <f>VLOOKUP(Table2[[#This Row],[Goal Code]],'MSRP CODES'!$A$18:$B$20,2,FALSE)</f>
        <v>#N/A</v>
      </c>
      <c r="I927" s="60" t="e">
        <f>VLOOKUP(Table2[[#This Row],[Site]],'MSRP CODES'!$A$23:$C$39,3,FALSE)</f>
        <v>#N/A</v>
      </c>
      <c r="J927" s="59" t="e">
        <f>VLOOKUP(Table2[[#This Row],[Cost Center Code]],'MSRP CODES'!$A$42:$B$48,2,FALSE)</f>
        <v>#N/A</v>
      </c>
      <c r="K927" s="61" t="e">
        <f>VLOOKUP(Table2[[#This Row],[MSRP Objective]],'MSRP CODES'!$A$60:$B$105,2,FALSE)</f>
        <v>#VALUE!</v>
      </c>
      <c r="L927" s="53" t="e">
        <f t="shared" si="41"/>
        <v>#VALUE!</v>
      </c>
      <c r="M927" s="61" t="e">
        <f>VLOOKUP(Table2[[#This Row],[MSRP Output]],'MSRP CODES'!$A$108:$B$491,2,FALSE)</f>
        <v>#N/A</v>
      </c>
      <c r="O927" s="61" t="e">
        <f>VLOOKUP(Table2[[#This Row],[Account Code]],'MSRP CODES'!$A$495:$B$580,2,FALSE)</f>
        <v>#N/A</v>
      </c>
      <c r="V927" s="12">
        <f t="shared" si="42"/>
        <v>0</v>
      </c>
      <c r="W927" s="13">
        <f>Table2[[#This Row],[Cost LC]]/3673.75</f>
        <v>0</v>
      </c>
    </row>
    <row r="928" spans="2:23" x14ac:dyDescent="0.3">
      <c r="B928" s="59" t="e">
        <f>VLOOKUP('BUDGET TEMPLATE'!C928,'MSRP CODES'!$A$4:$B$8,2,FALSE)</f>
        <v>#N/A</v>
      </c>
      <c r="D928" s="59" t="e">
        <f>VLOOKUP(Table2[[#This Row],[PPG Code]],'MSRP CODES'!$A$11:$B$15,2,FALSE)</f>
        <v>#N/A</v>
      </c>
      <c r="F928" s="59" t="e">
        <f>VLOOKUP(Table2[[#This Row],[Goal Code]],'MSRP CODES'!$A$18:$B$20,2,FALSE)</f>
        <v>#N/A</v>
      </c>
      <c r="I928" s="60" t="e">
        <f>VLOOKUP(Table2[[#This Row],[Site]],'MSRP CODES'!$A$23:$C$39,3,FALSE)</f>
        <v>#N/A</v>
      </c>
      <c r="J928" s="59" t="e">
        <f>VLOOKUP(Table2[[#This Row],[Cost Center Code]],'MSRP CODES'!$A$42:$B$48,2,FALSE)</f>
        <v>#N/A</v>
      </c>
      <c r="K928" s="61" t="e">
        <f>VLOOKUP(Table2[[#This Row],[MSRP Objective]],'MSRP CODES'!$A$60:$B$105,2,FALSE)</f>
        <v>#VALUE!</v>
      </c>
      <c r="L928" s="53" t="e">
        <f t="shared" si="41"/>
        <v>#VALUE!</v>
      </c>
      <c r="M928" s="61" t="e">
        <f>VLOOKUP(Table2[[#This Row],[MSRP Output]],'MSRP CODES'!$A$108:$B$491,2,FALSE)</f>
        <v>#N/A</v>
      </c>
      <c r="O928" s="61" t="e">
        <f>VLOOKUP(Table2[[#This Row],[Account Code]],'MSRP CODES'!$A$495:$B$580,2,FALSE)</f>
        <v>#N/A</v>
      </c>
      <c r="V928" s="12">
        <f t="shared" si="42"/>
        <v>0</v>
      </c>
      <c r="W928" s="13">
        <f>Table2[[#This Row],[Cost LC]]/3673.75</f>
        <v>0</v>
      </c>
    </row>
    <row r="929" spans="2:23" x14ac:dyDescent="0.3">
      <c r="B929" s="59" t="e">
        <f>VLOOKUP('BUDGET TEMPLATE'!C929,'MSRP CODES'!$A$4:$B$8,2,FALSE)</f>
        <v>#N/A</v>
      </c>
      <c r="D929" s="59" t="e">
        <f>VLOOKUP(Table2[[#This Row],[PPG Code]],'MSRP CODES'!$A$11:$B$15,2,FALSE)</f>
        <v>#N/A</v>
      </c>
      <c r="F929" s="59" t="e">
        <f>VLOOKUP(Table2[[#This Row],[Goal Code]],'MSRP CODES'!$A$18:$B$20,2,FALSE)</f>
        <v>#N/A</v>
      </c>
      <c r="I929" s="60" t="e">
        <f>VLOOKUP(Table2[[#This Row],[Site]],'MSRP CODES'!$A$23:$C$39,3,FALSE)</f>
        <v>#N/A</v>
      </c>
      <c r="J929" s="59" t="e">
        <f>VLOOKUP(Table2[[#This Row],[Cost Center Code]],'MSRP CODES'!$A$42:$B$48,2,FALSE)</f>
        <v>#N/A</v>
      </c>
      <c r="K929" s="61" t="e">
        <f>VLOOKUP(Table2[[#This Row],[MSRP Objective]],'MSRP CODES'!$A$60:$B$105,2,FALSE)</f>
        <v>#VALUE!</v>
      </c>
      <c r="L929" s="53" t="e">
        <f t="shared" si="41"/>
        <v>#VALUE!</v>
      </c>
      <c r="M929" s="61" t="e">
        <f>VLOOKUP(Table2[[#This Row],[MSRP Output]],'MSRP CODES'!$A$108:$B$491,2,FALSE)</f>
        <v>#N/A</v>
      </c>
      <c r="O929" s="61" t="e">
        <f>VLOOKUP(Table2[[#This Row],[Account Code]],'MSRP CODES'!$A$495:$B$580,2,FALSE)</f>
        <v>#N/A</v>
      </c>
      <c r="V929" s="12">
        <f t="shared" si="42"/>
        <v>0</v>
      </c>
      <c r="W929" s="13">
        <f>Table2[[#This Row],[Cost LC]]/3673.75</f>
        <v>0</v>
      </c>
    </row>
    <row r="930" spans="2:23" x14ac:dyDescent="0.3">
      <c r="B930" s="59" t="e">
        <f>VLOOKUP('BUDGET TEMPLATE'!C930,'MSRP CODES'!$A$4:$B$8,2,FALSE)</f>
        <v>#N/A</v>
      </c>
      <c r="D930" s="59" t="e">
        <f>VLOOKUP(Table2[[#This Row],[PPG Code]],'MSRP CODES'!$A$11:$B$15,2,FALSE)</f>
        <v>#N/A</v>
      </c>
      <c r="F930" s="59" t="e">
        <f>VLOOKUP(Table2[[#This Row],[Goal Code]],'MSRP CODES'!$A$18:$B$20,2,FALSE)</f>
        <v>#N/A</v>
      </c>
      <c r="I930" s="60" t="e">
        <f>VLOOKUP(Table2[[#This Row],[Site]],'MSRP CODES'!$A$23:$C$39,3,FALSE)</f>
        <v>#N/A</v>
      </c>
      <c r="J930" s="59" t="e">
        <f>VLOOKUP(Table2[[#This Row],[Cost Center Code]],'MSRP CODES'!$A$42:$B$48,2,FALSE)</f>
        <v>#N/A</v>
      </c>
      <c r="K930" s="61" t="e">
        <f>VLOOKUP(Table2[[#This Row],[MSRP Objective]],'MSRP CODES'!$A$60:$B$105,2,FALSE)</f>
        <v>#VALUE!</v>
      </c>
      <c r="L930" s="53" t="e">
        <f t="shared" si="41"/>
        <v>#VALUE!</v>
      </c>
      <c r="M930" s="61" t="e">
        <f>VLOOKUP(Table2[[#This Row],[MSRP Output]],'MSRP CODES'!$A$108:$B$491,2,FALSE)</f>
        <v>#N/A</v>
      </c>
      <c r="O930" s="61" t="e">
        <f>VLOOKUP(Table2[[#This Row],[Account Code]],'MSRP CODES'!$A$495:$B$580,2,FALSE)</f>
        <v>#N/A</v>
      </c>
      <c r="V930" s="12">
        <f t="shared" si="42"/>
        <v>0</v>
      </c>
      <c r="W930" s="13">
        <f>Table2[[#This Row],[Cost LC]]/3673.75</f>
        <v>0</v>
      </c>
    </row>
    <row r="931" spans="2:23" x14ac:dyDescent="0.3">
      <c r="B931" s="59" t="e">
        <f>VLOOKUP('BUDGET TEMPLATE'!C931,'MSRP CODES'!$A$4:$B$8,2,FALSE)</f>
        <v>#N/A</v>
      </c>
      <c r="D931" s="59" t="e">
        <f>VLOOKUP(Table2[[#This Row],[PPG Code]],'MSRP CODES'!$A$11:$B$15,2,FALSE)</f>
        <v>#N/A</v>
      </c>
      <c r="F931" s="59" t="e">
        <f>VLOOKUP(Table2[[#This Row],[Goal Code]],'MSRP CODES'!$A$18:$B$20,2,FALSE)</f>
        <v>#N/A</v>
      </c>
      <c r="I931" s="60" t="e">
        <f>VLOOKUP(Table2[[#This Row],[Site]],'MSRP CODES'!$A$23:$C$39,3,FALSE)</f>
        <v>#N/A</v>
      </c>
      <c r="J931" s="59" t="e">
        <f>VLOOKUP(Table2[[#This Row],[Cost Center Code]],'MSRP CODES'!$A$42:$B$48,2,FALSE)</f>
        <v>#N/A</v>
      </c>
      <c r="K931" s="61" t="e">
        <f>VLOOKUP(Table2[[#This Row],[MSRP Objective]],'MSRP CODES'!$A$60:$B$105,2,FALSE)</f>
        <v>#VALUE!</v>
      </c>
      <c r="L931" s="53" t="e">
        <f t="shared" si="41"/>
        <v>#VALUE!</v>
      </c>
      <c r="M931" s="61" t="e">
        <f>VLOOKUP(Table2[[#This Row],[MSRP Output]],'MSRP CODES'!$A$108:$B$491,2,FALSE)</f>
        <v>#N/A</v>
      </c>
      <c r="O931" s="61" t="e">
        <f>VLOOKUP(Table2[[#This Row],[Account Code]],'MSRP CODES'!$A$495:$B$580,2,FALSE)</f>
        <v>#N/A</v>
      </c>
      <c r="V931" s="12">
        <f t="shared" si="42"/>
        <v>0</v>
      </c>
      <c r="W931" s="13">
        <f>Table2[[#This Row],[Cost LC]]/3673.75</f>
        <v>0</v>
      </c>
    </row>
    <row r="932" spans="2:23" x14ac:dyDescent="0.3">
      <c r="B932" s="59" t="e">
        <f>VLOOKUP('BUDGET TEMPLATE'!C932,'MSRP CODES'!$A$4:$B$8,2,FALSE)</f>
        <v>#N/A</v>
      </c>
      <c r="D932" s="59" t="e">
        <f>VLOOKUP(Table2[[#This Row],[PPG Code]],'MSRP CODES'!$A$11:$B$15,2,FALSE)</f>
        <v>#N/A</v>
      </c>
      <c r="F932" s="59" t="e">
        <f>VLOOKUP(Table2[[#This Row],[Goal Code]],'MSRP CODES'!$A$18:$B$20,2,FALSE)</f>
        <v>#N/A</v>
      </c>
      <c r="I932" s="60" t="e">
        <f>VLOOKUP(Table2[[#This Row],[Site]],'MSRP CODES'!$A$23:$C$39,3,FALSE)</f>
        <v>#N/A</v>
      </c>
      <c r="J932" s="59" t="e">
        <f>VLOOKUP(Table2[[#This Row],[Cost Center Code]],'MSRP CODES'!$A$42:$B$48,2,FALSE)</f>
        <v>#N/A</v>
      </c>
      <c r="K932" s="61" t="e">
        <f>VLOOKUP(Table2[[#This Row],[MSRP Objective]],'MSRP CODES'!$A$60:$B$105,2,FALSE)</f>
        <v>#VALUE!</v>
      </c>
      <c r="L932" s="53" t="e">
        <f t="shared" si="41"/>
        <v>#VALUE!</v>
      </c>
      <c r="M932" s="61" t="e">
        <f>VLOOKUP(Table2[[#This Row],[MSRP Output]],'MSRP CODES'!$A$108:$B$491,2,FALSE)</f>
        <v>#N/A</v>
      </c>
      <c r="O932" s="61" t="e">
        <f>VLOOKUP(Table2[[#This Row],[Account Code]],'MSRP CODES'!$A$495:$B$580,2,FALSE)</f>
        <v>#N/A</v>
      </c>
      <c r="V932" s="12">
        <f t="shared" si="42"/>
        <v>0</v>
      </c>
      <c r="W932" s="13">
        <f>Table2[[#This Row],[Cost LC]]/3673.75</f>
        <v>0</v>
      </c>
    </row>
    <row r="933" spans="2:23" x14ac:dyDescent="0.3">
      <c r="B933" s="59" t="e">
        <f>VLOOKUP('BUDGET TEMPLATE'!C933,'MSRP CODES'!$A$4:$B$8,2,FALSE)</f>
        <v>#N/A</v>
      </c>
      <c r="D933" s="59" t="e">
        <f>VLOOKUP(Table2[[#This Row],[PPG Code]],'MSRP CODES'!$A$11:$B$15,2,FALSE)</f>
        <v>#N/A</v>
      </c>
      <c r="F933" s="59" t="e">
        <f>VLOOKUP(Table2[[#This Row],[Goal Code]],'MSRP CODES'!$A$18:$B$20,2,FALSE)</f>
        <v>#N/A</v>
      </c>
      <c r="I933" s="60" t="e">
        <f>VLOOKUP(Table2[[#This Row],[Site]],'MSRP CODES'!$A$23:$C$39,3,FALSE)</f>
        <v>#N/A</v>
      </c>
      <c r="J933" s="59" t="e">
        <f>VLOOKUP(Table2[[#This Row],[Cost Center Code]],'MSRP CODES'!$A$42:$B$48,2,FALSE)</f>
        <v>#N/A</v>
      </c>
      <c r="K933" s="61" t="e">
        <f>VLOOKUP(Table2[[#This Row],[MSRP Objective]],'MSRP CODES'!$A$60:$B$105,2,FALSE)</f>
        <v>#VALUE!</v>
      </c>
      <c r="L933" s="53" t="e">
        <f t="shared" si="41"/>
        <v>#VALUE!</v>
      </c>
      <c r="M933" s="61" t="e">
        <f>VLOOKUP(Table2[[#This Row],[MSRP Output]],'MSRP CODES'!$A$108:$B$491,2,FALSE)</f>
        <v>#N/A</v>
      </c>
      <c r="O933" s="61" t="e">
        <f>VLOOKUP(Table2[[#This Row],[Account Code]],'MSRP CODES'!$A$495:$B$580,2,FALSE)</f>
        <v>#N/A</v>
      </c>
      <c r="V933" s="12">
        <f t="shared" si="42"/>
        <v>0</v>
      </c>
      <c r="W933" s="13">
        <f>Table2[[#This Row],[Cost LC]]/3673.75</f>
        <v>0</v>
      </c>
    </row>
    <row r="934" spans="2:23" x14ac:dyDescent="0.3">
      <c r="B934" s="59" t="e">
        <f>VLOOKUP('BUDGET TEMPLATE'!C934,'MSRP CODES'!$A$4:$B$8,2,FALSE)</f>
        <v>#N/A</v>
      </c>
      <c r="D934" s="59" t="e">
        <f>VLOOKUP(Table2[[#This Row],[PPG Code]],'MSRP CODES'!$A$11:$B$15,2,FALSE)</f>
        <v>#N/A</v>
      </c>
      <c r="F934" s="59" t="e">
        <f>VLOOKUP(Table2[[#This Row],[Goal Code]],'MSRP CODES'!$A$18:$B$20,2,FALSE)</f>
        <v>#N/A</v>
      </c>
      <c r="I934" s="60" t="e">
        <f>VLOOKUP(Table2[[#This Row],[Site]],'MSRP CODES'!$A$23:$C$39,3,FALSE)</f>
        <v>#N/A</v>
      </c>
      <c r="J934" s="59" t="e">
        <f>VLOOKUP(Table2[[#This Row],[Cost Center Code]],'MSRP CODES'!$A$42:$B$48,2,FALSE)</f>
        <v>#N/A</v>
      </c>
      <c r="K934" s="61" t="e">
        <f>VLOOKUP(Table2[[#This Row],[MSRP Objective]],'MSRP CODES'!$A$60:$B$105,2,FALSE)</f>
        <v>#VALUE!</v>
      </c>
      <c r="L934" s="53" t="e">
        <f t="shared" si="41"/>
        <v>#VALUE!</v>
      </c>
      <c r="M934" s="61" t="e">
        <f>VLOOKUP(Table2[[#This Row],[MSRP Output]],'MSRP CODES'!$A$108:$B$491,2,FALSE)</f>
        <v>#N/A</v>
      </c>
      <c r="O934" s="61" t="e">
        <f>VLOOKUP(Table2[[#This Row],[Account Code]],'MSRP CODES'!$A$495:$B$580,2,FALSE)</f>
        <v>#N/A</v>
      </c>
      <c r="V934" s="12">
        <f t="shared" si="42"/>
        <v>0</v>
      </c>
      <c r="W934" s="13">
        <f>Table2[[#This Row],[Cost LC]]/3673.75</f>
        <v>0</v>
      </c>
    </row>
    <row r="935" spans="2:23" x14ac:dyDescent="0.3">
      <c r="B935" s="59" t="e">
        <f>VLOOKUP('BUDGET TEMPLATE'!C935,'MSRP CODES'!$A$4:$B$8,2,FALSE)</f>
        <v>#N/A</v>
      </c>
      <c r="D935" s="59" t="e">
        <f>VLOOKUP(Table2[[#This Row],[PPG Code]],'MSRP CODES'!$A$11:$B$15,2,FALSE)</f>
        <v>#N/A</v>
      </c>
      <c r="F935" s="59" t="e">
        <f>VLOOKUP(Table2[[#This Row],[Goal Code]],'MSRP CODES'!$A$18:$B$20,2,FALSE)</f>
        <v>#N/A</v>
      </c>
      <c r="I935" s="60" t="e">
        <f>VLOOKUP(Table2[[#This Row],[Site]],'MSRP CODES'!$A$23:$C$39,3,FALSE)</f>
        <v>#N/A</v>
      </c>
      <c r="J935" s="59" t="e">
        <f>VLOOKUP(Table2[[#This Row],[Cost Center Code]],'MSRP CODES'!$A$42:$B$48,2,FALSE)</f>
        <v>#N/A</v>
      </c>
      <c r="K935" s="61" t="e">
        <f>VLOOKUP(Table2[[#This Row],[MSRP Objective]],'MSRP CODES'!$A$60:$B$105,2,FALSE)</f>
        <v>#VALUE!</v>
      </c>
      <c r="L935" s="53" t="e">
        <f t="shared" si="41"/>
        <v>#VALUE!</v>
      </c>
      <c r="M935" s="61" t="e">
        <f>VLOOKUP(Table2[[#This Row],[MSRP Output]],'MSRP CODES'!$A$108:$B$491,2,FALSE)</f>
        <v>#N/A</v>
      </c>
      <c r="O935" s="61" t="e">
        <f>VLOOKUP(Table2[[#This Row],[Account Code]],'MSRP CODES'!$A$495:$B$580,2,FALSE)</f>
        <v>#N/A</v>
      </c>
      <c r="V935" s="12">
        <f t="shared" si="42"/>
        <v>0</v>
      </c>
      <c r="W935" s="13">
        <f>Table2[[#This Row],[Cost LC]]/3673.75</f>
        <v>0</v>
      </c>
    </row>
    <row r="936" spans="2:23" x14ac:dyDescent="0.3">
      <c r="B936" s="59" t="e">
        <f>VLOOKUP('BUDGET TEMPLATE'!C936,'MSRP CODES'!$A$4:$B$8,2,FALSE)</f>
        <v>#N/A</v>
      </c>
      <c r="D936" s="59" t="e">
        <f>VLOOKUP(Table2[[#This Row],[PPG Code]],'MSRP CODES'!$A$11:$B$15,2,FALSE)</f>
        <v>#N/A</v>
      </c>
      <c r="F936" s="59" t="e">
        <f>VLOOKUP(Table2[[#This Row],[Goal Code]],'MSRP CODES'!$A$18:$B$20,2,FALSE)</f>
        <v>#N/A</v>
      </c>
      <c r="I936" s="60" t="e">
        <f>VLOOKUP(Table2[[#This Row],[Site]],'MSRP CODES'!$A$23:$C$39,3,FALSE)</f>
        <v>#N/A</v>
      </c>
      <c r="J936" s="59" t="e">
        <f>VLOOKUP(Table2[[#This Row],[Cost Center Code]],'MSRP CODES'!$A$42:$B$48,2,FALSE)</f>
        <v>#N/A</v>
      </c>
      <c r="K936" s="61" t="e">
        <f>VLOOKUP(Table2[[#This Row],[MSRP Objective]],'MSRP CODES'!$A$60:$B$105,2,FALSE)</f>
        <v>#VALUE!</v>
      </c>
      <c r="L936" s="53" t="e">
        <f t="shared" si="41"/>
        <v>#VALUE!</v>
      </c>
      <c r="M936" s="61" t="e">
        <f>VLOOKUP(Table2[[#This Row],[MSRP Output]],'MSRP CODES'!$A$108:$B$491,2,FALSE)</f>
        <v>#N/A</v>
      </c>
      <c r="O936" s="61" t="e">
        <f>VLOOKUP(Table2[[#This Row],[Account Code]],'MSRP CODES'!$A$495:$B$580,2,FALSE)</f>
        <v>#N/A</v>
      </c>
      <c r="V936" s="12">
        <f t="shared" si="42"/>
        <v>0</v>
      </c>
      <c r="W936" s="13">
        <f>Table2[[#This Row],[Cost LC]]/3673.75</f>
        <v>0</v>
      </c>
    </row>
    <row r="937" spans="2:23" x14ac:dyDescent="0.3">
      <c r="B937" s="59" t="e">
        <f>VLOOKUP('BUDGET TEMPLATE'!C937,'MSRP CODES'!$A$4:$B$8,2,FALSE)</f>
        <v>#N/A</v>
      </c>
      <c r="D937" s="59" t="e">
        <f>VLOOKUP(Table2[[#This Row],[PPG Code]],'MSRP CODES'!$A$11:$B$15,2,FALSE)</f>
        <v>#N/A</v>
      </c>
      <c r="F937" s="59" t="e">
        <f>VLOOKUP(Table2[[#This Row],[Goal Code]],'MSRP CODES'!$A$18:$B$20,2,FALSE)</f>
        <v>#N/A</v>
      </c>
      <c r="I937" s="60" t="e">
        <f>VLOOKUP(Table2[[#This Row],[Site]],'MSRP CODES'!$A$23:$C$39,3,FALSE)</f>
        <v>#N/A</v>
      </c>
      <c r="J937" s="59" t="e">
        <f>VLOOKUP(Table2[[#This Row],[Cost Center Code]],'MSRP CODES'!$A$42:$B$48,2,FALSE)</f>
        <v>#N/A</v>
      </c>
      <c r="K937" s="61" t="e">
        <f>VLOOKUP(Table2[[#This Row],[MSRP Objective]],'MSRP CODES'!$A$60:$B$105,2,FALSE)</f>
        <v>#VALUE!</v>
      </c>
      <c r="L937" s="53" t="e">
        <f t="shared" si="41"/>
        <v>#VALUE!</v>
      </c>
      <c r="M937" s="61" t="e">
        <f>VLOOKUP(Table2[[#This Row],[MSRP Output]],'MSRP CODES'!$A$108:$B$491,2,FALSE)</f>
        <v>#N/A</v>
      </c>
      <c r="O937" s="61" t="e">
        <f>VLOOKUP(Table2[[#This Row],[Account Code]],'MSRP CODES'!$A$495:$B$580,2,FALSE)</f>
        <v>#N/A</v>
      </c>
      <c r="V937" s="12">
        <f t="shared" si="42"/>
        <v>0</v>
      </c>
      <c r="W937" s="13">
        <f>Table2[[#This Row],[Cost LC]]/3673.75</f>
        <v>0</v>
      </c>
    </row>
    <row r="938" spans="2:23" x14ac:dyDescent="0.3">
      <c r="B938" s="59" t="e">
        <f>VLOOKUP('BUDGET TEMPLATE'!C938,'MSRP CODES'!$A$4:$B$8,2,FALSE)</f>
        <v>#N/A</v>
      </c>
      <c r="D938" s="59" t="e">
        <f>VLOOKUP(Table2[[#This Row],[PPG Code]],'MSRP CODES'!$A$11:$B$15,2,FALSE)</f>
        <v>#N/A</v>
      </c>
      <c r="F938" s="59" t="e">
        <f>VLOOKUP(Table2[[#This Row],[Goal Code]],'MSRP CODES'!$A$18:$B$20,2,FALSE)</f>
        <v>#N/A</v>
      </c>
      <c r="I938" s="60" t="e">
        <f>VLOOKUP(Table2[[#This Row],[Site]],'MSRP CODES'!$A$23:$C$39,3,FALSE)</f>
        <v>#N/A</v>
      </c>
      <c r="J938" s="59" t="e">
        <f>VLOOKUP(Table2[[#This Row],[Cost Center Code]],'MSRP CODES'!$A$42:$B$48,2,FALSE)</f>
        <v>#N/A</v>
      </c>
      <c r="K938" s="61" t="e">
        <f>VLOOKUP(Table2[[#This Row],[MSRP Objective]],'MSRP CODES'!$A$60:$B$105,2,FALSE)</f>
        <v>#VALUE!</v>
      </c>
      <c r="L938" s="53" t="e">
        <f t="shared" si="41"/>
        <v>#VALUE!</v>
      </c>
      <c r="M938" s="61" t="e">
        <f>VLOOKUP(Table2[[#This Row],[MSRP Output]],'MSRP CODES'!$A$108:$B$491,2,FALSE)</f>
        <v>#N/A</v>
      </c>
      <c r="O938" s="61" t="e">
        <f>VLOOKUP(Table2[[#This Row],[Account Code]],'MSRP CODES'!$A$495:$B$580,2,FALSE)</f>
        <v>#N/A</v>
      </c>
      <c r="V938" s="12">
        <f t="shared" si="42"/>
        <v>0</v>
      </c>
      <c r="W938" s="13">
        <f>Table2[[#This Row],[Cost LC]]/3673.75</f>
        <v>0</v>
      </c>
    </row>
    <row r="939" spans="2:23" x14ac:dyDescent="0.3">
      <c r="B939" s="59" t="e">
        <f>VLOOKUP('BUDGET TEMPLATE'!C939,'MSRP CODES'!$A$4:$B$8,2,FALSE)</f>
        <v>#N/A</v>
      </c>
      <c r="D939" s="59" t="e">
        <f>VLOOKUP(Table2[[#This Row],[PPG Code]],'MSRP CODES'!$A$11:$B$15,2,FALSE)</f>
        <v>#N/A</v>
      </c>
      <c r="F939" s="59" t="e">
        <f>VLOOKUP(Table2[[#This Row],[Goal Code]],'MSRP CODES'!$A$18:$B$20,2,FALSE)</f>
        <v>#N/A</v>
      </c>
      <c r="I939" s="60" t="e">
        <f>VLOOKUP(Table2[[#This Row],[Site]],'MSRP CODES'!$A$23:$C$39,3,FALSE)</f>
        <v>#N/A</v>
      </c>
      <c r="J939" s="59" t="e">
        <f>VLOOKUP(Table2[[#This Row],[Cost Center Code]],'MSRP CODES'!$A$42:$B$48,2,FALSE)</f>
        <v>#N/A</v>
      </c>
      <c r="K939" s="61" t="e">
        <f>VLOOKUP(Table2[[#This Row],[MSRP Objective]],'MSRP CODES'!$A$60:$B$105,2,FALSE)</f>
        <v>#VALUE!</v>
      </c>
      <c r="L939" s="53" t="e">
        <f t="shared" si="41"/>
        <v>#VALUE!</v>
      </c>
      <c r="M939" s="61" t="e">
        <f>VLOOKUP(Table2[[#This Row],[MSRP Output]],'MSRP CODES'!$A$108:$B$491,2,FALSE)</f>
        <v>#N/A</v>
      </c>
      <c r="O939" s="61" t="e">
        <f>VLOOKUP(Table2[[#This Row],[Account Code]],'MSRP CODES'!$A$495:$B$580,2,FALSE)</f>
        <v>#N/A</v>
      </c>
      <c r="V939" s="12">
        <f t="shared" si="42"/>
        <v>0</v>
      </c>
      <c r="W939" s="13">
        <f>Table2[[#This Row],[Cost LC]]/3673.75</f>
        <v>0</v>
      </c>
    </row>
    <row r="940" spans="2:23" x14ac:dyDescent="0.3">
      <c r="B940" s="59" t="e">
        <f>VLOOKUP('BUDGET TEMPLATE'!C940,'MSRP CODES'!$A$4:$B$8,2,FALSE)</f>
        <v>#N/A</v>
      </c>
      <c r="D940" s="59" t="e">
        <f>VLOOKUP(Table2[[#This Row],[PPG Code]],'MSRP CODES'!$A$11:$B$15,2,FALSE)</f>
        <v>#N/A</v>
      </c>
      <c r="F940" s="59" t="e">
        <f>VLOOKUP(Table2[[#This Row],[Goal Code]],'MSRP CODES'!$A$18:$B$20,2,FALSE)</f>
        <v>#N/A</v>
      </c>
      <c r="I940" s="60" t="e">
        <f>VLOOKUP(Table2[[#This Row],[Site]],'MSRP CODES'!$A$23:$C$39,3,FALSE)</f>
        <v>#N/A</v>
      </c>
      <c r="J940" s="59" t="e">
        <f>VLOOKUP(Table2[[#This Row],[Cost Center Code]],'MSRP CODES'!$A$42:$B$48,2,FALSE)</f>
        <v>#N/A</v>
      </c>
      <c r="K940" s="61" t="e">
        <f>VLOOKUP(Table2[[#This Row],[MSRP Objective]],'MSRP CODES'!$A$60:$B$105,2,FALSE)</f>
        <v>#VALUE!</v>
      </c>
      <c r="L940" s="53" t="e">
        <f t="shared" si="41"/>
        <v>#VALUE!</v>
      </c>
      <c r="M940" s="61" t="e">
        <f>VLOOKUP(Table2[[#This Row],[MSRP Output]],'MSRP CODES'!$A$108:$B$491,2,FALSE)</f>
        <v>#N/A</v>
      </c>
      <c r="O940" s="61" t="e">
        <f>VLOOKUP(Table2[[#This Row],[Account Code]],'MSRP CODES'!$A$495:$B$580,2,FALSE)</f>
        <v>#N/A</v>
      </c>
      <c r="V940" s="12">
        <f t="shared" si="42"/>
        <v>0</v>
      </c>
      <c r="W940" s="13">
        <f>Table2[[#This Row],[Cost LC]]/3673.75</f>
        <v>0</v>
      </c>
    </row>
    <row r="941" spans="2:23" x14ac:dyDescent="0.3">
      <c r="B941" s="59" t="e">
        <f>VLOOKUP('BUDGET TEMPLATE'!C941,'MSRP CODES'!$A$4:$B$8,2,FALSE)</f>
        <v>#N/A</v>
      </c>
      <c r="D941" s="59" t="e">
        <f>VLOOKUP(Table2[[#This Row],[PPG Code]],'MSRP CODES'!$A$11:$B$15,2,FALSE)</f>
        <v>#N/A</v>
      </c>
      <c r="F941" s="59" t="e">
        <f>VLOOKUP(Table2[[#This Row],[Goal Code]],'MSRP CODES'!$A$18:$B$20,2,FALSE)</f>
        <v>#N/A</v>
      </c>
      <c r="I941" s="60" t="e">
        <f>VLOOKUP(Table2[[#This Row],[Site]],'MSRP CODES'!$A$23:$C$39,3,FALSE)</f>
        <v>#N/A</v>
      </c>
      <c r="J941" s="59" t="e">
        <f>VLOOKUP(Table2[[#This Row],[Cost Center Code]],'MSRP CODES'!$A$42:$B$48,2,FALSE)</f>
        <v>#N/A</v>
      </c>
      <c r="K941" s="61" t="e">
        <f>VLOOKUP(Table2[[#This Row],[MSRP Objective]],'MSRP CODES'!$A$60:$B$105,2,FALSE)</f>
        <v>#VALUE!</v>
      </c>
      <c r="L941" s="53" t="e">
        <f t="shared" si="41"/>
        <v>#VALUE!</v>
      </c>
      <c r="M941" s="61" t="e">
        <f>VLOOKUP(Table2[[#This Row],[MSRP Output]],'MSRP CODES'!$A$108:$B$491,2,FALSE)</f>
        <v>#N/A</v>
      </c>
      <c r="O941" s="61" t="e">
        <f>VLOOKUP(Table2[[#This Row],[Account Code]],'MSRP CODES'!$A$495:$B$580,2,FALSE)</f>
        <v>#N/A</v>
      </c>
      <c r="V941" s="12">
        <f t="shared" si="42"/>
        <v>0</v>
      </c>
      <c r="W941" s="13">
        <f>Table2[[#This Row],[Cost LC]]/3673.75</f>
        <v>0</v>
      </c>
    </row>
    <row r="942" spans="2:23" x14ac:dyDescent="0.3">
      <c r="B942" s="59" t="e">
        <f>VLOOKUP('BUDGET TEMPLATE'!C942,'MSRP CODES'!$A$4:$B$8,2,FALSE)</f>
        <v>#N/A</v>
      </c>
      <c r="D942" s="59" t="e">
        <f>VLOOKUP(Table2[[#This Row],[PPG Code]],'MSRP CODES'!$A$11:$B$15,2,FALSE)</f>
        <v>#N/A</v>
      </c>
      <c r="F942" s="59" t="e">
        <f>VLOOKUP(Table2[[#This Row],[Goal Code]],'MSRP CODES'!$A$18:$B$20,2,FALSE)</f>
        <v>#N/A</v>
      </c>
      <c r="I942" s="60" t="e">
        <f>VLOOKUP(Table2[[#This Row],[Site]],'MSRP CODES'!$A$23:$C$39,3,FALSE)</f>
        <v>#N/A</v>
      </c>
      <c r="J942" s="59" t="e">
        <f>VLOOKUP(Table2[[#This Row],[Cost Center Code]],'MSRP CODES'!$A$42:$B$48,2,FALSE)</f>
        <v>#N/A</v>
      </c>
      <c r="K942" s="61" t="e">
        <f>VLOOKUP(Table2[[#This Row],[MSRP Objective]],'MSRP CODES'!$A$60:$B$105,2,FALSE)</f>
        <v>#VALUE!</v>
      </c>
      <c r="L942" s="53" t="e">
        <f t="shared" si="41"/>
        <v>#VALUE!</v>
      </c>
      <c r="M942" s="61" t="e">
        <f>VLOOKUP(Table2[[#This Row],[MSRP Output]],'MSRP CODES'!$A$108:$B$491,2,FALSE)</f>
        <v>#N/A</v>
      </c>
      <c r="O942" s="61" t="e">
        <f>VLOOKUP(Table2[[#This Row],[Account Code]],'MSRP CODES'!$A$495:$B$580,2,FALSE)</f>
        <v>#N/A</v>
      </c>
      <c r="V942" s="12">
        <f t="shared" si="42"/>
        <v>0</v>
      </c>
      <c r="W942" s="13">
        <f>Table2[[#This Row],[Cost LC]]/3673.75</f>
        <v>0</v>
      </c>
    </row>
    <row r="943" spans="2:23" x14ac:dyDescent="0.3">
      <c r="B943" s="59" t="e">
        <f>VLOOKUP('BUDGET TEMPLATE'!C943,'MSRP CODES'!$A$4:$B$8,2,FALSE)</f>
        <v>#N/A</v>
      </c>
      <c r="D943" s="59" t="e">
        <f>VLOOKUP(Table2[[#This Row],[PPG Code]],'MSRP CODES'!$A$11:$B$15,2,FALSE)</f>
        <v>#N/A</v>
      </c>
      <c r="F943" s="59" t="e">
        <f>VLOOKUP(Table2[[#This Row],[Goal Code]],'MSRP CODES'!$A$18:$B$20,2,FALSE)</f>
        <v>#N/A</v>
      </c>
      <c r="I943" s="60" t="e">
        <f>VLOOKUP(Table2[[#This Row],[Site]],'MSRP CODES'!$A$23:$C$39,3,FALSE)</f>
        <v>#N/A</v>
      </c>
      <c r="J943" s="59" t="e">
        <f>VLOOKUP(Table2[[#This Row],[Cost Center Code]],'MSRP CODES'!$A$42:$B$48,2,FALSE)</f>
        <v>#N/A</v>
      </c>
      <c r="K943" s="61" t="e">
        <f>VLOOKUP(Table2[[#This Row],[MSRP Objective]],'MSRP CODES'!$A$60:$B$105,2,FALSE)</f>
        <v>#VALUE!</v>
      </c>
      <c r="L943" s="53" t="e">
        <f t="shared" si="41"/>
        <v>#VALUE!</v>
      </c>
      <c r="M943" s="61" t="e">
        <f>VLOOKUP(Table2[[#This Row],[MSRP Output]],'MSRP CODES'!$A$108:$B$491,2,FALSE)</f>
        <v>#N/A</v>
      </c>
      <c r="O943" s="61" t="e">
        <f>VLOOKUP(Table2[[#This Row],[Account Code]],'MSRP CODES'!$A$495:$B$580,2,FALSE)</f>
        <v>#N/A</v>
      </c>
      <c r="V943" s="12">
        <f t="shared" si="42"/>
        <v>0</v>
      </c>
      <c r="W943" s="13">
        <f>Table2[[#This Row],[Cost LC]]/3673.75</f>
        <v>0</v>
      </c>
    </row>
    <row r="944" spans="2:23" x14ac:dyDescent="0.3">
      <c r="B944" s="59" t="e">
        <f>VLOOKUP('BUDGET TEMPLATE'!C944,'MSRP CODES'!$A$4:$B$8,2,FALSE)</f>
        <v>#N/A</v>
      </c>
      <c r="D944" s="59" t="e">
        <f>VLOOKUP(Table2[[#This Row],[PPG Code]],'MSRP CODES'!$A$11:$B$15,2,FALSE)</f>
        <v>#N/A</v>
      </c>
      <c r="F944" s="59" t="e">
        <f>VLOOKUP(Table2[[#This Row],[Goal Code]],'MSRP CODES'!$A$18:$B$20,2,FALSE)</f>
        <v>#N/A</v>
      </c>
      <c r="I944" s="60" t="e">
        <f>VLOOKUP(Table2[[#This Row],[Site]],'MSRP CODES'!$A$23:$C$39,3,FALSE)</f>
        <v>#N/A</v>
      </c>
      <c r="J944" s="59" t="e">
        <f>VLOOKUP(Table2[[#This Row],[Cost Center Code]],'MSRP CODES'!$A$42:$B$48,2,FALSE)</f>
        <v>#N/A</v>
      </c>
      <c r="K944" s="61" t="e">
        <f>VLOOKUP(Table2[[#This Row],[MSRP Objective]],'MSRP CODES'!$A$60:$B$105,2,FALSE)</f>
        <v>#VALUE!</v>
      </c>
      <c r="L944" s="53" t="e">
        <f t="shared" si="41"/>
        <v>#VALUE!</v>
      </c>
      <c r="M944" s="61" t="e">
        <f>VLOOKUP(Table2[[#This Row],[MSRP Output]],'MSRP CODES'!$A$108:$B$491,2,FALSE)</f>
        <v>#N/A</v>
      </c>
      <c r="O944" s="61" t="e">
        <f>VLOOKUP(Table2[[#This Row],[Account Code]],'MSRP CODES'!$A$495:$B$580,2,FALSE)</f>
        <v>#N/A</v>
      </c>
      <c r="V944" s="12">
        <f t="shared" si="42"/>
        <v>0</v>
      </c>
      <c r="W944" s="13">
        <f>Table2[[#This Row],[Cost LC]]/3673.75</f>
        <v>0</v>
      </c>
    </row>
    <row r="945" spans="2:23" x14ac:dyDescent="0.3">
      <c r="B945" s="59" t="e">
        <f>VLOOKUP('BUDGET TEMPLATE'!C945,'MSRP CODES'!$A$4:$B$8,2,FALSE)</f>
        <v>#N/A</v>
      </c>
      <c r="D945" s="59" t="e">
        <f>VLOOKUP(Table2[[#This Row],[PPG Code]],'MSRP CODES'!$A$11:$B$15,2,FALSE)</f>
        <v>#N/A</v>
      </c>
      <c r="F945" s="59" t="e">
        <f>VLOOKUP(Table2[[#This Row],[Goal Code]],'MSRP CODES'!$A$18:$B$20,2,FALSE)</f>
        <v>#N/A</v>
      </c>
      <c r="I945" s="60" t="e">
        <f>VLOOKUP(Table2[[#This Row],[Site]],'MSRP CODES'!$A$23:$C$39,3,FALSE)</f>
        <v>#N/A</v>
      </c>
      <c r="J945" s="59" t="e">
        <f>VLOOKUP(Table2[[#This Row],[Cost Center Code]],'MSRP CODES'!$A$42:$B$48,2,FALSE)</f>
        <v>#N/A</v>
      </c>
      <c r="K945" s="61" t="e">
        <f>VLOOKUP(Table2[[#This Row],[MSRP Objective]],'MSRP CODES'!$A$60:$B$105,2,FALSE)</f>
        <v>#VALUE!</v>
      </c>
      <c r="L945" s="53" t="e">
        <f t="shared" si="41"/>
        <v>#VALUE!</v>
      </c>
      <c r="M945" s="61" t="e">
        <f>VLOOKUP(Table2[[#This Row],[MSRP Output]],'MSRP CODES'!$A$108:$B$491,2,FALSE)</f>
        <v>#N/A</v>
      </c>
      <c r="O945" s="61" t="e">
        <f>VLOOKUP(Table2[[#This Row],[Account Code]],'MSRP CODES'!$A$495:$B$580,2,FALSE)</f>
        <v>#N/A</v>
      </c>
      <c r="V945" s="12">
        <f t="shared" si="42"/>
        <v>0</v>
      </c>
      <c r="W945" s="13">
        <f>Table2[[#This Row],[Cost LC]]/3673.75</f>
        <v>0</v>
      </c>
    </row>
    <row r="946" spans="2:23" x14ac:dyDescent="0.3">
      <c r="B946" s="59" t="e">
        <f>VLOOKUP('BUDGET TEMPLATE'!C946,'MSRP CODES'!$A$4:$B$8,2,FALSE)</f>
        <v>#N/A</v>
      </c>
      <c r="D946" s="59" t="e">
        <f>VLOOKUP(Table2[[#This Row],[PPG Code]],'MSRP CODES'!$A$11:$B$15,2,FALSE)</f>
        <v>#N/A</v>
      </c>
      <c r="F946" s="59" t="e">
        <f>VLOOKUP(Table2[[#This Row],[Goal Code]],'MSRP CODES'!$A$18:$B$20,2,FALSE)</f>
        <v>#N/A</v>
      </c>
      <c r="I946" s="60" t="e">
        <f>VLOOKUP(Table2[[#This Row],[Site]],'MSRP CODES'!$A$23:$C$39,3,FALSE)</f>
        <v>#N/A</v>
      </c>
      <c r="J946" s="59" t="e">
        <f>VLOOKUP(Table2[[#This Row],[Cost Center Code]],'MSRP CODES'!$A$42:$B$48,2,FALSE)</f>
        <v>#N/A</v>
      </c>
      <c r="K946" s="61" t="e">
        <f>VLOOKUP(Table2[[#This Row],[MSRP Objective]],'MSRP CODES'!$A$60:$B$105,2,FALSE)</f>
        <v>#VALUE!</v>
      </c>
      <c r="L946" s="53" t="e">
        <f t="shared" si="41"/>
        <v>#VALUE!</v>
      </c>
      <c r="M946" s="61" t="e">
        <f>VLOOKUP(Table2[[#This Row],[MSRP Output]],'MSRP CODES'!$A$108:$B$491,2,FALSE)</f>
        <v>#N/A</v>
      </c>
      <c r="O946" s="61" t="e">
        <f>VLOOKUP(Table2[[#This Row],[Account Code]],'MSRP CODES'!$A$495:$B$580,2,FALSE)</f>
        <v>#N/A</v>
      </c>
      <c r="V946" s="12">
        <f t="shared" si="42"/>
        <v>0</v>
      </c>
      <c r="W946" s="13">
        <f>Table2[[#This Row],[Cost LC]]/3673.75</f>
        <v>0</v>
      </c>
    </row>
    <row r="947" spans="2:23" x14ac:dyDescent="0.3">
      <c r="B947" s="59" t="e">
        <f>VLOOKUP('BUDGET TEMPLATE'!C947,'MSRP CODES'!$A$4:$B$8,2,FALSE)</f>
        <v>#N/A</v>
      </c>
      <c r="D947" s="59" t="e">
        <f>VLOOKUP(Table2[[#This Row],[PPG Code]],'MSRP CODES'!$A$11:$B$15,2,FALSE)</f>
        <v>#N/A</v>
      </c>
      <c r="F947" s="59" t="e">
        <f>VLOOKUP(Table2[[#This Row],[Goal Code]],'MSRP CODES'!$A$18:$B$20,2,FALSE)</f>
        <v>#N/A</v>
      </c>
      <c r="I947" s="60" t="e">
        <f>VLOOKUP(Table2[[#This Row],[Site]],'MSRP CODES'!$A$23:$C$39,3,FALSE)</f>
        <v>#N/A</v>
      </c>
      <c r="J947" s="59" t="e">
        <f>VLOOKUP(Table2[[#This Row],[Cost Center Code]],'MSRP CODES'!$A$42:$B$48,2,FALSE)</f>
        <v>#N/A</v>
      </c>
      <c r="K947" s="61" t="e">
        <f>VLOOKUP(Table2[[#This Row],[MSRP Objective]],'MSRP CODES'!$A$60:$B$105,2,FALSE)</f>
        <v>#VALUE!</v>
      </c>
      <c r="L947" s="53" t="e">
        <f t="shared" si="41"/>
        <v>#VALUE!</v>
      </c>
      <c r="M947" s="61" t="e">
        <f>VLOOKUP(Table2[[#This Row],[MSRP Output]],'MSRP CODES'!$A$108:$B$491,2,FALSE)</f>
        <v>#N/A</v>
      </c>
      <c r="O947" s="61" t="e">
        <f>VLOOKUP(Table2[[#This Row],[Account Code]],'MSRP CODES'!$A$495:$B$580,2,FALSE)</f>
        <v>#N/A</v>
      </c>
      <c r="V947" s="12">
        <f t="shared" si="42"/>
        <v>0</v>
      </c>
      <c r="W947" s="13">
        <f>Table2[[#This Row],[Cost LC]]/3673.75</f>
        <v>0</v>
      </c>
    </row>
    <row r="948" spans="2:23" x14ac:dyDescent="0.3">
      <c r="B948" s="59" t="e">
        <f>VLOOKUP('BUDGET TEMPLATE'!C948,'MSRP CODES'!$A$4:$B$8,2,FALSE)</f>
        <v>#N/A</v>
      </c>
      <c r="D948" s="59" t="e">
        <f>VLOOKUP(Table2[[#This Row],[PPG Code]],'MSRP CODES'!$A$11:$B$15,2,FALSE)</f>
        <v>#N/A</v>
      </c>
      <c r="F948" s="59" t="e">
        <f>VLOOKUP(Table2[[#This Row],[Goal Code]],'MSRP CODES'!$A$18:$B$20,2,FALSE)</f>
        <v>#N/A</v>
      </c>
      <c r="I948" s="60" t="e">
        <f>VLOOKUP(Table2[[#This Row],[Site]],'MSRP CODES'!$A$23:$C$39,3,FALSE)</f>
        <v>#N/A</v>
      </c>
      <c r="J948" s="59" t="e">
        <f>VLOOKUP(Table2[[#This Row],[Cost Center Code]],'MSRP CODES'!$A$42:$B$48,2,FALSE)</f>
        <v>#N/A</v>
      </c>
      <c r="K948" s="61" t="e">
        <f>VLOOKUP(Table2[[#This Row],[MSRP Objective]],'MSRP CODES'!$A$60:$B$105,2,FALSE)</f>
        <v>#VALUE!</v>
      </c>
      <c r="L948" s="53" t="e">
        <f t="shared" si="41"/>
        <v>#VALUE!</v>
      </c>
      <c r="M948" s="61" t="e">
        <f>VLOOKUP(Table2[[#This Row],[MSRP Output]],'MSRP CODES'!$A$108:$B$491,2,FALSE)</f>
        <v>#N/A</v>
      </c>
      <c r="O948" s="61" t="e">
        <f>VLOOKUP(Table2[[#This Row],[Account Code]],'MSRP CODES'!$A$495:$B$580,2,FALSE)</f>
        <v>#N/A</v>
      </c>
      <c r="V948" s="12">
        <f t="shared" si="42"/>
        <v>0</v>
      </c>
      <c r="W948" s="13">
        <f>Table2[[#This Row],[Cost LC]]/3673.75</f>
        <v>0</v>
      </c>
    </row>
    <row r="949" spans="2:23" x14ac:dyDescent="0.3">
      <c r="B949" s="59" t="e">
        <f>VLOOKUP('BUDGET TEMPLATE'!C949,'MSRP CODES'!$A$4:$B$8,2,FALSE)</f>
        <v>#N/A</v>
      </c>
      <c r="D949" s="59" t="e">
        <f>VLOOKUP(Table2[[#This Row],[PPG Code]],'MSRP CODES'!$A$11:$B$15,2,FALSE)</f>
        <v>#N/A</v>
      </c>
      <c r="F949" s="59" t="e">
        <f>VLOOKUP(Table2[[#This Row],[Goal Code]],'MSRP CODES'!$A$18:$B$20,2,FALSE)</f>
        <v>#N/A</v>
      </c>
      <c r="I949" s="60" t="e">
        <f>VLOOKUP(Table2[[#This Row],[Site]],'MSRP CODES'!$A$23:$C$39,3,FALSE)</f>
        <v>#N/A</v>
      </c>
      <c r="J949" s="59" t="e">
        <f>VLOOKUP(Table2[[#This Row],[Cost Center Code]],'MSRP CODES'!$A$42:$B$48,2,FALSE)</f>
        <v>#N/A</v>
      </c>
      <c r="K949" s="61" t="e">
        <f>VLOOKUP(Table2[[#This Row],[MSRP Objective]],'MSRP CODES'!$A$60:$B$105,2,FALSE)</f>
        <v>#VALUE!</v>
      </c>
      <c r="L949" s="53" t="e">
        <f t="shared" si="41"/>
        <v>#VALUE!</v>
      </c>
      <c r="M949" s="61" t="e">
        <f>VLOOKUP(Table2[[#This Row],[MSRP Output]],'MSRP CODES'!$A$108:$B$491,2,FALSE)</f>
        <v>#N/A</v>
      </c>
      <c r="O949" s="61" t="e">
        <f>VLOOKUP(Table2[[#This Row],[Account Code]],'MSRP CODES'!$A$495:$B$580,2,FALSE)</f>
        <v>#N/A</v>
      </c>
      <c r="V949" s="12">
        <f t="shared" si="42"/>
        <v>0</v>
      </c>
      <c r="W949" s="13">
        <f>Table2[[#This Row],[Cost LC]]/3673.75</f>
        <v>0</v>
      </c>
    </row>
    <row r="950" spans="2:23" x14ac:dyDescent="0.3">
      <c r="B950" s="59" t="e">
        <f>VLOOKUP('BUDGET TEMPLATE'!C950,'MSRP CODES'!$A$4:$B$8,2,FALSE)</f>
        <v>#N/A</v>
      </c>
      <c r="D950" s="59" t="e">
        <f>VLOOKUP(Table2[[#This Row],[PPG Code]],'MSRP CODES'!$A$11:$B$15,2,FALSE)</f>
        <v>#N/A</v>
      </c>
      <c r="F950" s="59" t="e">
        <f>VLOOKUP(Table2[[#This Row],[Goal Code]],'MSRP CODES'!$A$18:$B$20,2,FALSE)</f>
        <v>#N/A</v>
      </c>
      <c r="I950" s="60" t="e">
        <f>VLOOKUP(Table2[[#This Row],[Site]],'MSRP CODES'!$A$23:$C$39,3,FALSE)</f>
        <v>#N/A</v>
      </c>
      <c r="J950" s="59" t="e">
        <f>VLOOKUP(Table2[[#This Row],[Cost Center Code]],'MSRP CODES'!$A$42:$B$48,2,FALSE)</f>
        <v>#N/A</v>
      </c>
      <c r="K950" s="61" t="e">
        <f>VLOOKUP(Table2[[#This Row],[MSRP Objective]],'MSRP CODES'!$A$60:$B$105,2,FALSE)</f>
        <v>#VALUE!</v>
      </c>
      <c r="L950" s="53" t="e">
        <f t="shared" si="41"/>
        <v>#VALUE!</v>
      </c>
      <c r="M950" s="61" t="e">
        <f>VLOOKUP(Table2[[#This Row],[MSRP Output]],'MSRP CODES'!$A$108:$B$491,2,FALSE)</f>
        <v>#N/A</v>
      </c>
      <c r="O950" s="61" t="e">
        <f>VLOOKUP(Table2[[#This Row],[Account Code]],'MSRP CODES'!$A$495:$B$580,2,FALSE)</f>
        <v>#N/A</v>
      </c>
      <c r="V950" s="12">
        <f t="shared" si="42"/>
        <v>0</v>
      </c>
      <c r="W950" s="13">
        <f>Table2[[#This Row],[Cost LC]]/3673.75</f>
        <v>0</v>
      </c>
    </row>
    <row r="951" spans="2:23" x14ac:dyDescent="0.3">
      <c r="B951" s="59" t="e">
        <f>VLOOKUP('BUDGET TEMPLATE'!C951,'MSRP CODES'!$A$4:$B$8,2,FALSE)</f>
        <v>#N/A</v>
      </c>
      <c r="D951" s="59" t="e">
        <f>VLOOKUP(Table2[[#This Row],[PPG Code]],'MSRP CODES'!$A$11:$B$15,2,FALSE)</f>
        <v>#N/A</v>
      </c>
      <c r="F951" s="59" t="e">
        <f>VLOOKUP(Table2[[#This Row],[Goal Code]],'MSRP CODES'!$A$18:$B$20,2,FALSE)</f>
        <v>#N/A</v>
      </c>
      <c r="I951" s="60" t="e">
        <f>VLOOKUP(Table2[[#This Row],[Site]],'MSRP CODES'!$A$23:$C$39,3,FALSE)</f>
        <v>#N/A</v>
      </c>
      <c r="J951" s="59" t="e">
        <f>VLOOKUP(Table2[[#This Row],[Cost Center Code]],'MSRP CODES'!$A$42:$B$48,2,FALSE)</f>
        <v>#N/A</v>
      </c>
      <c r="K951" s="61" t="e">
        <f>VLOOKUP(Table2[[#This Row],[MSRP Objective]],'MSRP CODES'!$A$60:$B$105,2,FALSE)</f>
        <v>#VALUE!</v>
      </c>
      <c r="L951" s="53" t="e">
        <f t="shared" si="41"/>
        <v>#VALUE!</v>
      </c>
      <c r="M951" s="61" t="e">
        <f>VLOOKUP(Table2[[#This Row],[MSRP Output]],'MSRP CODES'!$A$108:$B$491,2,FALSE)</f>
        <v>#N/A</v>
      </c>
      <c r="O951" s="61" t="e">
        <f>VLOOKUP(Table2[[#This Row],[Account Code]],'MSRP CODES'!$A$495:$B$580,2,FALSE)</f>
        <v>#N/A</v>
      </c>
      <c r="V951" s="12">
        <f t="shared" si="42"/>
        <v>0</v>
      </c>
      <c r="W951" s="13">
        <f>Table2[[#This Row],[Cost LC]]/3673.75</f>
        <v>0</v>
      </c>
    </row>
    <row r="952" spans="2:23" x14ac:dyDescent="0.3">
      <c r="B952" s="59" t="e">
        <f>VLOOKUP('BUDGET TEMPLATE'!C952,'MSRP CODES'!$A$4:$B$8,2,FALSE)</f>
        <v>#N/A</v>
      </c>
      <c r="D952" s="59" t="e">
        <f>VLOOKUP(Table2[[#This Row],[PPG Code]],'MSRP CODES'!$A$11:$B$15,2,FALSE)</f>
        <v>#N/A</v>
      </c>
      <c r="F952" s="59" t="e">
        <f>VLOOKUP(Table2[[#This Row],[Goal Code]],'MSRP CODES'!$A$18:$B$20,2,FALSE)</f>
        <v>#N/A</v>
      </c>
      <c r="I952" s="60" t="e">
        <f>VLOOKUP(Table2[[#This Row],[Site]],'MSRP CODES'!$A$23:$C$39,3,FALSE)</f>
        <v>#N/A</v>
      </c>
      <c r="J952" s="59" t="e">
        <f>VLOOKUP(Table2[[#This Row],[Cost Center Code]],'MSRP CODES'!$A$42:$B$48,2,FALSE)</f>
        <v>#N/A</v>
      </c>
      <c r="K952" s="61" t="e">
        <f>VLOOKUP(Table2[[#This Row],[MSRP Objective]],'MSRP CODES'!$A$60:$B$105,2,FALSE)</f>
        <v>#VALUE!</v>
      </c>
      <c r="L952" s="53" t="e">
        <f t="shared" si="41"/>
        <v>#VALUE!</v>
      </c>
      <c r="M952" s="61" t="e">
        <f>VLOOKUP(Table2[[#This Row],[MSRP Output]],'MSRP CODES'!$A$108:$B$491,2,FALSE)</f>
        <v>#N/A</v>
      </c>
      <c r="O952" s="61" t="e">
        <f>VLOOKUP(Table2[[#This Row],[Account Code]],'MSRP CODES'!$A$495:$B$580,2,FALSE)</f>
        <v>#N/A</v>
      </c>
      <c r="V952" s="12">
        <f t="shared" si="42"/>
        <v>0</v>
      </c>
      <c r="W952" s="13">
        <f>Table2[[#This Row],[Cost LC]]/3673.75</f>
        <v>0</v>
      </c>
    </row>
    <row r="953" spans="2:23" x14ac:dyDescent="0.3">
      <c r="B953" s="59" t="e">
        <f>VLOOKUP('BUDGET TEMPLATE'!C953,'MSRP CODES'!$A$4:$B$8,2,FALSE)</f>
        <v>#N/A</v>
      </c>
      <c r="D953" s="59" t="e">
        <f>VLOOKUP(Table2[[#This Row],[PPG Code]],'MSRP CODES'!$A$11:$B$15,2,FALSE)</f>
        <v>#N/A</v>
      </c>
      <c r="F953" s="59" t="e">
        <f>VLOOKUP(Table2[[#This Row],[Goal Code]],'MSRP CODES'!$A$18:$B$20,2,FALSE)</f>
        <v>#N/A</v>
      </c>
      <c r="I953" s="60" t="e">
        <f>VLOOKUP(Table2[[#This Row],[Site]],'MSRP CODES'!$A$23:$C$39,3,FALSE)</f>
        <v>#N/A</v>
      </c>
      <c r="J953" s="59" t="e">
        <f>VLOOKUP(Table2[[#This Row],[Cost Center Code]],'MSRP CODES'!$A$42:$B$48,2,FALSE)</f>
        <v>#N/A</v>
      </c>
      <c r="K953" s="61" t="e">
        <f>VLOOKUP(Table2[[#This Row],[MSRP Objective]],'MSRP CODES'!$A$60:$B$105,2,FALSE)</f>
        <v>#VALUE!</v>
      </c>
      <c r="L953" s="53" t="e">
        <f t="shared" si="41"/>
        <v>#VALUE!</v>
      </c>
      <c r="M953" s="61" t="e">
        <f>VLOOKUP(Table2[[#This Row],[MSRP Output]],'MSRP CODES'!$A$108:$B$491,2,FALSE)</f>
        <v>#N/A</v>
      </c>
      <c r="O953" s="61" t="e">
        <f>VLOOKUP(Table2[[#This Row],[Account Code]],'MSRP CODES'!$A$495:$B$580,2,FALSE)</f>
        <v>#N/A</v>
      </c>
      <c r="V953" s="12">
        <f t="shared" si="42"/>
        <v>0</v>
      </c>
      <c r="W953" s="13">
        <f>Table2[[#This Row],[Cost LC]]/3673.75</f>
        <v>0</v>
      </c>
    </row>
    <row r="954" spans="2:23" x14ac:dyDescent="0.3">
      <c r="B954" s="59" t="e">
        <f>VLOOKUP('BUDGET TEMPLATE'!C954,'MSRP CODES'!$A$4:$B$8,2,FALSE)</f>
        <v>#N/A</v>
      </c>
      <c r="D954" s="59" t="e">
        <f>VLOOKUP(Table2[[#This Row],[PPG Code]],'MSRP CODES'!$A$11:$B$15,2,FALSE)</f>
        <v>#N/A</v>
      </c>
      <c r="F954" s="59" t="e">
        <f>VLOOKUP(Table2[[#This Row],[Goal Code]],'MSRP CODES'!$A$18:$B$20,2,FALSE)</f>
        <v>#N/A</v>
      </c>
      <c r="I954" s="60" t="e">
        <f>VLOOKUP(Table2[[#This Row],[Site]],'MSRP CODES'!$A$23:$C$39,3,FALSE)</f>
        <v>#N/A</v>
      </c>
      <c r="J954" s="59" t="e">
        <f>VLOOKUP(Table2[[#This Row],[Cost Center Code]],'MSRP CODES'!$A$42:$B$48,2,FALSE)</f>
        <v>#N/A</v>
      </c>
      <c r="K954" s="61" t="e">
        <f>VLOOKUP(Table2[[#This Row],[MSRP Objective]],'MSRP CODES'!$A$60:$B$105,2,FALSE)</f>
        <v>#VALUE!</v>
      </c>
      <c r="L954" s="53" t="e">
        <f t="shared" si="41"/>
        <v>#VALUE!</v>
      </c>
      <c r="M954" s="61" t="e">
        <f>VLOOKUP(Table2[[#This Row],[MSRP Output]],'MSRP CODES'!$A$108:$B$491,2,FALSE)</f>
        <v>#N/A</v>
      </c>
      <c r="O954" s="61" t="e">
        <f>VLOOKUP(Table2[[#This Row],[Account Code]],'MSRP CODES'!$A$495:$B$580,2,FALSE)</f>
        <v>#N/A</v>
      </c>
      <c r="V954" s="12">
        <f t="shared" si="42"/>
        <v>0</v>
      </c>
      <c r="W954" s="13">
        <f>Table2[[#This Row],[Cost LC]]/3673.75</f>
        <v>0</v>
      </c>
    </row>
    <row r="955" spans="2:23" x14ac:dyDescent="0.3">
      <c r="B955" s="59" t="e">
        <f>VLOOKUP('BUDGET TEMPLATE'!C955,'MSRP CODES'!$A$4:$B$8,2,FALSE)</f>
        <v>#N/A</v>
      </c>
      <c r="D955" s="59" t="e">
        <f>VLOOKUP(Table2[[#This Row],[PPG Code]],'MSRP CODES'!$A$11:$B$15,2,FALSE)</f>
        <v>#N/A</v>
      </c>
      <c r="F955" s="59" t="e">
        <f>VLOOKUP(Table2[[#This Row],[Goal Code]],'MSRP CODES'!$A$18:$B$20,2,FALSE)</f>
        <v>#N/A</v>
      </c>
      <c r="I955" s="60" t="e">
        <f>VLOOKUP(Table2[[#This Row],[Site]],'MSRP CODES'!$A$23:$C$39,3,FALSE)</f>
        <v>#N/A</v>
      </c>
      <c r="J955" s="59" t="e">
        <f>VLOOKUP(Table2[[#This Row],[Cost Center Code]],'MSRP CODES'!$A$42:$B$48,2,FALSE)</f>
        <v>#N/A</v>
      </c>
      <c r="K955" s="61" t="e">
        <f>VLOOKUP(Table2[[#This Row],[MSRP Objective]],'MSRP CODES'!$A$60:$B$105,2,FALSE)</f>
        <v>#VALUE!</v>
      </c>
      <c r="L955" s="53" t="e">
        <f t="shared" si="41"/>
        <v>#VALUE!</v>
      </c>
      <c r="M955" s="61" t="e">
        <f>VLOOKUP(Table2[[#This Row],[MSRP Output]],'MSRP CODES'!$A$108:$B$491,2,FALSE)</f>
        <v>#N/A</v>
      </c>
      <c r="O955" s="61" t="e">
        <f>VLOOKUP(Table2[[#This Row],[Account Code]],'MSRP CODES'!$A$495:$B$580,2,FALSE)</f>
        <v>#N/A</v>
      </c>
      <c r="V955" s="12">
        <f t="shared" si="42"/>
        <v>0</v>
      </c>
      <c r="W955" s="13">
        <f>Table2[[#This Row],[Cost LC]]/3673.75</f>
        <v>0</v>
      </c>
    </row>
    <row r="956" spans="2:23" x14ac:dyDescent="0.3">
      <c r="B956" s="59" t="e">
        <f>VLOOKUP('BUDGET TEMPLATE'!C956,'MSRP CODES'!$A$4:$B$8,2,FALSE)</f>
        <v>#N/A</v>
      </c>
      <c r="D956" s="59" t="e">
        <f>VLOOKUP(Table2[[#This Row],[PPG Code]],'MSRP CODES'!$A$11:$B$15,2,FALSE)</f>
        <v>#N/A</v>
      </c>
      <c r="F956" s="59" t="e">
        <f>VLOOKUP(Table2[[#This Row],[Goal Code]],'MSRP CODES'!$A$18:$B$20,2,FALSE)</f>
        <v>#N/A</v>
      </c>
      <c r="I956" s="60" t="e">
        <f>VLOOKUP(Table2[[#This Row],[Site]],'MSRP CODES'!$A$23:$C$39,3,FALSE)</f>
        <v>#N/A</v>
      </c>
      <c r="J956" s="59" t="e">
        <f>VLOOKUP(Table2[[#This Row],[Cost Center Code]],'MSRP CODES'!$A$42:$B$48,2,FALSE)</f>
        <v>#N/A</v>
      </c>
      <c r="K956" s="61" t="e">
        <f>VLOOKUP(Table2[[#This Row],[MSRP Objective]],'MSRP CODES'!$A$60:$B$105,2,FALSE)</f>
        <v>#VALUE!</v>
      </c>
      <c r="L956" s="53" t="e">
        <f t="shared" si="41"/>
        <v>#VALUE!</v>
      </c>
      <c r="M956" s="61" t="e">
        <f>VLOOKUP(Table2[[#This Row],[MSRP Output]],'MSRP CODES'!$A$108:$B$491,2,FALSE)</f>
        <v>#N/A</v>
      </c>
      <c r="O956" s="61" t="e">
        <f>VLOOKUP(Table2[[#This Row],[Account Code]],'MSRP CODES'!$A$495:$B$580,2,FALSE)</f>
        <v>#N/A</v>
      </c>
      <c r="V956" s="12">
        <f t="shared" si="42"/>
        <v>0</v>
      </c>
      <c r="W956" s="13">
        <f>Table2[[#This Row],[Cost LC]]/3673.75</f>
        <v>0</v>
      </c>
    </row>
    <row r="957" spans="2:23" x14ac:dyDescent="0.3">
      <c r="B957" s="59" t="e">
        <f>VLOOKUP('BUDGET TEMPLATE'!C957,'MSRP CODES'!$A$4:$B$8,2,FALSE)</f>
        <v>#N/A</v>
      </c>
      <c r="D957" s="59" t="e">
        <f>VLOOKUP(Table2[[#This Row],[PPG Code]],'MSRP CODES'!$A$11:$B$15,2,FALSE)</f>
        <v>#N/A</v>
      </c>
      <c r="F957" s="59" t="e">
        <f>VLOOKUP(Table2[[#This Row],[Goal Code]],'MSRP CODES'!$A$18:$B$20,2,FALSE)</f>
        <v>#N/A</v>
      </c>
      <c r="I957" s="60" t="e">
        <f>VLOOKUP(Table2[[#This Row],[Site]],'MSRP CODES'!$A$23:$C$39,3,FALSE)</f>
        <v>#N/A</v>
      </c>
      <c r="J957" s="59" t="e">
        <f>VLOOKUP(Table2[[#This Row],[Cost Center Code]],'MSRP CODES'!$A$42:$B$48,2,FALSE)</f>
        <v>#N/A</v>
      </c>
      <c r="K957" s="61" t="e">
        <f>VLOOKUP(Table2[[#This Row],[MSRP Objective]],'MSRP CODES'!$A$60:$B$105,2,FALSE)</f>
        <v>#VALUE!</v>
      </c>
      <c r="L957" s="53" t="e">
        <f t="shared" ref="L957:L1004" si="43">VALUE(LEFT(N957,LEN(N957)-2))</f>
        <v>#VALUE!</v>
      </c>
      <c r="M957" s="61" t="e">
        <f>VLOOKUP(Table2[[#This Row],[MSRP Output]],'MSRP CODES'!$A$108:$B$491,2,FALSE)</f>
        <v>#N/A</v>
      </c>
      <c r="O957" s="61" t="e">
        <f>VLOOKUP(Table2[[#This Row],[Account Code]],'MSRP CODES'!$A$495:$B$580,2,FALSE)</f>
        <v>#N/A</v>
      </c>
      <c r="V957" s="12">
        <f t="shared" ref="V957:V1004" si="44">U957*R957</f>
        <v>0</v>
      </c>
      <c r="W957" s="13">
        <f>Table2[[#This Row],[Cost LC]]/3673.75</f>
        <v>0</v>
      </c>
    </row>
    <row r="958" spans="2:23" x14ac:dyDescent="0.3">
      <c r="B958" s="59" t="e">
        <f>VLOOKUP('BUDGET TEMPLATE'!C958,'MSRP CODES'!$A$4:$B$8,2,FALSE)</f>
        <v>#N/A</v>
      </c>
      <c r="D958" s="59" t="e">
        <f>VLOOKUP(Table2[[#This Row],[PPG Code]],'MSRP CODES'!$A$11:$B$15,2,FALSE)</f>
        <v>#N/A</v>
      </c>
      <c r="F958" s="59" t="e">
        <f>VLOOKUP(Table2[[#This Row],[Goal Code]],'MSRP CODES'!$A$18:$B$20,2,FALSE)</f>
        <v>#N/A</v>
      </c>
      <c r="I958" s="60" t="e">
        <f>VLOOKUP(Table2[[#This Row],[Site]],'MSRP CODES'!$A$23:$C$39,3,FALSE)</f>
        <v>#N/A</v>
      </c>
      <c r="J958" s="59" t="e">
        <f>VLOOKUP(Table2[[#This Row],[Cost Center Code]],'MSRP CODES'!$A$42:$B$48,2,FALSE)</f>
        <v>#N/A</v>
      </c>
      <c r="K958" s="61" t="e">
        <f>VLOOKUP(Table2[[#This Row],[MSRP Objective]],'MSRP CODES'!$A$60:$B$105,2,FALSE)</f>
        <v>#VALUE!</v>
      </c>
      <c r="L958" s="53" t="e">
        <f t="shared" si="43"/>
        <v>#VALUE!</v>
      </c>
      <c r="M958" s="61" t="e">
        <f>VLOOKUP(Table2[[#This Row],[MSRP Output]],'MSRP CODES'!$A$108:$B$491,2,FALSE)</f>
        <v>#N/A</v>
      </c>
      <c r="O958" s="61" t="e">
        <f>VLOOKUP(Table2[[#This Row],[Account Code]],'MSRP CODES'!$A$495:$B$580,2,FALSE)</f>
        <v>#N/A</v>
      </c>
      <c r="V958" s="12">
        <f t="shared" si="44"/>
        <v>0</v>
      </c>
      <c r="W958" s="13">
        <f>Table2[[#This Row],[Cost LC]]/3673.75</f>
        <v>0</v>
      </c>
    </row>
    <row r="959" spans="2:23" x14ac:dyDescent="0.3">
      <c r="B959" s="59" t="e">
        <f>VLOOKUP('BUDGET TEMPLATE'!C959,'MSRP CODES'!$A$4:$B$8,2,FALSE)</f>
        <v>#N/A</v>
      </c>
      <c r="D959" s="59" t="e">
        <f>VLOOKUP(Table2[[#This Row],[PPG Code]],'MSRP CODES'!$A$11:$B$15,2,FALSE)</f>
        <v>#N/A</v>
      </c>
      <c r="F959" s="59" t="e">
        <f>VLOOKUP(Table2[[#This Row],[Goal Code]],'MSRP CODES'!$A$18:$B$20,2,FALSE)</f>
        <v>#N/A</v>
      </c>
      <c r="I959" s="60" t="e">
        <f>VLOOKUP(Table2[[#This Row],[Site]],'MSRP CODES'!$A$23:$C$39,3,FALSE)</f>
        <v>#N/A</v>
      </c>
      <c r="J959" s="59" t="e">
        <f>VLOOKUP(Table2[[#This Row],[Cost Center Code]],'MSRP CODES'!$A$42:$B$48,2,FALSE)</f>
        <v>#N/A</v>
      </c>
      <c r="K959" s="61" t="e">
        <f>VLOOKUP(Table2[[#This Row],[MSRP Objective]],'MSRP CODES'!$A$60:$B$105,2,FALSE)</f>
        <v>#VALUE!</v>
      </c>
      <c r="L959" s="53" t="e">
        <f t="shared" si="43"/>
        <v>#VALUE!</v>
      </c>
      <c r="M959" s="61" t="e">
        <f>VLOOKUP(Table2[[#This Row],[MSRP Output]],'MSRP CODES'!$A$108:$B$491,2,FALSE)</f>
        <v>#N/A</v>
      </c>
      <c r="O959" s="61" t="e">
        <f>VLOOKUP(Table2[[#This Row],[Account Code]],'MSRP CODES'!$A$495:$B$580,2,FALSE)</f>
        <v>#N/A</v>
      </c>
      <c r="V959" s="12">
        <f t="shared" si="44"/>
        <v>0</v>
      </c>
      <c r="W959" s="13">
        <f>Table2[[#This Row],[Cost LC]]/3673.75</f>
        <v>0</v>
      </c>
    </row>
    <row r="960" spans="2:23" x14ac:dyDescent="0.3">
      <c r="B960" s="59" t="e">
        <f>VLOOKUP('BUDGET TEMPLATE'!C960,'MSRP CODES'!$A$4:$B$8,2,FALSE)</f>
        <v>#N/A</v>
      </c>
      <c r="D960" s="59" t="e">
        <f>VLOOKUP(Table2[[#This Row],[PPG Code]],'MSRP CODES'!$A$11:$B$15,2,FALSE)</f>
        <v>#N/A</v>
      </c>
      <c r="F960" s="59" t="e">
        <f>VLOOKUP(Table2[[#This Row],[Goal Code]],'MSRP CODES'!$A$18:$B$20,2,FALSE)</f>
        <v>#N/A</v>
      </c>
      <c r="I960" s="60" t="e">
        <f>VLOOKUP(Table2[[#This Row],[Site]],'MSRP CODES'!$A$23:$C$39,3,FALSE)</f>
        <v>#N/A</v>
      </c>
      <c r="J960" s="59" t="e">
        <f>VLOOKUP(Table2[[#This Row],[Cost Center Code]],'MSRP CODES'!$A$42:$B$48,2,FALSE)</f>
        <v>#N/A</v>
      </c>
      <c r="K960" s="61" t="e">
        <f>VLOOKUP(Table2[[#This Row],[MSRP Objective]],'MSRP CODES'!$A$60:$B$105,2,FALSE)</f>
        <v>#VALUE!</v>
      </c>
      <c r="L960" s="53" t="e">
        <f t="shared" si="43"/>
        <v>#VALUE!</v>
      </c>
      <c r="M960" s="61" t="e">
        <f>VLOOKUP(Table2[[#This Row],[MSRP Output]],'MSRP CODES'!$A$108:$B$491,2,FALSE)</f>
        <v>#N/A</v>
      </c>
      <c r="O960" s="61" t="e">
        <f>VLOOKUP(Table2[[#This Row],[Account Code]],'MSRP CODES'!$A$495:$B$580,2,FALSE)</f>
        <v>#N/A</v>
      </c>
      <c r="V960" s="12">
        <f t="shared" si="44"/>
        <v>0</v>
      </c>
      <c r="W960" s="13">
        <f>Table2[[#This Row],[Cost LC]]/3673.75</f>
        <v>0</v>
      </c>
    </row>
    <row r="961" spans="2:23" x14ac:dyDescent="0.3">
      <c r="B961" s="59" t="e">
        <f>VLOOKUP('BUDGET TEMPLATE'!C961,'MSRP CODES'!$A$4:$B$8,2,FALSE)</f>
        <v>#N/A</v>
      </c>
      <c r="D961" s="59" t="e">
        <f>VLOOKUP(Table2[[#This Row],[PPG Code]],'MSRP CODES'!$A$11:$B$15,2,FALSE)</f>
        <v>#N/A</v>
      </c>
      <c r="F961" s="59" t="e">
        <f>VLOOKUP(Table2[[#This Row],[Goal Code]],'MSRP CODES'!$A$18:$B$20,2,FALSE)</f>
        <v>#N/A</v>
      </c>
      <c r="I961" s="60" t="e">
        <f>VLOOKUP(Table2[[#This Row],[Site]],'MSRP CODES'!$A$23:$C$39,3,FALSE)</f>
        <v>#N/A</v>
      </c>
      <c r="J961" s="59" t="e">
        <f>VLOOKUP(Table2[[#This Row],[Cost Center Code]],'MSRP CODES'!$A$42:$B$48,2,FALSE)</f>
        <v>#N/A</v>
      </c>
      <c r="K961" s="61" t="e">
        <f>VLOOKUP(Table2[[#This Row],[MSRP Objective]],'MSRP CODES'!$A$60:$B$105,2,FALSE)</f>
        <v>#VALUE!</v>
      </c>
      <c r="L961" s="53" t="e">
        <f t="shared" si="43"/>
        <v>#VALUE!</v>
      </c>
      <c r="M961" s="61" t="e">
        <f>VLOOKUP(Table2[[#This Row],[MSRP Output]],'MSRP CODES'!$A$108:$B$491,2,FALSE)</f>
        <v>#N/A</v>
      </c>
      <c r="O961" s="61" t="e">
        <f>VLOOKUP(Table2[[#This Row],[Account Code]],'MSRP CODES'!$A$495:$B$580,2,FALSE)</f>
        <v>#N/A</v>
      </c>
      <c r="V961" s="12">
        <f t="shared" si="44"/>
        <v>0</v>
      </c>
      <c r="W961" s="13">
        <f>Table2[[#This Row],[Cost LC]]/3673.75</f>
        <v>0</v>
      </c>
    </row>
    <row r="962" spans="2:23" x14ac:dyDescent="0.3">
      <c r="B962" s="59" t="e">
        <f>VLOOKUP('BUDGET TEMPLATE'!C962,'MSRP CODES'!$A$4:$B$8,2,FALSE)</f>
        <v>#N/A</v>
      </c>
      <c r="D962" s="59" t="e">
        <f>VLOOKUP(Table2[[#This Row],[PPG Code]],'MSRP CODES'!$A$11:$B$15,2,FALSE)</f>
        <v>#N/A</v>
      </c>
      <c r="F962" s="59" t="e">
        <f>VLOOKUP(Table2[[#This Row],[Goal Code]],'MSRP CODES'!$A$18:$B$20,2,FALSE)</f>
        <v>#N/A</v>
      </c>
      <c r="I962" s="60" t="e">
        <f>VLOOKUP(Table2[[#This Row],[Site]],'MSRP CODES'!$A$23:$C$39,3,FALSE)</f>
        <v>#N/A</v>
      </c>
      <c r="J962" s="59" t="e">
        <f>VLOOKUP(Table2[[#This Row],[Cost Center Code]],'MSRP CODES'!$A$42:$B$48,2,FALSE)</f>
        <v>#N/A</v>
      </c>
      <c r="K962" s="61" t="e">
        <f>VLOOKUP(Table2[[#This Row],[MSRP Objective]],'MSRP CODES'!$A$60:$B$105,2,FALSE)</f>
        <v>#VALUE!</v>
      </c>
      <c r="L962" s="53" t="e">
        <f t="shared" si="43"/>
        <v>#VALUE!</v>
      </c>
      <c r="M962" s="61" t="e">
        <f>VLOOKUP(Table2[[#This Row],[MSRP Output]],'MSRP CODES'!$A$108:$B$491,2,FALSE)</f>
        <v>#N/A</v>
      </c>
      <c r="O962" s="61" t="e">
        <f>VLOOKUP(Table2[[#This Row],[Account Code]],'MSRP CODES'!$A$495:$B$580,2,FALSE)</f>
        <v>#N/A</v>
      </c>
      <c r="V962" s="12">
        <f t="shared" si="44"/>
        <v>0</v>
      </c>
      <c r="W962" s="13">
        <f>Table2[[#This Row],[Cost LC]]/3673.75</f>
        <v>0</v>
      </c>
    </row>
    <row r="963" spans="2:23" x14ac:dyDescent="0.3">
      <c r="B963" s="59" t="e">
        <f>VLOOKUP('BUDGET TEMPLATE'!C963,'MSRP CODES'!$A$4:$B$8,2,FALSE)</f>
        <v>#N/A</v>
      </c>
      <c r="D963" s="59" t="e">
        <f>VLOOKUP(Table2[[#This Row],[PPG Code]],'MSRP CODES'!$A$11:$B$15,2,FALSE)</f>
        <v>#N/A</v>
      </c>
      <c r="F963" s="59" t="e">
        <f>VLOOKUP(Table2[[#This Row],[Goal Code]],'MSRP CODES'!$A$18:$B$20,2,FALSE)</f>
        <v>#N/A</v>
      </c>
      <c r="I963" s="60" t="e">
        <f>VLOOKUP(Table2[[#This Row],[Site]],'MSRP CODES'!$A$23:$C$39,3,FALSE)</f>
        <v>#N/A</v>
      </c>
      <c r="J963" s="59" t="e">
        <f>VLOOKUP(Table2[[#This Row],[Cost Center Code]],'MSRP CODES'!$A$42:$B$48,2,FALSE)</f>
        <v>#N/A</v>
      </c>
      <c r="K963" s="61" t="e">
        <f>VLOOKUP(Table2[[#This Row],[MSRP Objective]],'MSRP CODES'!$A$60:$B$105,2,FALSE)</f>
        <v>#VALUE!</v>
      </c>
      <c r="L963" s="53" t="e">
        <f t="shared" si="43"/>
        <v>#VALUE!</v>
      </c>
      <c r="M963" s="61" t="e">
        <f>VLOOKUP(Table2[[#This Row],[MSRP Output]],'MSRP CODES'!$A$108:$B$491,2,FALSE)</f>
        <v>#N/A</v>
      </c>
      <c r="O963" s="61" t="e">
        <f>VLOOKUP(Table2[[#This Row],[Account Code]],'MSRP CODES'!$A$495:$B$580,2,FALSE)</f>
        <v>#N/A</v>
      </c>
      <c r="V963" s="12">
        <f t="shared" si="44"/>
        <v>0</v>
      </c>
      <c r="W963" s="13">
        <f>Table2[[#This Row],[Cost LC]]/3673.75</f>
        <v>0</v>
      </c>
    </row>
    <row r="964" spans="2:23" x14ac:dyDescent="0.3">
      <c r="B964" s="59" t="e">
        <f>VLOOKUP('BUDGET TEMPLATE'!C964,'MSRP CODES'!$A$4:$B$8,2,FALSE)</f>
        <v>#N/A</v>
      </c>
      <c r="D964" s="59" t="e">
        <f>VLOOKUP(Table2[[#This Row],[PPG Code]],'MSRP CODES'!$A$11:$B$15,2,FALSE)</f>
        <v>#N/A</v>
      </c>
      <c r="F964" s="59" t="e">
        <f>VLOOKUP(Table2[[#This Row],[Goal Code]],'MSRP CODES'!$A$18:$B$20,2,FALSE)</f>
        <v>#N/A</v>
      </c>
      <c r="I964" s="60" t="e">
        <f>VLOOKUP(Table2[[#This Row],[Site]],'MSRP CODES'!$A$23:$C$39,3,FALSE)</f>
        <v>#N/A</v>
      </c>
      <c r="J964" s="59" t="e">
        <f>VLOOKUP(Table2[[#This Row],[Cost Center Code]],'MSRP CODES'!$A$42:$B$48,2,FALSE)</f>
        <v>#N/A</v>
      </c>
      <c r="K964" s="61" t="e">
        <f>VLOOKUP(Table2[[#This Row],[MSRP Objective]],'MSRP CODES'!$A$60:$B$105,2,FALSE)</f>
        <v>#VALUE!</v>
      </c>
      <c r="L964" s="53" t="e">
        <f t="shared" si="43"/>
        <v>#VALUE!</v>
      </c>
      <c r="M964" s="61" t="e">
        <f>VLOOKUP(Table2[[#This Row],[MSRP Output]],'MSRP CODES'!$A$108:$B$491,2,FALSE)</f>
        <v>#N/A</v>
      </c>
      <c r="O964" s="61" t="e">
        <f>VLOOKUP(Table2[[#This Row],[Account Code]],'MSRP CODES'!$A$495:$B$580,2,FALSE)</f>
        <v>#N/A</v>
      </c>
      <c r="V964" s="12">
        <f t="shared" si="44"/>
        <v>0</v>
      </c>
      <c r="W964" s="13">
        <f>Table2[[#This Row],[Cost LC]]/3673.75</f>
        <v>0</v>
      </c>
    </row>
    <row r="965" spans="2:23" x14ac:dyDescent="0.3">
      <c r="B965" s="59" t="e">
        <f>VLOOKUP('BUDGET TEMPLATE'!C965,'MSRP CODES'!$A$4:$B$8,2,FALSE)</f>
        <v>#N/A</v>
      </c>
      <c r="D965" s="59" t="e">
        <f>VLOOKUP(Table2[[#This Row],[PPG Code]],'MSRP CODES'!$A$11:$B$15,2,FALSE)</f>
        <v>#N/A</v>
      </c>
      <c r="F965" s="59" t="e">
        <f>VLOOKUP(Table2[[#This Row],[Goal Code]],'MSRP CODES'!$A$18:$B$20,2,FALSE)</f>
        <v>#N/A</v>
      </c>
      <c r="I965" s="60" t="e">
        <f>VLOOKUP(Table2[[#This Row],[Site]],'MSRP CODES'!$A$23:$C$39,3,FALSE)</f>
        <v>#N/A</v>
      </c>
      <c r="J965" s="59" t="e">
        <f>VLOOKUP(Table2[[#This Row],[Cost Center Code]],'MSRP CODES'!$A$42:$B$48,2,FALSE)</f>
        <v>#N/A</v>
      </c>
      <c r="K965" s="61" t="e">
        <f>VLOOKUP(Table2[[#This Row],[MSRP Objective]],'MSRP CODES'!$A$60:$B$105,2,FALSE)</f>
        <v>#VALUE!</v>
      </c>
      <c r="L965" s="53" t="e">
        <f t="shared" si="43"/>
        <v>#VALUE!</v>
      </c>
      <c r="M965" s="61" t="e">
        <f>VLOOKUP(Table2[[#This Row],[MSRP Output]],'MSRP CODES'!$A$108:$B$491,2,FALSE)</f>
        <v>#N/A</v>
      </c>
      <c r="O965" s="61" t="e">
        <f>VLOOKUP(Table2[[#This Row],[Account Code]],'MSRP CODES'!$A$495:$B$580,2,FALSE)</f>
        <v>#N/A</v>
      </c>
      <c r="V965" s="12">
        <f t="shared" si="44"/>
        <v>0</v>
      </c>
      <c r="W965" s="13">
        <f>Table2[[#This Row],[Cost LC]]/3673.75</f>
        <v>0</v>
      </c>
    </row>
    <row r="966" spans="2:23" x14ac:dyDescent="0.3">
      <c r="B966" s="59" t="e">
        <f>VLOOKUP('BUDGET TEMPLATE'!C966,'MSRP CODES'!$A$4:$B$8,2,FALSE)</f>
        <v>#N/A</v>
      </c>
      <c r="D966" s="59" t="e">
        <f>VLOOKUP(Table2[[#This Row],[PPG Code]],'MSRP CODES'!$A$11:$B$15,2,FALSE)</f>
        <v>#N/A</v>
      </c>
      <c r="F966" s="59" t="e">
        <f>VLOOKUP(Table2[[#This Row],[Goal Code]],'MSRP CODES'!$A$18:$B$20,2,FALSE)</f>
        <v>#N/A</v>
      </c>
      <c r="I966" s="60" t="e">
        <f>VLOOKUP(Table2[[#This Row],[Site]],'MSRP CODES'!$A$23:$C$39,3,FALSE)</f>
        <v>#N/A</v>
      </c>
      <c r="J966" s="59" t="e">
        <f>VLOOKUP(Table2[[#This Row],[Cost Center Code]],'MSRP CODES'!$A$42:$B$48,2,FALSE)</f>
        <v>#N/A</v>
      </c>
      <c r="K966" s="61" t="e">
        <f>VLOOKUP(Table2[[#This Row],[MSRP Objective]],'MSRP CODES'!$A$60:$B$105,2,FALSE)</f>
        <v>#VALUE!</v>
      </c>
      <c r="L966" s="53" t="e">
        <f t="shared" si="43"/>
        <v>#VALUE!</v>
      </c>
      <c r="M966" s="61" t="e">
        <f>VLOOKUP(Table2[[#This Row],[MSRP Output]],'MSRP CODES'!$A$108:$B$491,2,FALSE)</f>
        <v>#N/A</v>
      </c>
      <c r="O966" s="61" t="e">
        <f>VLOOKUP(Table2[[#This Row],[Account Code]],'MSRP CODES'!$A$495:$B$580,2,FALSE)</f>
        <v>#N/A</v>
      </c>
      <c r="V966" s="12">
        <f t="shared" si="44"/>
        <v>0</v>
      </c>
      <c r="W966" s="13">
        <f>Table2[[#This Row],[Cost LC]]/3673.75</f>
        <v>0</v>
      </c>
    </row>
    <row r="967" spans="2:23" x14ac:dyDescent="0.3">
      <c r="B967" s="59" t="e">
        <f>VLOOKUP('BUDGET TEMPLATE'!C967,'MSRP CODES'!$A$4:$B$8,2,FALSE)</f>
        <v>#N/A</v>
      </c>
      <c r="D967" s="59" t="e">
        <f>VLOOKUP(Table2[[#This Row],[PPG Code]],'MSRP CODES'!$A$11:$B$15,2,FALSE)</f>
        <v>#N/A</v>
      </c>
      <c r="F967" s="59" t="e">
        <f>VLOOKUP(Table2[[#This Row],[Goal Code]],'MSRP CODES'!$A$18:$B$20,2,FALSE)</f>
        <v>#N/A</v>
      </c>
      <c r="I967" s="60" t="e">
        <f>VLOOKUP(Table2[[#This Row],[Site]],'MSRP CODES'!$A$23:$C$39,3,FALSE)</f>
        <v>#N/A</v>
      </c>
      <c r="J967" s="59" t="e">
        <f>VLOOKUP(Table2[[#This Row],[Cost Center Code]],'MSRP CODES'!$A$42:$B$48,2,FALSE)</f>
        <v>#N/A</v>
      </c>
      <c r="K967" s="61" t="e">
        <f>VLOOKUP(Table2[[#This Row],[MSRP Objective]],'MSRP CODES'!$A$60:$B$105,2,FALSE)</f>
        <v>#VALUE!</v>
      </c>
      <c r="L967" s="53" t="e">
        <f t="shared" si="43"/>
        <v>#VALUE!</v>
      </c>
      <c r="M967" s="61" t="e">
        <f>VLOOKUP(Table2[[#This Row],[MSRP Output]],'MSRP CODES'!$A$108:$B$491,2,FALSE)</f>
        <v>#N/A</v>
      </c>
      <c r="O967" s="61" t="e">
        <f>VLOOKUP(Table2[[#This Row],[Account Code]],'MSRP CODES'!$A$495:$B$580,2,FALSE)</f>
        <v>#N/A</v>
      </c>
      <c r="V967" s="12">
        <f t="shared" si="44"/>
        <v>0</v>
      </c>
      <c r="W967" s="13">
        <f>Table2[[#This Row],[Cost LC]]/3673.75</f>
        <v>0</v>
      </c>
    </row>
    <row r="968" spans="2:23" x14ac:dyDescent="0.3">
      <c r="B968" s="59" t="e">
        <f>VLOOKUP('BUDGET TEMPLATE'!C968,'MSRP CODES'!$A$4:$B$8,2,FALSE)</f>
        <v>#N/A</v>
      </c>
      <c r="D968" s="59" t="e">
        <f>VLOOKUP(Table2[[#This Row],[PPG Code]],'MSRP CODES'!$A$11:$B$15,2,FALSE)</f>
        <v>#N/A</v>
      </c>
      <c r="F968" s="59" t="e">
        <f>VLOOKUP(Table2[[#This Row],[Goal Code]],'MSRP CODES'!$A$18:$B$20,2,FALSE)</f>
        <v>#N/A</v>
      </c>
      <c r="I968" s="60" t="e">
        <f>VLOOKUP(Table2[[#This Row],[Site]],'MSRP CODES'!$A$23:$C$39,3,FALSE)</f>
        <v>#N/A</v>
      </c>
      <c r="J968" s="59" t="e">
        <f>VLOOKUP(Table2[[#This Row],[Cost Center Code]],'MSRP CODES'!$A$42:$B$48,2,FALSE)</f>
        <v>#N/A</v>
      </c>
      <c r="K968" s="61" t="e">
        <f>VLOOKUP(Table2[[#This Row],[MSRP Objective]],'MSRP CODES'!$A$60:$B$105,2,FALSE)</f>
        <v>#VALUE!</v>
      </c>
      <c r="L968" s="53" t="e">
        <f t="shared" si="43"/>
        <v>#VALUE!</v>
      </c>
      <c r="M968" s="61" t="e">
        <f>VLOOKUP(Table2[[#This Row],[MSRP Output]],'MSRP CODES'!$A$108:$B$491,2,FALSE)</f>
        <v>#N/A</v>
      </c>
      <c r="O968" s="61" t="e">
        <f>VLOOKUP(Table2[[#This Row],[Account Code]],'MSRP CODES'!$A$495:$B$580,2,FALSE)</f>
        <v>#N/A</v>
      </c>
      <c r="V968" s="12">
        <f t="shared" si="44"/>
        <v>0</v>
      </c>
      <c r="W968" s="13">
        <f>Table2[[#This Row],[Cost LC]]/3673.75</f>
        <v>0</v>
      </c>
    </row>
    <row r="969" spans="2:23" x14ac:dyDescent="0.3">
      <c r="B969" s="59" t="e">
        <f>VLOOKUP('BUDGET TEMPLATE'!C969,'MSRP CODES'!$A$4:$B$8,2,FALSE)</f>
        <v>#N/A</v>
      </c>
      <c r="D969" s="59" t="e">
        <f>VLOOKUP(Table2[[#This Row],[PPG Code]],'MSRP CODES'!$A$11:$B$15,2,FALSE)</f>
        <v>#N/A</v>
      </c>
      <c r="F969" s="59" t="e">
        <f>VLOOKUP(Table2[[#This Row],[Goal Code]],'MSRP CODES'!$A$18:$B$20,2,FALSE)</f>
        <v>#N/A</v>
      </c>
      <c r="I969" s="60" t="e">
        <f>VLOOKUP(Table2[[#This Row],[Site]],'MSRP CODES'!$A$23:$C$39,3,FALSE)</f>
        <v>#N/A</v>
      </c>
      <c r="J969" s="59" t="e">
        <f>VLOOKUP(Table2[[#This Row],[Cost Center Code]],'MSRP CODES'!$A$42:$B$48,2,FALSE)</f>
        <v>#N/A</v>
      </c>
      <c r="K969" s="61" t="e">
        <f>VLOOKUP(Table2[[#This Row],[MSRP Objective]],'MSRP CODES'!$A$60:$B$105,2,FALSE)</f>
        <v>#VALUE!</v>
      </c>
      <c r="L969" s="53" t="e">
        <f t="shared" si="43"/>
        <v>#VALUE!</v>
      </c>
      <c r="M969" s="61" t="e">
        <f>VLOOKUP(Table2[[#This Row],[MSRP Output]],'MSRP CODES'!$A$108:$B$491,2,FALSE)</f>
        <v>#N/A</v>
      </c>
      <c r="O969" s="61" t="e">
        <f>VLOOKUP(Table2[[#This Row],[Account Code]],'MSRP CODES'!$A$495:$B$580,2,FALSE)</f>
        <v>#N/A</v>
      </c>
      <c r="V969" s="12">
        <f t="shared" si="44"/>
        <v>0</v>
      </c>
      <c r="W969" s="13">
        <f>Table2[[#This Row],[Cost LC]]/3673.75</f>
        <v>0</v>
      </c>
    </row>
    <row r="970" spans="2:23" x14ac:dyDescent="0.3">
      <c r="B970" s="59" t="e">
        <f>VLOOKUP('BUDGET TEMPLATE'!C970,'MSRP CODES'!$A$4:$B$8,2,FALSE)</f>
        <v>#N/A</v>
      </c>
      <c r="D970" s="59" t="e">
        <f>VLOOKUP(Table2[[#This Row],[PPG Code]],'MSRP CODES'!$A$11:$B$15,2,FALSE)</f>
        <v>#N/A</v>
      </c>
      <c r="F970" s="59" t="e">
        <f>VLOOKUP(Table2[[#This Row],[Goal Code]],'MSRP CODES'!$A$18:$B$20,2,FALSE)</f>
        <v>#N/A</v>
      </c>
      <c r="I970" s="60" t="e">
        <f>VLOOKUP(Table2[[#This Row],[Site]],'MSRP CODES'!$A$23:$C$39,3,FALSE)</f>
        <v>#N/A</v>
      </c>
      <c r="J970" s="59" t="e">
        <f>VLOOKUP(Table2[[#This Row],[Cost Center Code]],'MSRP CODES'!$A$42:$B$48,2,FALSE)</f>
        <v>#N/A</v>
      </c>
      <c r="K970" s="61" t="e">
        <f>VLOOKUP(Table2[[#This Row],[MSRP Objective]],'MSRP CODES'!$A$60:$B$105,2,FALSE)</f>
        <v>#VALUE!</v>
      </c>
      <c r="L970" s="53" t="e">
        <f t="shared" si="43"/>
        <v>#VALUE!</v>
      </c>
      <c r="M970" s="61" t="e">
        <f>VLOOKUP(Table2[[#This Row],[MSRP Output]],'MSRP CODES'!$A$108:$B$491,2,FALSE)</f>
        <v>#N/A</v>
      </c>
      <c r="O970" s="61" t="e">
        <f>VLOOKUP(Table2[[#This Row],[Account Code]],'MSRP CODES'!$A$495:$B$580,2,FALSE)</f>
        <v>#N/A</v>
      </c>
      <c r="V970" s="12">
        <f t="shared" si="44"/>
        <v>0</v>
      </c>
      <c r="W970" s="13">
        <f>Table2[[#This Row],[Cost LC]]/3673.75</f>
        <v>0</v>
      </c>
    </row>
    <row r="971" spans="2:23" x14ac:dyDescent="0.3">
      <c r="B971" s="59" t="e">
        <f>VLOOKUP('BUDGET TEMPLATE'!C971,'MSRP CODES'!$A$4:$B$8,2,FALSE)</f>
        <v>#N/A</v>
      </c>
      <c r="D971" s="59" t="e">
        <f>VLOOKUP(Table2[[#This Row],[PPG Code]],'MSRP CODES'!$A$11:$B$15,2,FALSE)</f>
        <v>#N/A</v>
      </c>
      <c r="F971" s="59" t="e">
        <f>VLOOKUP(Table2[[#This Row],[Goal Code]],'MSRP CODES'!$A$18:$B$20,2,FALSE)</f>
        <v>#N/A</v>
      </c>
      <c r="I971" s="60" t="e">
        <f>VLOOKUP(Table2[[#This Row],[Site]],'MSRP CODES'!$A$23:$C$39,3,FALSE)</f>
        <v>#N/A</v>
      </c>
      <c r="J971" s="59" t="e">
        <f>VLOOKUP(Table2[[#This Row],[Cost Center Code]],'MSRP CODES'!$A$42:$B$48,2,FALSE)</f>
        <v>#N/A</v>
      </c>
      <c r="K971" s="61" t="e">
        <f>VLOOKUP(Table2[[#This Row],[MSRP Objective]],'MSRP CODES'!$A$60:$B$105,2,FALSE)</f>
        <v>#VALUE!</v>
      </c>
      <c r="L971" s="53" t="e">
        <f t="shared" si="43"/>
        <v>#VALUE!</v>
      </c>
      <c r="M971" s="61" t="e">
        <f>VLOOKUP(Table2[[#This Row],[MSRP Output]],'MSRP CODES'!$A$108:$B$491,2,FALSE)</f>
        <v>#N/A</v>
      </c>
      <c r="O971" s="61" t="e">
        <f>VLOOKUP(Table2[[#This Row],[Account Code]],'MSRP CODES'!$A$495:$B$580,2,FALSE)</f>
        <v>#N/A</v>
      </c>
      <c r="V971" s="12">
        <f t="shared" si="44"/>
        <v>0</v>
      </c>
      <c r="W971" s="13">
        <f>Table2[[#This Row],[Cost LC]]/3673.75</f>
        <v>0</v>
      </c>
    </row>
    <row r="972" spans="2:23" x14ac:dyDescent="0.3">
      <c r="B972" s="59" t="e">
        <f>VLOOKUP('BUDGET TEMPLATE'!C972,'MSRP CODES'!$A$4:$B$8,2,FALSE)</f>
        <v>#N/A</v>
      </c>
      <c r="D972" s="59" t="e">
        <f>VLOOKUP(Table2[[#This Row],[PPG Code]],'MSRP CODES'!$A$11:$B$15,2,FALSE)</f>
        <v>#N/A</v>
      </c>
      <c r="F972" s="59" t="e">
        <f>VLOOKUP(Table2[[#This Row],[Goal Code]],'MSRP CODES'!$A$18:$B$20,2,FALSE)</f>
        <v>#N/A</v>
      </c>
      <c r="I972" s="60" t="e">
        <f>VLOOKUP(Table2[[#This Row],[Site]],'MSRP CODES'!$A$23:$C$39,3,FALSE)</f>
        <v>#N/A</v>
      </c>
      <c r="J972" s="59" t="e">
        <f>VLOOKUP(Table2[[#This Row],[Cost Center Code]],'MSRP CODES'!$A$42:$B$48,2,FALSE)</f>
        <v>#N/A</v>
      </c>
      <c r="K972" s="61" t="e">
        <f>VLOOKUP(Table2[[#This Row],[MSRP Objective]],'MSRP CODES'!$A$60:$B$105,2,FALSE)</f>
        <v>#VALUE!</v>
      </c>
      <c r="L972" s="53" t="e">
        <f t="shared" si="43"/>
        <v>#VALUE!</v>
      </c>
      <c r="M972" s="61" t="e">
        <f>VLOOKUP(Table2[[#This Row],[MSRP Output]],'MSRP CODES'!$A$108:$B$491,2,FALSE)</f>
        <v>#N/A</v>
      </c>
      <c r="O972" s="61" t="e">
        <f>VLOOKUP(Table2[[#This Row],[Account Code]],'MSRP CODES'!$A$495:$B$580,2,FALSE)</f>
        <v>#N/A</v>
      </c>
      <c r="V972" s="12">
        <f t="shared" si="44"/>
        <v>0</v>
      </c>
      <c r="W972" s="13">
        <f>Table2[[#This Row],[Cost LC]]/3673.75</f>
        <v>0</v>
      </c>
    </row>
    <row r="973" spans="2:23" x14ac:dyDescent="0.3">
      <c r="B973" s="59" t="e">
        <f>VLOOKUP('BUDGET TEMPLATE'!C973,'MSRP CODES'!$A$4:$B$8,2,FALSE)</f>
        <v>#N/A</v>
      </c>
      <c r="D973" s="59" t="e">
        <f>VLOOKUP(Table2[[#This Row],[PPG Code]],'MSRP CODES'!$A$11:$B$15,2,FALSE)</f>
        <v>#N/A</v>
      </c>
      <c r="F973" s="59" t="e">
        <f>VLOOKUP(Table2[[#This Row],[Goal Code]],'MSRP CODES'!$A$18:$B$20,2,FALSE)</f>
        <v>#N/A</v>
      </c>
      <c r="I973" s="60" t="e">
        <f>VLOOKUP(Table2[[#This Row],[Site]],'MSRP CODES'!$A$23:$C$39,3,FALSE)</f>
        <v>#N/A</v>
      </c>
      <c r="J973" s="59" t="e">
        <f>VLOOKUP(Table2[[#This Row],[Cost Center Code]],'MSRP CODES'!$A$42:$B$48,2,FALSE)</f>
        <v>#N/A</v>
      </c>
      <c r="K973" s="61" t="e">
        <f>VLOOKUP(Table2[[#This Row],[MSRP Objective]],'MSRP CODES'!$A$60:$B$105,2,FALSE)</f>
        <v>#VALUE!</v>
      </c>
      <c r="L973" s="53" t="e">
        <f t="shared" si="43"/>
        <v>#VALUE!</v>
      </c>
      <c r="M973" s="61" t="e">
        <f>VLOOKUP(Table2[[#This Row],[MSRP Output]],'MSRP CODES'!$A$108:$B$491,2,FALSE)</f>
        <v>#N/A</v>
      </c>
      <c r="O973" s="61" t="e">
        <f>VLOOKUP(Table2[[#This Row],[Account Code]],'MSRP CODES'!$A$495:$B$580,2,FALSE)</f>
        <v>#N/A</v>
      </c>
      <c r="V973" s="12">
        <f t="shared" si="44"/>
        <v>0</v>
      </c>
      <c r="W973" s="13">
        <f>Table2[[#This Row],[Cost LC]]/3673.75</f>
        <v>0</v>
      </c>
    </row>
    <row r="974" spans="2:23" x14ac:dyDescent="0.3">
      <c r="B974" s="59" t="e">
        <f>VLOOKUP('BUDGET TEMPLATE'!C974,'MSRP CODES'!$A$4:$B$8,2,FALSE)</f>
        <v>#N/A</v>
      </c>
      <c r="D974" s="59" t="e">
        <f>VLOOKUP(Table2[[#This Row],[PPG Code]],'MSRP CODES'!$A$11:$B$15,2,FALSE)</f>
        <v>#N/A</v>
      </c>
      <c r="F974" s="59" t="e">
        <f>VLOOKUP(Table2[[#This Row],[Goal Code]],'MSRP CODES'!$A$18:$B$20,2,FALSE)</f>
        <v>#N/A</v>
      </c>
      <c r="I974" s="60" t="e">
        <f>VLOOKUP(Table2[[#This Row],[Site]],'MSRP CODES'!$A$23:$C$39,3,FALSE)</f>
        <v>#N/A</v>
      </c>
      <c r="J974" s="59" t="e">
        <f>VLOOKUP(Table2[[#This Row],[Cost Center Code]],'MSRP CODES'!$A$42:$B$48,2,FALSE)</f>
        <v>#N/A</v>
      </c>
      <c r="K974" s="61" t="e">
        <f>VLOOKUP(Table2[[#This Row],[MSRP Objective]],'MSRP CODES'!$A$60:$B$105,2,FALSE)</f>
        <v>#VALUE!</v>
      </c>
      <c r="L974" s="53" t="e">
        <f t="shared" si="43"/>
        <v>#VALUE!</v>
      </c>
      <c r="M974" s="61" t="e">
        <f>VLOOKUP(Table2[[#This Row],[MSRP Output]],'MSRP CODES'!$A$108:$B$491,2,FALSE)</f>
        <v>#N/A</v>
      </c>
      <c r="O974" s="61" t="e">
        <f>VLOOKUP(Table2[[#This Row],[Account Code]],'MSRP CODES'!$A$495:$B$580,2,FALSE)</f>
        <v>#N/A</v>
      </c>
      <c r="V974" s="12">
        <f t="shared" si="44"/>
        <v>0</v>
      </c>
      <c r="W974" s="13">
        <f>Table2[[#This Row],[Cost LC]]/3673.75</f>
        <v>0</v>
      </c>
    </row>
    <row r="975" spans="2:23" x14ac:dyDescent="0.3">
      <c r="B975" s="59" t="e">
        <f>VLOOKUP('BUDGET TEMPLATE'!C975,'MSRP CODES'!$A$4:$B$8,2,FALSE)</f>
        <v>#N/A</v>
      </c>
      <c r="D975" s="59" t="e">
        <f>VLOOKUP(Table2[[#This Row],[PPG Code]],'MSRP CODES'!$A$11:$B$15,2,FALSE)</f>
        <v>#N/A</v>
      </c>
      <c r="F975" s="59" t="e">
        <f>VLOOKUP(Table2[[#This Row],[Goal Code]],'MSRP CODES'!$A$18:$B$20,2,FALSE)</f>
        <v>#N/A</v>
      </c>
      <c r="I975" s="60" t="e">
        <f>VLOOKUP(Table2[[#This Row],[Site]],'MSRP CODES'!$A$23:$C$39,3,FALSE)</f>
        <v>#N/A</v>
      </c>
      <c r="J975" s="59" t="e">
        <f>VLOOKUP(Table2[[#This Row],[Cost Center Code]],'MSRP CODES'!$A$42:$B$48,2,FALSE)</f>
        <v>#N/A</v>
      </c>
      <c r="K975" s="61" t="e">
        <f>VLOOKUP(Table2[[#This Row],[MSRP Objective]],'MSRP CODES'!$A$60:$B$105,2,FALSE)</f>
        <v>#VALUE!</v>
      </c>
      <c r="L975" s="53" t="e">
        <f t="shared" si="43"/>
        <v>#VALUE!</v>
      </c>
      <c r="M975" s="61" t="e">
        <f>VLOOKUP(Table2[[#This Row],[MSRP Output]],'MSRP CODES'!$A$108:$B$491,2,FALSE)</f>
        <v>#N/A</v>
      </c>
      <c r="O975" s="61" t="e">
        <f>VLOOKUP(Table2[[#This Row],[Account Code]],'MSRP CODES'!$A$495:$B$580,2,FALSE)</f>
        <v>#N/A</v>
      </c>
      <c r="V975" s="12">
        <f t="shared" si="44"/>
        <v>0</v>
      </c>
      <c r="W975" s="13">
        <f>Table2[[#This Row],[Cost LC]]/3673.75</f>
        <v>0</v>
      </c>
    </row>
    <row r="976" spans="2:23" x14ac:dyDescent="0.3">
      <c r="B976" s="59" t="e">
        <f>VLOOKUP('BUDGET TEMPLATE'!C976,'MSRP CODES'!$A$4:$B$8,2,FALSE)</f>
        <v>#N/A</v>
      </c>
      <c r="D976" s="59" t="e">
        <f>VLOOKUP(Table2[[#This Row],[PPG Code]],'MSRP CODES'!$A$11:$B$15,2,FALSE)</f>
        <v>#N/A</v>
      </c>
      <c r="F976" s="59" t="e">
        <f>VLOOKUP(Table2[[#This Row],[Goal Code]],'MSRP CODES'!$A$18:$B$20,2,FALSE)</f>
        <v>#N/A</v>
      </c>
      <c r="I976" s="60" t="e">
        <f>VLOOKUP(Table2[[#This Row],[Site]],'MSRP CODES'!$A$23:$C$39,3,FALSE)</f>
        <v>#N/A</v>
      </c>
      <c r="J976" s="59" t="e">
        <f>VLOOKUP(Table2[[#This Row],[Cost Center Code]],'MSRP CODES'!$A$42:$B$48,2,FALSE)</f>
        <v>#N/A</v>
      </c>
      <c r="K976" s="61" t="e">
        <f>VLOOKUP(Table2[[#This Row],[MSRP Objective]],'MSRP CODES'!$A$60:$B$105,2,FALSE)</f>
        <v>#VALUE!</v>
      </c>
      <c r="L976" s="53" t="e">
        <f t="shared" si="43"/>
        <v>#VALUE!</v>
      </c>
      <c r="M976" s="61" t="e">
        <f>VLOOKUP(Table2[[#This Row],[MSRP Output]],'MSRP CODES'!$A$108:$B$491,2,FALSE)</f>
        <v>#N/A</v>
      </c>
      <c r="O976" s="61" t="e">
        <f>VLOOKUP(Table2[[#This Row],[Account Code]],'MSRP CODES'!$A$495:$B$580,2,FALSE)</f>
        <v>#N/A</v>
      </c>
      <c r="V976" s="12">
        <f t="shared" si="44"/>
        <v>0</v>
      </c>
      <c r="W976" s="13">
        <f>Table2[[#This Row],[Cost LC]]/3673.75</f>
        <v>0</v>
      </c>
    </row>
    <row r="977" spans="2:23" x14ac:dyDescent="0.3">
      <c r="B977" s="59" t="e">
        <f>VLOOKUP('BUDGET TEMPLATE'!C977,'MSRP CODES'!$A$4:$B$8,2,FALSE)</f>
        <v>#N/A</v>
      </c>
      <c r="D977" s="59" t="e">
        <f>VLOOKUP(Table2[[#This Row],[PPG Code]],'MSRP CODES'!$A$11:$B$15,2,FALSE)</f>
        <v>#N/A</v>
      </c>
      <c r="F977" s="59" t="e">
        <f>VLOOKUP(Table2[[#This Row],[Goal Code]],'MSRP CODES'!$A$18:$B$20,2,FALSE)</f>
        <v>#N/A</v>
      </c>
      <c r="I977" s="60" t="e">
        <f>VLOOKUP(Table2[[#This Row],[Site]],'MSRP CODES'!$A$23:$C$39,3,FALSE)</f>
        <v>#N/A</v>
      </c>
      <c r="J977" s="59" t="e">
        <f>VLOOKUP(Table2[[#This Row],[Cost Center Code]],'MSRP CODES'!$A$42:$B$48,2,FALSE)</f>
        <v>#N/A</v>
      </c>
      <c r="K977" s="61" t="e">
        <f>VLOOKUP(Table2[[#This Row],[MSRP Objective]],'MSRP CODES'!$A$60:$B$105,2,FALSE)</f>
        <v>#VALUE!</v>
      </c>
      <c r="L977" s="53" t="e">
        <f t="shared" si="43"/>
        <v>#VALUE!</v>
      </c>
      <c r="M977" s="61" t="e">
        <f>VLOOKUP(Table2[[#This Row],[MSRP Output]],'MSRP CODES'!$A$108:$B$491,2,FALSE)</f>
        <v>#N/A</v>
      </c>
      <c r="O977" s="61" t="e">
        <f>VLOOKUP(Table2[[#This Row],[Account Code]],'MSRP CODES'!$A$495:$B$580,2,FALSE)</f>
        <v>#N/A</v>
      </c>
      <c r="V977" s="12">
        <f t="shared" si="44"/>
        <v>0</v>
      </c>
      <c r="W977" s="13">
        <f>Table2[[#This Row],[Cost LC]]/3673.75</f>
        <v>0</v>
      </c>
    </row>
    <row r="978" spans="2:23" x14ac:dyDescent="0.3">
      <c r="B978" s="59" t="e">
        <f>VLOOKUP('BUDGET TEMPLATE'!C978,'MSRP CODES'!$A$4:$B$8,2,FALSE)</f>
        <v>#N/A</v>
      </c>
      <c r="D978" s="59" t="e">
        <f>VLOOKUP(Table2[[#This Row],[PPG Code]],'MSRP CODES'!$A$11:$B$15,2,FALSE)</f>
        <v>#N/A</v>
      </c>
      <c r="F978" s="59" t="e">
        <f>VLOOKUP(Table2[[#This Row],[Goal Code]],'MSRP CODES'!$A$18:$B$20,2,FALSE)</f>
        <v>#N/A</v>
      </c>
      <c r="I978" s="60" t="e">
        <f>VLOOKUP(Table2[[#This Row],[Site]],'MSRP CODES'!$A$23:$C$39,3,FALSE)</f>
        <v>#N/A</v>
      </c>
      <c r="J978" s="59" t="e">
        <f>VLOOKUP(Table2[[#This Row],[Cost Center Code]],'MSRP CODES'!$A$42:$B$48,2,FALSE)</f>
        <v>#N/A</v>
      </c>
      <c r="K978" s="61" t="e">
        <f>VLOOKUP(Table2[[#This Row],[MSRP Objective]],'MSRP CODES'!$A$60:$B$105,2,FALSE)</f>
        <v>#VALUE!</v>
      </c>
      <c r="L978" s="53" t="e">
        <f t="shared" si="43"/>
        <v>#VALUE!</v>
      </c>
      <c r="M978" s="61" t="e">
        <f>VLOOKUP(Table2[[#This Row],[MSRP Output]],'MSRP CODES'!$A$108:$B$491,2,FALSE)</f>
        <v>#N/A</v>
      </c>
      <c r="O978" s="61" t="e">
        <f>VLOOKUP(Table2[[#This Row],[Account Code]],'MSRP CODES'!$A$495:$B$580,2,FALSE)</f>
        <v>#N/A</v>
      </c>
      <c r="V978" s="12">
        <f t="shared" si="44"/>
        <v>0</v>
      </c>
      <c r="W978" s="13">
        <f>Table2[[#This Row],[Cost LC]]/3673.75</f>
        <v>0</v>
      </c>
    </row>
    <row r="979" spans="2:23" x14ac:dyDescent="0.3">
      <c r="B979" s="59" t="e">
        <f>VLOOKUP('BUDGET TEMPLATE'!C979,'MSRP CODES'!$A$4:$B$8,2,FALSE)</f>
        <v>#N/A</v>
      </c>
      <c r="D979" s="59" t="e">
        <f>VLOOKUP(Table2[[#This Row],[PPG Code]],'MSRP CODES'!$A$11:$B$15,2,FALSE)</f>
        <v>#N/A</v>
      </c>
      <c r="F979" s="59" t="e">
        <f>VLOOKUP(Table2[[#This Row],[Goal Code]],'MSRP CODES'!$A$18:$B$20,2,FALSE)</f>
        <v>#N/A</v>
      </c>
      <c r="I979" s="60" t="e">
        <f>VLOOKUP(Table2[[#This Row],[Site]],'MSRP CODES'!$A$23:$C$39,3,FALSE)</f>
        <v>#N/A</v>
      </c>
      <c r="J979" s="59" t="e">
        <f>VLOOKUP(Table2[[#This Row],[Cost Center Code]],'MSRP CODES'!$A$42:$B$48,2,FALSE)</f>
        <v>#N/A</v>
      </c>
      <c r="K979" s="61" t="e">
        <f>VLOOKUP(Table2[[#This Row],[MSRP Objective]],'MSRP CODES'!$A$60:$B$105,2,FALSE)</f>
        <v>#VALUE!</v>
      </c>
      <c r="L979" s="53" t="e">
        <f t="shared" si="43"/>
        <v>#VALUE!</v>
      </c>
      <c r="M979" s="61" t="e">
        <f>VLOOKUP(Table2[[#This Row],[MSRP Output]],'MSRP CODES'!$A$108:$B$491,2,FALSE)</f>
        <v>#N/A</v>
      </c>
      <c r="O979" s="61" t="e">
        <f>VLOOKUP(Table2[[#This Row],[Account Code]],'MSRP CODES'!$A$495:$B$580,2,FALSE)</f>
        <v>#N/A</v>
      </c>
      <c r="V979" s="12">
        <f t="shared" si="44"/>
        <v>0</v>
      </c>
      <c r="W979" s="13">
        <f>Table2[[#This Row],[Cost LC]]/3673.75</f>
        <v>0</v>
      </c>
    </row>
    <row r="980" spans="2:23" x14ac:dyDescent="0.3">
      <c r="B980" s="59" t="e">
        <f>VLOOKUP('BUDGET TEMPLATE'!C980,'MSRP CODES'!$A$4:$B$8,2,FALSE)</f>
        <v>#N/A</v>
      </c>
      <c r="D980" s="59" t="e">
        <f>VLOOKUP(Table2[[#This Row],[PPG Code]],'MSRP CODES'!$A$11:$B$15,2,FALSE)</f>
        <v>#N/A</v>
      </c>
      <c r="F980" s="59" t="e">
        <f>VLOOKUP(Table2[[#This Row],[Goal Code]],'MSRP CODES'!$A$18:$B$20,2,FALSE)</f>
        <v>#N/A</v>
      </c>
      <c r="I980" s="60" t="e">
        <f>VLOOKUP(Table2[[#This Row],[Site]],'MSRP CODES'!$A$23:$C$39,3,FALSE)</f>
        <v>#N/A</v>
      </c>
      <c r="J980" s="59" t="e">
        <f>VLOOKUP(Table2[[#This Row],[Cost Center Code]],'MSRP CODES'!$A$42:$B$48,2,FALSE)</f>
        <v>#N/A</v>
      </c>
      <c r="K980" s="61" t="e">
        <f>VLOOKUP(Table2[[#This Row],[MSRP Objective]],'MSRP CODES'!$A$60:$B$105,2,FALSE)</f>
        <v>#VALUE!</v>
      </c>
      <c r="L980" s="53" t="e">
        <f t="shared" si="43"/>
        <v>#VALUE!</v>
      </c>
      <c r="M980" s="61" t="e">
        <f>VLOOKUP(Table2[[#This Row],[MSRP Output]],'MSRP CODES'!$A$108:$B$491,2,FALSE)</f>
        <v>#N/A</v>
      </c>
      <c r="O980" s="61" t="e">
        <f>VLOOKUP(Table2[[#This Row],[Account Code]],'MSRP CODES'!$A$495:$B$580,2,FALSE)</f>
        <v>#N/A</v>
      </c>
      <c r="V980" s="12">
        <f t="shared" si="44"/>
        <v>0</v>
      </c>
      <c r="W980" s="13">
        <f>Table2[[#This Row],[Cost LC]]/3673.75</f>
        <v>0</v>
      </c>
    </row>
    <row r="981" spans="2:23" x14ac:dyDescent="0.3">
      <c r="B981" s="59" t="e">
        <f>VLOOKUP('BUDGET TEMPLATE'!C981,'MSRP CODES'!$A$4:$B$8,2,FALSE)</f>
        <v>#N/A</v>
      </c>
      <c r="D981" s="59" t="e">
        <f>VLOOKUP(Table2[[#This Row],[PPG Code]],'MSRP CODES'!$A$11:$B$15,2,FALSE)</f>
        <v>#N/A</v>
      </c>
      <c r="F981" s="59" t="e">
        <f>VLOOKUP(Table2[[#This Row],[Goal Code]],'MSRP CODES'!$A$18:$B$20,2,FALSE)</f>
        <v>#N/A</v>
      </c>
      <c r="I981" s="60" t="e">
        <f>VLOOKUP(Table2[[#This Row],[Site]],'MSRP CODES'!$A$23:$C$39,3,FALSE)</f>
        <v>#N/A</v>
      </c>
      <c r="J981" s="59" t="e">
        <f>VLOOKUP(Table2[[#This Row],[Cost Center Code]],'MSRP CODES'!$A$42:$B$48,2,FALSE)</f>
        <v>#N/A</v>
      </c>
      <c r="K981" s="61" t="e">
        <f>VLOOKUP(Table2[[#This Row],[MSRP Objective]],'MSRP CODES'!$A$60:$B$105,2,FALSE)</f>
        <v>#VALUE!</v>
      </c>
      <c r="L981" s="53" t="e">
        <f t="shared" si="43"/>
        <v>#VALUE!</v>
      </c>
      <c r="M981" s="61" t="e">
        <f>VLOOKUP(Table2[[#This Row],[MSRP Output]],'MSRP CODES'!$A$108:$B$491,2,FALSE)</f>
        <v>#N/A</v>
      </c>
      <c r="O981" s="61" t="e">
        <f>VLOOKUP(Table2[[#This Row],[Account Code]],'MSRP CODES'!$A$495:$B$580,2,FALSE)</f>
        <v>#N/A</v>
      </c>
      <c r="V981" s="12">
        <f t="shared" si="44"/>
        <v>0</v>
      </c>
      <c r="W981" s="13">
        <f>Table2[[#This Row],[Cost LC]]/3673.75</f>
        <v>0</v>
      </c>
    </row>
    <row r="982" spans="2:23" x14ac:dyDescent="0.3">
      <c r="B982" s="59" t="e">
        <f>VLOOKUP('BUDGET TEMPLATE'!C982,'MSRP CODES'!$A$4:$B$8,2,FALSE)</f>
        <v>#N/A</v>
      </c>
      <c r="D982" s="59" t="e">
        <f>VLOOKUP(Table2[[#This Row],[PPG Code]],'MSRP CODES'!$A$11:$B$15,2,FALSE)</f>
        <v>#N/A</v>
      </c>
      <c r="F982" s="59" t="e">
        <f>VLOOKUP(Table2[[#This Row],[Goal Code]],'MSRP CODES'!$A$18:$B$20,2,FALSE)</f>
        <v>#N/A</v>
      </c>
      <c r="I982" s="60" t="e">
        <f>VLOOKUP(Table2[[#This Row],[Site]],'MSRP CODES'!$A$23:$C$39,3,FALSE)</f>
        <v>#N/A</v>
      </c>
      <c r="J982" s="59" t="e">
        <f>VLOOKUP(Table2[[#This Row],[Cost Center Code]],'MSRP CODES'!$A$42:$B$48,2,FALSE)</f>
        <v>#N/A</v>
      </c>
      <c r="K982" s="61" t="e">
        <f>VLOOKUP(Table2[[#This Row],[MSRP Objective]],'MSRP CODES'!$A$60:$B$105,2,FALSE)</f>
        <v>#VALUE!</v>
      </c>
      <c r="L982" s="53" t="e">
        <f t="shared" si="43"/>
        <v>#VALUE!</v>
      </c>
      <c r="M982" s="61" t="e">
        <f>VLOOKUP(Table2[[#This Row],[MSRP Output]],'MSRP CODES'!$A$108:$B$491,2,FALSE)</f>
        <v>#N/A</v>
      </c>
      <c r="O982" s="61" t="e">
        <f>VLOOKUP(Table2[[#This Row],[Account Code]],'MSRP CODES'!$A$495:$B$580,2,FALSE)</f>
        <v>#N/A</v>
      </c>
      <c r="V982" s="12">
        <f t="shared" si="44"/>
        <v>0</v>
      </c>
      <c r="W982" s="13">
        <f>Table2[[#This Row],[Cost LC]]/3673.75</f>
        <v>0</v>
      </c>
    </row>
    <row r="983" spans="2:23" x14ac:dyDescent="0.3">
      <c r="B983" s="59" t="e">
        <f>VLOOKUP('BUDGET TEMPLATE'!C983,'MSRP CODES'!$A$4:$B$8,2,FALSE)</f>
        <v>#N/A</v>
      </c>
      <c r="D983" s="59" t="e">
        <f>VLOOKUP(Table2[[#This Row],[PPG Code]],'MSRP CODES'!$A$11:$B$15,2,FALSE)</f>
        <v>#N/A</v>
      </c>
      <c r="F983" s="59" t="e">
        <f>VLOOKUP(Table2[[#This Row],[Goal Code]],'MSRP CODES'!$A$18:$B$20,2,FALSE)</f>
        <v>#N/A</v>
      </c>
      <c r="I983" s="60" t="e">
        <f>VLOOKUP(Table2[[#This Row],[Site]],'MSRP CODES'!$A$23:$C$39,3,FALSE)</f>
        <v>#N/A</v>
      </c>
      <c r="J983" s="59" t="e">
        <f>VLOOKUP(Table2[[#This Row],[Cost Center Code]],'MSRP CODES'!$A$42:$B$48,2,FALSE)</f>
        <v>#N/A</v>
      </c>
      <c r="K983" s="61" t="e">
        <f>VLOOKUP(Table2[[#This Row],[MSRP Objective]],'MSRP CODES'!$A$60:$B$105,2,FALSE)</f>
        <v>#VALUE!</v>
      </c>
      <c r="L983" s="53" t="e">
        <f t="shared" si="43"/>
        <v>#VALUE!</v>
      </c>
      <c r="M983" s="61" t="e">
        <f>VLOOKUP(Table2[[#This Row],[MSRP Output]],'MSRP CODES'!$A$108:$B$491,2,FALSE)</f>
        <v>#N/A</v>
      </c>
      <c r="O983" s="61" t="e">
        <f>VLOOKUP(Table2[[#This Row],[Account Code]],'MSRP CODES'!$A$495:$B$580,2,FALSE)</f>
        <v>#N/A</v>
      </c>
      <c r="V983" s="12">
        <f t="shared" si="44"/>
        <v>0</v>
      </c>
      <c r="W983" s="13">
        <f>Table2[[#This Row],[Cost LC]]/3673.75</f>
        <v>0</v>
      </c>
    </row>
    <row r="984" spans="2:23" x14ac:dyDescent="0.3">
      <c r="B984" s="59" t="e">
        <f>VLOOKUP('BUDGET TEMPLATE'!C984,'MSRP CODES'!$A$4:$B$8,2,FALSE)</f>
        <v>#N/A</v>
      </c>
      <c r="D984" s="59" t="e">
        <f>VLOOKUP(Table2[[#This Row],[PPG Code]],'MSRP CODES'!$A$11:$B$15,2,FALSE)</f>
        <v>#N/A</v>
      </c>
      <c r="F984" s="59" t="e">
        <f>VLOOKUP(Table2[[#This Row],[Goal Code]],'MSRP CODES'!$A$18:$B$20,2,FALSE)</f>
        <v>#N/A</v>
      </c>
      <c r="I984" s="60" t="e">
        <f>VLOOKUP(Table2[[#This Row],[Site]],'MSRP CODES'!$A$23:$C$39,3,FALSE)</f>
        <v>#N/A</v>
      </c>
      <c r="J984" s="59" t="e">
        <f>VLOOKUP(Table2[[#This Row],[Cost Center Code]],'MSRP CODES'!$A$42:$B$48,2,FALSE)</f>
        <v>#N/A</v>
      </c>
      <c r="K984" s="61" t="e">
        <f>VLOOKUP(Table2[[#This Row],[MSRP Objective]],'MSRP CODES'!$A$60:$B$105,2,FALSE)</f>
        <v>#VALUE!</v>
      </c>
      <c r="L984" s="53" t="e">
        <f t="shared" si="43"/>
        <v>#VALUE!</v>
      </c>
      <c r="M984" s="61" t="e">
        <f>VLOOKUP(Table2[[#This Row],[MSRP Output]],'MSRP CODES'!$A$108:$B$491,2,FALSE)</f>
        <v>#N/A</v>
      </c>
      <c r="O984" s="61" t="e">
        <f>VLOOKUP(Table2[[#This Row],[Account Code]],'MSRP CODES'!$A$495:$B$580,2,FALSE)</f>
        <v>#N/A</v>
      </c>
      <c r="V984" s="12">
        <f t="shared" si="44"/>
        <v>0</v>
      </c>
      <c r="W984" s="13">
        <f>Table2[[#This Row],[Cost LC]]/3673.75</f>
        <v>0</v>
      </c>
    </row>
    <row r="985" spans="2:23" x14ac:dyDescent="0.3">
      <c r="B985" s="59" t="e">
        <f>VLOOKUP('BUDGET TEMPLATE'!C985,'MSRP CODES'!$A$4:$B$8,2,FALSE)</f>
        <v>#N/A</v>
      </c>
      <c r="D985" s="59" t="e">
        <f>VLOOKUP(Table2[[#This Row],[PPG Code]],'MSRP CODES'!$A$11:$B$15,2,FALSE)</f>
        <v>#N/A</v>
      </c>
      <c r="F985" s="59" t="e">
        <f>VLOOKUP(Table2[[#This Row],[Goal Code]],'MSRP CODES'!$A$18:$B$20,2,FALSE)</f>
        <v>#N/A</v>
      </c>
      <c r="I985" s="60" t="e">
        <f>VLOOKUP(Table2[[#This Row],[Site]],'MSRP CODES'!$A$23:$C$39,3,FALSE)</f>
        <v>#N/A</v>
      </c>
      <c r="J985" s="59" t="e">
        <f>VLOOKUP(Table2[[#This Row],[Cost Center Code]],'MSRP CODES'!$A$42:$B$48,2,FALSE)</f>
        <v>#N/A</v>
      </c>
      <c r="K985" s="61" t="e">
        <f>VLOOKUP(Table2[[#This Row],[MSRP Objective]],'MSRP CODES'!$A$60:$B$105,2,FALSE)</f>
        <v>#VALUE!</v>
      </c>
      <c r="L985" s="53" t="e">
        <f t="shared" si="43"/>
        <v>#VALUE!</v>
      </c>
      <c r="M985" s="61" t="e">
        <f>VLOOKUP(Table2[[#This Row],[MSRP Output]],'MSRP CODES'!$A$108:$B$491,2,FALSE)</f>
        <v>#N/A</v>
      </c>
      <c r="O985" s="61" t="e">
        <f>VLOOKUP(Table2[[#This Row],[Account Code]],'MSRP CODES'!$A$495:$B$580,2,FALSE)</f>
        <v>#N/A</v>
      </c>
      <c r="V985" s="12">
        <f t="shared" si="44"/>
        <v>0</v>
      </c>
      <c r="W985" s="13">
        <f>Table2[[#This Row],[Cost LC]]/3673.75</f>
        <v>0</v>
      </c>
    </row>
    <row r="986" spans="2:23" x14ac:dyDescent="0.3">
      <c r="B986" s="59" t="e">
        <f>VLOOKUP('BUDGET TEMPLATE'!C986,'MSRP CODES'!$A$4:$B$8,2,FALSE)</f>
        <v>#N/A</v>
      </c>
      <c r="D986" s="59" t="e">
        <f>VLOOKUP(Table2[[#This Row],[PPG Code]],'MSRP CODES'!$A$11:$B$15,2,FALSE)</f>
        <v>#N/A</v>
      </c>
      <c r="F986" s="59" t="e">
        <f>VLOOKUP(Table2[[#This Row],[Goal Code]],'MSRP CODES'!$A$18:$B$20,2,FALSE)</f>
        <v>#N/A</v>
      </c>
      <c r="I986" s="60" t="e">
        <f>VLOOKUP(Table2[[#This Row],[Site]],'MSRP CODES'!$A$23:$C$39,3,FALSE)</f>
        <v>#N/A</v>
      </c>
      <c r="J986" s="59" t="e">
        <f>VLOOKUP(Table2[[#This Row],[Cost Center Code]],'MSRP CODES'!$A$42:$B$48,2,FALSE)</f>
        <v>#N/A</v>
      </c>
      <c r="K986" s="61" t="e">
        <f>VLOOKUP(Table2[[#This Row],[MSRP Objective]],'MSRP CODES'!$A$60:$B$105,2,FALSE)</f>
        <v>#VALUE!</v>
      </c>
      <c r="L986" s="53" t="e">
        <f t="shared" si="43"/>
        <v>#VALUE!</v>
      </c>
      <c r="M986" s="61" t="e">
        <f>VLOOKUP(Table2[[#This Row],[MSRP Output]],'MSRP CODES'!$A$108:$B$491,2,FALSE)</f>
        <v>#N/A</v>
      </c>
      <c r="O986" s="61" t="e">
        <f>VLOOKUP(Table2[[#This Row],[Account Code]],'MSRP CODES'!$A$495:$B$580,2,FALSE)</f>
        <v>#N/A</v>
      </c>
      <c r="V986" s="12">
        <f t="shared" si="44"/>
        <v>0</v>
      </c>
      <c r="W986" s="13">
        <f>Table2[[#This Row],[Cost LC]]/3673.75</f>
        <v>0</v>
      </c>
    </row>
    <row r="987" spans="2:23" x14ac:dyDescent="0.3">
      <c r="B987" s="59" t="e">
        <f>VLOOKUP('BUDGET TEMPLATE'!C987,'MSRP CODES'!$A$4:$B$8,2,FALSE)</f>
        <v>#N/A</v>
      </c>
      <c r="D987" s="59" t="e">
        <f>VLOOKUP(Table2[[#This Row],[PPG Code]],'MSRP CODES'!$A$11:$B$15,2,FALSE)</f>
        <v>#N/A</v>
      </c>
      <c r="F987" s="59" t="e">
        <f>VLOOKUP(Table2[[#This Row],[Goal Code]],'MSRP CODES'!$A$18:$B$20,2,FALSE)</f>
        <v>#N/A</v>
      </c>
      <c r="I987" s="60" t="e">
        <f>VLOOKUP(Table2[[#This Row],[Site]],'MSRP CODES'!$A$23:$C$39,3,FALSE)</f>
        <v>#N/A</v>
      </c>
      <c r="J987" s="59" t="e">
        <f>VLOOKUP(Table2[[#This Row],[Cost Center Code]],'MSRP CODES'!$A$42:$B$48,2,FALSE)</f>
        <v>#N/A</v>
      </c>
      <c r="K987" s="61" t="e">
        <f>VLOOKUP(Table2[[#This Row],[MSRP Objective]],'MSRP CODES'!$A$60:$B$105,2,FALSE)</f>
        <v>#VALUE!</v>
      </c>
      <c r="L987" s="53" t="e">
        <f t="shared" si="43"/>
        <v>#VALUE!</v>
      </c>
      <c r="M987" s="61" t="e">
        <f>VLOOKUP(Table2[[#This Row],[MSRP Output]],'MSRP CODES'!$A$108:$B$491,2,FALSE)</f>
        <v>#N/A</v>
      </c>
      <c r="O987" s="61" t="e">
        <f>VLOOKUP(Table2[[#This Row],[Account Code]],'MSRP CODES'!$A$495:$B$580,2,FALSE)</f>
        <v>#N/A</v>
      </c>
      <c r="V987" s="12">
        <f t="shared" si="44"/>
        <v>0</v>
      </c>
      <c r="W987" s="13">
        <f>Table2[[#This Row],[Cost LC]]/3673.75</f>
        <v>0</v>
      </c>
    </row>
    <row r="988" spans="2:23" x14ac:dyDescent="0.3">
      <c r="B988" s="59" t="e">
        <f>VLOOKUP('BUDGET TEMPLATE'!C988,'MSRP CODES'!$A$4:$B$8,2,FALSE)</f>
        <v>#N/A</v>
      </c>
      <c r="D988" s="59" t="e">
        <f>VLOOKUP(Table2[[#This Row],[PPG Code]],'MSRP CODES'!$A$11:$B$15,2,FALSE)</f>
        <v>#N/A</v>
      </c>
      <c r="F988" s="59" t="e">
        <f>VLOOKUP(Table2[[#This Row],[Goal Code]],'MSRP CODES'!$A$18:$B$20,2,FALSE)</f>
        <v>#N/A</v>
      </c>
      <c r="I988" s="60" t="e">
        <f>VLOOKUP(Table2[[#This Row],[Site]],'MSRP CODES'!$A$23:$C$39,3,FALSE)</f>
        <v>#N/A</v>
      </c>
      <c r="J988" s="59" t="e">
        <f>VLOOKUP(Table2[[#This Row],[Cost Center Code]],'MSRP CODES'!$A$42:$B$48,2,FALSE)</f>
        <v>#N/A</v>
      </c>
      <c r="K988" s="61" t="e">
        <f>VLOOKUP(Table2[[#This Row],[MSRP Objective]],'MSRP CODES'!$A$60:$B$105,2,FALSE)</f>
        <v>#VALUE!</v>
      </c>
      <c r="L988" s="53" t="e">
        <f t="shared" si="43"/>
        <v>#VALUE!</v>
      </c>
      <c r="M988" s="61" t="e">
        <f>VLOOKUP(Table2[[#This Row],[MSRP Output]],'MSRP CODES'!$A$108:$B$491,2,FALSE)</f>
        <v>#N/A</v>
      </c>
      <c r="O988" s="61" t="e">
        <f>VLOOKUP(Table2[[#This Row],[Account Code]],'MSRP CODES'!$A$495:$B$580,2,FALSE)</f>
        <v>#N/A</v>
      </c>
      <c r="V988" s="12">
        <f t="shared" si="44"/>
        <v>0</v>
      </c>
      <c r="W988" s="13">
        <f>Table2[[#This Row],[Cost LC]]/3673.75</f>
        <v>0</v>
      </c>
    </row>
    <row r="989" spans="2:23" x14ac:dyDescent="0.3">
      <c r="B989" s="59" t="e">
        <f>VLOOKUP('BUDGET TEMPLATE'!C989,'MSRP CODES'!$A$4:$B$8,2,FALSE)</f>
        <v>#N/A</v>
      </c>
      <c r="D989" s="59" t="e">
        <f>VLOOKUP(Table2[[#This Row],[PPG Code]],'MSRP CODES'!$A$11:$B$15,2,FALSE)</f>
        <v>#N/A</v>
      </c>
      <c r="F989" s="59" t="e">
        <f>VLOOKUP(Table2[[#This Row],[Goal Code]],'MSRP CODES'!$A$18:$B$20,2,FALSE)</f>
        <v>#N/A</v>
      </c>
      <c r="I989" s="60" t="e">
        <f>VLOOKUP(Table2[[#This Row],[Site]],'MSRP CODES'!$A$23:$C$39,3,FALSE)</f>
        <v>#N/A</v>
      </c>
      <c r="J989" s="59" t="e">
        <f>VLOOKUP(Table2[[#This Row],[Cost Center Code]],'MSRP CODES'!$A$42:$B$48,2,FALSE)</f>
        <v>#N/A</v>
      </c>
      <c r="K989" s="61" t="e">
        <f>VLOOKUP(Table2[[#This Row],[MSRP Objective]],'MSRP CODES'!$A$60:$B$105,2,FALSE)</f>
        <v>#VALUE!</v>
      </c>
      <c r="L989" s="53" t="e">
        <f t="shared" si="43"/>
        <v>#VALUE!</v>
      </c>
      <c r="M989" s="61" t="e">
        <f>VLOOKUP(Table2[[#This Row],[MSRP Output]],'MSRP CODES'!$A$108:$B$491,2,FALSE)</f>
        <v>#N/A</v>
      </c>
      <c r="O989" s="61" t="e">
        <f>VLOOKUP(Table2[[#This Row],[Account Code]],'MSRP CODES'!$A$495:$B$580,2,FALSE)</f>
        <v>#N/A</v>
      </c>
      <c r="V989" s="12">
        <f t="shared" si="44"/>
        <v>0</v>
      </c>
      <c r="W989" s="13">
        <f>Table2[[#This Row],[Cost LC]]/3673.75</f>
        <v>0</v>
      </c>
    </row>
    <row r="990" spans="2:23" x14ac:dyDescent="0.3">
      <c r="B990" s="59" t="e">
        <f>VLOOKUP('BUDGET TEMPLATE'!C990,'MSRP CODES'!$A$4:$B$8,2,FALSE)</f>
        <v>#N/A</v>
      </c>
      <c r="D990" s="59" t="e">
        <f>VLOOKUP(Table2[[#This Row],[PPG Code]],'MSRP CODES'!$A$11:$B$15,2,FALSE)</f>
        <v>#N/A</v>
      </c>
      <c r="F990" s="59" t="e">
        <f>VLOOKUP(Table2[[#This Row],[Goal Code]],'MSRP CODES'!$A$18:$B$20,2,FALSE)</f>
        <v>#N/A</v>
      </c>
      <c r="I990" s="60" t="e">
        <f>VLOOKUP(Table2[[#This Row],[Site]],'MSRP CODES'!$A$23:$C$39,3,FALSE)</f>
        <v>#N/A</v>
      </c>
      <c r="J990" s="59" t="e">
        <f>VLOOKUP(Table2[[#This Row],[Cost Center Code]],'MSRP CODES'!$A$42:$B$48,2,FALSE)</f>
        <v>#N/A</v>
      </c>
      <c r="K990" s="61" t="e">
        <f>VLOOKUP(Table2[[#This Row],[MSRP Objective]],'MSRP CODES'!$A$60:$B$105,2,FALSE)</f>
        <v>#VALUE!</v>
      </c>
      <c r="L990" s="53" t="e">
        <f t="shared" si="43"/>
        <v>#VALUE!</v>
      </c>
      <c r="M990" s="61" t="e">
        <f>VLOOKUP(Table2[[#This Row],[MSRP Output]],'MSRP CODES'!$A$108:$B$491,2,FALSE)</f>
        <v>#N/A</v>
      </c>
      <c r="O990" s="61" t="e">
        <f>VLOOKUP(Table2[[#This Row],[Account Code]],'MSRP CODES'!$A$495:$B$580,2,FALSE)</f>
        <v>#N/A</v>
      </c>
      <c r="V990" s="12">
        <f t="shared" si="44"/>
        <v>0</v>
      </c>
      <c r="W990" s="13">
        <f>Table2[[#This Row],[Cost LC]]/3673.75</f>
        <v>0</v>
      </c>
    </row>
    <row r="991" spans="2:23" x14ac:dyDescent="0.3">
      <c r="B991" s="59" t="e">
        <f>VLOOKUP('BUDGET TEMPLATE'!C991,'MSRP CODES'!$A$4:$B$8,2,FALSE)</f>
        <v>#N/A</v>
      </c>
      <c r="D991" s="59" t="e">
        <f>VLOOKUP(Table2[[#This Row],[PPG Code]],'MSRP CODES'!$A$11:$B$15,2,FALSE)</f>
        <v>#N/A</v>
      </c>
      <c r="F991" s="59" t="e">
        <f>VLOOKUP(Table2[[#This Row],[Goal Code]],'MSRP CODES'!$A$18:$B$20,2,FALSE)</f>
        <v>#N/A</v>
      </c>
      <c r="I991" s="60" t="e">
        <f>VLOOKUP(Table2[[#This Row],[Site]],'MSRP CODES'!$A$23:$C$39,3,FALSE)</f>
        <v>#N/A</v>
      </c>
      <c r="J991" s="59" t="e">
        <f>VLOOKUP(Table2[[#This Row],[Cost Center Code]],'MSRP CODES'!$A$42:$B$48,2,FALSE)</f>
        <v>#N/A</v>
      </c>
      <c r="K991" s="61" t="e">
        <f>VLOOKUP(Table2[[#This Row],[MSRP Objective]],'MSRP CODES'!$A$60:$B$105,2,FALSE)</f>
        <v>#VALUE!</v>
      </c>
      <c r="L991" s="53" t="e">
        <f t="shared" si="43"/>
        <v>#VALUE!</v>
      </c>
      <c r="M991" s="61" t="e">
        <f>VLOOKUP(Table2[[#This Row],[MSRP Output]],'MSRP CODES'!$A$108:$B$491,2,FALSE)</f>
        <v>#N/A</v>
      </c>
      <c r="O991" s="61" t="e">
        <f>VLOOKUP(Table2[[#This Row],[Account Code]],'MSRP CODES'!$A$495:$B$580,2,FALSE)</f>
        <v>#N/A</v>
      </c>
      <c r="V991" s="12">
        <f t="shared" si="44"/>
        <v>0</v>
      </c>
      <c r="W991" s="13">
        <f>Table2[[#This Row],[Cost LC]]/3673.75</f>
        <v>0</v>
      </c>
    </row>
    <row r="992" spans="2:23" x14ac:dyDescent="0.3">
      <c r="B992" s="59" t="e">
        <f>VLOOKUP('BUDGET TEMPLATE'!C992,'MSRP CODES'!$A$4:$B$8,2,FALSE)</f>
        <v>#N/A</v>
      </c>
      <c r="D992" s="59" t="e">
        <f>VLOOKUP(Table2[[#This Row],[PPG Code]],'MSRP CODES'!$A$11:$B$15,2,FALSE)</f>
        <v>#N/A</v>
      </c>
      <c r="F992" s="59" t="e">
        <f>VLOOKUP(Table2[[#This Row],[Goal Code]],'MSRP CODES'!$A$18:$B$20,2,FALSE)</f>
        <v>#N/A</v>
      </c>
      <c r="I992" s="60" t="e">
        <f>VLOOKUP(Table2[[#This Row],[Site]],'MSRP CODES'!$A$23:$C$39,3,FALSE)</f>
        <v>#N/A</v>
      </c>
      <c r="J992" s="59" t="e">
        <f>VLOOKUP(Table2[[#This Row],[Cost Center Code]],'MSRP CODES'!$A$42:$B$48,2,FALSE)</f>
        <v>#N/A</v>
      </c>
      <c r="K992" s="61" t="e">
        <f>VLOOKUP(Table2[[#This Row],[MSRP Objective]],'MSRP CODES'!$A$60:$B$105,2,FALSE)</f>
        <v>#VALUE!</v>
      </c>
      <c r="L992" s="53" t="e">
        <f t="shared" si="43"/>
        <v>#VALUE!</v>
      </c>
      <c r="M992" s="61" t="e">
        <f>VLOOKUP(Table2[[#This Row],[MSRP Output]],'MSRP CODES'!$A$108:$B$491,2,FALSE)</f>
        <v>#N/A</v>
      </c>
      <c r="O992" s="61" t="e">
        <f>VLOOKUP(Table2[[#This Row],[Account Code]],'MSRP CODES'!$A$495:$B$580,2,FALSE)</f>
        <v>#N/A</v>
      </c>
      <c r="V992" s="12">
        <f t="shared" si="44"/>
        <v>0</v>
      </c>
      <c r="W992" s="13">
        <f>Table2[[#This Row],[Cost LC]]/3673.75</f>
        <v>0</v>
      </c>
    </row>
    <row r="993" spans="2:23" x14ac:dyDescent="0.3">
      <c r="B993" s="59" t="e">
        <f>VLOOKUP('BUDGET TEMPLATE'!C993,'MSRP CODES'!$A$4:$B$8,2,FALSE)</f>
        <v>#N/A</v>
      </c>
      <c r="D993" s="59" t="e">
        <f>VLOOKUP(Table2[[#This Row],[PPG Code]],'MSRP CODES'!$A$11:$B$15,2,FALSE)</f>
        <v>#N/A</v>
      </c>
      <c r="F993" s="59" t="e">
        <f>VLOOKUP(Table2[[#This Row],[Goal Code]],'MSRP CODES'!$A$18:$B$20,2,FALSE)</f>
        <v>#N/A</v>
      </c>
      <c r="I993" s="60" t="e">
        <f>VLOOKUP(Table2[[#This Row],[Site]],'MSRP CODES'!$A$23:$C$39,3,FALSE)</f>
        <v>#N/A</v>
      </c>
      <c r="J993" s="59" t="e">
        <f>VLOOKUP(Table2[[#This Row],[Cost Center Code]],'MSRP CODES'!$A$42:$B$48,2,FALSE)</f>
        <v>#N/A</v>
      </c>
      <c r="K993" s="61" t="e">
        <f>VLOOKUP(Table2[[#This Row],[MSRP Objective]],'MSRP CODES'!$A$60:$B$105,2,FALSE)</f>
        <v>#VALUE!</v>
      </c>
      <c r="L993" s="53" t="e">
        <f t="shared" si="43"/>
        <v>#VALUE!</v>
      </c>
      <c r="M993" s="61" t="e">
        <f>VLOOKUP(Table2[[#This Row],[MSRP Output]],'MSRP CODES'!$A$108:$B$491,2,FALSE)</f>
        <v>#N/A</v>
      </c>
      <c r="O993" s="61" t="e">
        <f>VLOOKUP(Table2[[#This Row],[Account Code]],'MSRP CODES'!$A$495:$B$580,2,FALSE)</f>
        <v>#N/A</v>
      </c>
      <c r="V993" s="12">
        <f t="shared" si="44"/>
        <v>0</v>
      </c>
      <c r="W993" s="13">
        <f>Table2[[#This Row],[Cost LC]]/3673.75</f>
        <v>0</v>
      </c>
    </row>
    <row r="994" spans="2:23" x14ac:dyDescent="0.3">
      <c r="B994" s="59" t="e">
        <f>VLOOKUP('BUDGET TEMPLATE'!C994,'MSRP CODES'!$A$4:$B$8,2,FALSE)</f>
        <v>#N/A</v>
      </c>
      <c r="D994" s="59" t="e">
        <f>VLOOKUP(Table2[[#This Row],[PPG Code]],'MSRP CODES'!$A$11:$B$15,2,FALSE)</f>
        <v>#N/A</v>
      </c>
      <c r="F994" s="59" t="e">
        <f>VLOOKUP(Table2[[#This Row],[Goal Code]],'MSRP CODES'!$A$18:$B$20,2,FALSE)</f>
        <v>#N/A</v>
      </c>
      <c r="I994" s="60" t="e">
        <f>VLOOKUP(Table2[[#This Row],[Site]],'MSRP CODES'!$A$23:$C$39,3,FALSE)</f>
        <v>#N/A</v>
      </c>
      <c r="J994" s="59" t="e">
        <f>VLOOKUP(Table2[[#This Row],[Cost Center Code]],'MSRP CODES'!$A$42:$B$48,2,FALSE)</f>
        <v>#N/A</v>
      </c>
      <c r="K994" s="61" t="e">
        <f>VLOOKUP(Table2[[#This Row],[MSRP Objective]],'MSRP CODES'!$A$60:$B$105,2,FALSE)</f>
        <v>#VALUE!</v>
      </c>
      <c r="L994" s="53" t="e">
        <f t="shared" si="43"/>
        <v>#VALUE!</v>
      </c>
      <c r="M994" s="61" t="e">
        <f>VLOOKUP(Table2[[#This Row],[MSRP Output]],'MSRP CODES'!$A$108:$B$491,2,FALSE)</f>
        <v>#N/A</v>
      </c>
      <c r="O994" s="61" t="e">
        <f>VLOOKUP(Table2[[#This Row],[Account Code]],'MSRP CODES'!$A$495:$B$580,2,FALSE)</f>
        <v>#N/A</v>
      </c>
      <c r="V994" s="12">
        <f t="shared" si="44"/>
        <v>0</v>
      </c>
      <c r="W994" s="13">
        <f>Table2[[#This Row],[Cost LC]]/3673.75</f>
        <v>0</v>
      </c>
    </row>
    <row r="995" spans="2:23" x14ac:dyDescent="0.3">
      <c r="B995" s="59" t="e">
        <f>VLOOKUP('BUDGET TEMPLATE'!C995,'MSRP CODES'!$A$4:$B$8,2,FALSE)</f>
        <v>#N/A</v>
      </c>
      <c r="D995" s="59" t="e">
        <f>VLOOKUP(Table2[[#This Row],[PPG Code]],'MSRP CODES'!$A$11:$B$15,2,FALSE)</f>
        <v>#N/A</v>
      </c>
      <c r="F995" s="59" t="e">
        <f>VLOOKUP(Table2[[#This Row],[Goal Code]],'MSRP CODES'!$A$18:$B$20,2,FALSE)</f>
        <v>#N/A</v>
      </c>
      <c r="I995" s="60" t="e">
        <f>VLOOKUP(Table2[[#This Row],[Site]],'MSRP CODES'!$A$23:$C$39,3,FALSE)</f>
        <v>#N/A</v>
      </c>
      <c r="J995" s="59" t="e">
        <f>VLOOKUP(Table2[[#This Row],[Cost Center Code]],'MSRP CODES'!$A$42:$B$48,2,FALSE)</f>
        <v>#N/A</v>
      </c>
      <c r="K995" s="61" t="e">
        <f>VLOOKUP(Table2[[#This Row],[MSRP Objective]],'MSRP CODES'!$A$60:$B$105,2,FALSE)</f>
        <v>#VALUE!</v>
      </c>
      <c r="L995" s="53" t="e">
        <f t="shared" si="43"/>
        <v>#VALUE!</v>
      </c>
      <c r="M995" s="61" t="e">
        <f>VLOOKUP(Table2[[#This Row],[MSRP Output]],'MSRP CODES'!$A$108:$B$491,2,FALSE)</f>
        <v>#N/A</v>
      </c>
      <c r="O995" s="61" t="e">
        <f>VLOOKUP(Table2[[#This Row],[Account Code]],'MSRP CODES'!$A$495:$B$580,2,FALSE)</f>
        <v>#N/A</v>
      </c>
      <c r="V995" s="12">
        <f t="shared" si="44"/>
        <v>0</v>
      </c>
      <c r="W995" s="13">
        <f>Table2[[#This Row],[Cost LC]]/3673.75</f>
        <v>0</v>
      </c>
    </row>
    <row r="996" spans="2:23" x14ac:dyDescent="0.3">
      <c r="B996" s="59" t="e">
        <f>VLOOKUP('BUDGET TEMPLATE'!C996,'MSRP CODES'!$A$4:$B$8,2,FALSE)</f>
        <v>#N/A</v>
      </c>
      <c r="D996" s="59" t="e">
        <f>VLOOKUP(Table2[[#This Row],[PPG Code]],'MSRP CODES'!$A$11:$B$15,2,FALSE)</f>
        <v>#N/A</v>
      </c>
      <c r="F996" s="59" t="e">
        <f>VLOOKUP(Table2[[#This Row],[Goal Code]],'MSRP CODES'!$A$18:$B$20,2,FALSE)</f>
        <v>#N/A</v>
      </c>
      <c r="I996" s="60" t="e">
        <f>VLOOKUP(Table2[[#This Row],[Site]],'MSRP CODES'!$A$23:$C$39,3,FALSE)</f>
        <v>#N/A</v>
      </c>
      <c r="J996" s="59" t="e">
        <f>VLOOKUP(Table2[[#This Row],[Cost Center Code]],'MSRP CODES'!$A$42:$B$48,2,FALSE)</f>
        <v>#N/A</v>
      </c>
      <c r="K996" s="61" t="e">
        <f>VLOOKUP(Table2[[#This Row],[MSRP Objective]],'MSRP CODES'!$A$60:$B$105,2,FALSE)</f>
        <v>#VALUE!</v>
      </c>
      <c r="L996" s="53" t="e">
        <f t="shared" si="43"/>
        <v>#VALUE!</v>
      </c>
      <c r="M996" s="61" t="e">
        <f>VLOOKUP(Table2[[#This Row],[MSRP Output]],'MSRP CODES'!$A$108:$B$491,2,FALSE)</f>
        <v>#N/A</v>
      </c>
      <c r="O996" s="61" t="e">
        <f>VLOOKUP(Table2[[#This Row],[Account Code]],'MSRP CODES'!$A$495:$B$580,2,FALSE)</f>
        <v>#N/A</v>
      </c>
      <c r="V996" s="12">
        <f t="shared" si="44"/>
        <v>0</v>
      </c>
      <c r="W996" s="13">
        <f>Table2[[#This Row],[Cost LC]]/3673.75</f>
        <v>0</v>
      </c>
    </row>
    <row r="997" spans="2:23" x14ac:dyDescent="0.3">
      <c r="B997" s="59" t="e">
        <f>VLOOKUP('BUDGET TEMPLATE'!C997,'MSRP CODES'!$A$4:$B$8,2,FALSE)</f>
        <v>#N/A</v>
      </c>
      <c r="D997" s="59" t="e">
        <f>VLOOKUP(Table2[[#This Row],[PPG Code]],'MSRP CODES'!$A$11:$B$15,2,FALSE)</f>
        <v>#N/A</v>
      </c>
      <c r="F997" s="59" t="e">
        <f>VLOOKUP(Table2[[#This Row],[Goal Code]],'MSRP CODES'!$A$18:$B$20,2,FALSE)</f>
        <v>#N/A</v>
      </c>
      <c r="I997" s="60" t="e">
        <f>VLOOKUP(Table2[[#This Row],[Site]],'MSRP CODES'!$A$23:$C$39,3,FALSE)</f>
        <v>#N/A</v>
      </c>
      <c r="J997" s="59" t="e">
        <f>VLOOKUP(Table2[[#This Row],[Cost Center Code]],'MSRP CODES'!$A$42:$B$48,2,FALSE)</f>
        <v>#N/A</v>
      </c>
      <c r="K997" s="61" t="e">
        <f>VLOOKUP(Table2[[#This Row],[MSRP Objective]],'MSRP CODES'!$A$60:$B$105,2,FALSE)</f>
        <v>#VALUE!</v>
      </c>
      <c r="L997" s="53" t="e">
        <f t="shared" si="43"/>
        <v>#VALUE!</v>
      </c>
      <c r="M997" s="61" t="e">
        <f>VLOOKUP(Table2[[#This Row],[MSRP Output]],'MSRP CODES'!$A$108:$B$491,2,FALSE)</f>
        <v>#N/A</v>
      </c>
      <c r="O997" s="61" t="e">
        <f>VLOOKUP(Table2[[#This Row],[Account Code]],'MSRP CODES'!$A$495:$B$580,2,FALSE)</f>
        <v>#N/A</v>
      </c>
      <c r="V997" s="12">
        <f t="shared" si="44"/>
        <v>0</v>
      </c>
      <c r="W997" s="13">
        <f>Table2[[#This Row],[Cost LC]]/3673.75</f>
        <v>0</v>
      </c>
    </row>
    <row r="998" spans="2:23" x14ac:dyDescent="0.3">
      <c r="B998" s="59" t="e">
        <f>VLOOKUP('BUDGET TEMPLATE'!C998,'MSRP CODES'!$A$4:$B$8,2,FALSE)</f>
        <v>#N/A</v>
      </c>
      <c r="D998" s="59" t="e">
        <f>VLOOKUP(Table2[[#This Row],[PPG Code]],'MSRP CODES'!$A$11:$B$15,2,FALSE)</f>
        <v>#N/A</v>
      </c>
      <c r="F998" s="59" t="e">
        <f>VLOOKUP(Table2[[#This Row],[Goal Code]],'MSRP CODES'!$A$18:$B$20,2,FALSE)</f>
        <v>#N/A</v>
      </c>
      <c r="I998" s="60" t="e">
        <f>VLOOKUP(Table2[[#This Row],[Site]],'MSRP CODES'!$A$23:$C$39,3,FALSE)</f>
        <v>#N/A</v>
      </c>
      <c r="J998" s="59" t="e">
        <f>VLOOKUP(Table2[[#This Row],[Cost Center Code]],'MSRP CODES'!$A$42:$B$48,2,FALSE)</f>
        <v>#N/A</v>
      </c>
      <c r="K998" s="61" t="e">
        <f>VLOOKUP(Table2[[#This Row],[MSRP Objective]],'MSRP CODES'!$A$60:$B$105,2,FALSE)</f>
        <v>#VALUE!</v>
      </c>
      <c r="L998" s="53" t="e">
        <f t="shared" si="43"/>
        <v>#VALUE!</v>
      </c>
      <c r="M998" s="61" t="e">
        <f>VLOOKUP(Table2[[#This Row],[MSRP Output]],'MSRP CODES'!$A$108:$B$491,2,FALSE)</f>
        <v>#N/A</v>
      </c>
      <c r="O998" s="61" t="e">
        <f>VLOOKUP(Table2[[#This Row],[Account Code]],'MSRP CODES'!$A$495:$B$580,2,FALSE)</f>
        <v>#N/A</v>
      </c>
      <c r="V998" s="12">
        <f t="shared" si="44"/>
        <v>0</v>
      </c>
      <c r="W998" s="13">
        <f>Table2[[#This Row],[Cost LC]]/3673.75</f>
        <v>0</v>
      </c>
    </row>
    <row r="999" spans="2:23" x14ac:dyDescent="0.3">
      <c r="B999" s="59" t="e">
        <f>VLOOKUP('BUDGET TEMPLATE'!C999,'MSRP CODES'!$A$4:$B$8,2,FALSE)</f>
        <v>#N/A</v>
      </c>
      <c r="D999" s="59" t="e">
        <f>VLOOKUP(Table2[[#This Row],[PPG Code]],'MSRP CODES'!$A$11:$B$15,2,FALSE)</f>
        <v>#N/A</v>
      </c>
      <c r="F999" s="59" t="e">
        <f>VLOOKUP(Table2[[#This Row],[Goal Code]],'MSRP CODES'!$A$18:$B$20,2,FALSE)</f>
        <v>#N/A</v>
      </c>
      <c r="I999" s="60" t="e">
        <f>VLOOKUP(Table2[[#This Row],[Site]],'MSRP CODES'!$A$23:$C$39,3,FALSE)</f>
        <v>#N/A</v>
      </c>
      <c r="J999" s="59" t="e">
        <f>VLOOKUP(Table2[[#This Row],[Cost Center Code]],'MSRP CODES'!$A$42:$B$48,2,FALSE)</f>
        <v>#N/A</v>
      </c>
      <c r="K999" s="61" t="e">
        <f>VLOOKUP(Table2[[#This Row],[MSRP Objective]],'MSRP CODES'!$A$60:$B$105,2,FALSE)</f>
        <v>#VALUE!</v>
      </c>
      <c r="L999" s="53" t="e">
        <f t="shared" si="43"/>
        <v>#VALUE!</v>
      </c>
      <c r="M999" s="61" t="e">
        <f>VLOOKUP(Table2[[#This Row],[MSRP Output]],'MSRP CODES'!$A$108:$B$491,2,FALSE)</f>
        <v>#N/A</v>
      </c>
      <c r="O999" s="61" t="e">
        <f>VLOOKUP(Table2[[#This Row],[Account Code]],'MSRP CODES'!$A$495:$B$580,2,FALSE)</f>
        <v>#N/A</v>
      </c>
      <c r="V999" s="12">
        <f t="shared" si="44"/>
        <v>0</v>
      </c>
      <c r="W999" s="13">
        <f>Table2[[#This Row],[Cost LC]]/3673.75</f>
        <v>0</v>
      </c>
    </row>
    <row r="1000" spans="2:23" x14ac:dyDescent="0.3">
      <c r="B1000" s="59" t="e">
        <f>VLOOKUP('BUDGET TEMPLATE'!C1000,'MSRP CODES'!$A$4:$B$8,2,FALSE)</f>
        <v>#N/A</v>
      </c>
      <c r="D1000" s="59" t="e">
        <f>VLOOKUP(Table2[[#This Row],[PPG Code]],'MSRP CODES'!$A$11:$B$15,2,FALSE)</f>
        <v>#N/A</v>
      </c>
      <c r="F1000" s="59" t="e">
        <f>VLOOKUP(Table2[[#This Row],[Goal Code]],'MSRP CODES'!$A$18:$B$20,2,FALSE)</f>
        <v>#N/A</v>
      </c>
      <c r="I1000" s="60" t="e">
        <f>VLOOKUP(Table2[[#This Row],[Site]],'MSRP CODES'!$A$23:$C$39,3,FALSE)</f>
        <v>#N/A</v>
      </c>
      <c r="J1000" s="59" t="e">
        <f>VLOOKUP(Table2[[#This Row],[Cost Center Code]],'MSRP CODES'!$A$42:$B$48,2,FALSE)</f>
        <v>#N/A</v>
      </c>
      <c r="K1000" s="61" t="e">
        <f>VLOOKUP(Table2[[#This Row],[MSRP Objective]],'MSRP CODES'!$A$60:$B$105,2,FALSE)</f>
        <v>#VALUE!</v>
      </c>
      <c r="L1000" s="53" t="e">
        <f t="shared" si="43"/>
        <v>#VALUE!</v>
      </c>
      <c r="M1000" s="61" t="e">
        <f>VLOOKUP(Table2[[#This Row],[MSRP Output]],'MSRP CODES'!$A$108:$B$491,2,FALSE)</f>
        <v>#N/A</v>
      </c>
      <c r="O1000" s="61" t="e">
        <f>VLOOKUP(Table2[[#This Row],[Account Code]],'MSRP CODES'!$A$495:$B$580,2,FALSE)</f>
        <v>#N/A</v>
      </c>
      <c r="V1000" s="12">
        <f t="shared" si="44"/>
        <v>0</v>
      </c>
      <c r="W1000" s="13">
        <f>Table2[[#This Row],[Cost LC]]/3673.75</f>
        <v>0</v>
      </c>
    </row>
    <row r="1001" spans="2:23" x14ac:dyDescent="0.3">
      <c r="B1001" s="59" t="e">
        <f>VLOOKUP('BUDGET TEMPLATE'!C1001,'MSRP CODES'!$A$4:$B$8,2,FALSE)</f>
        <v>#N/A</v>
      </c>
      <c r="D1001" s="59" t="e">
        <f>VLOOKUP(Table2[[#This Row],[PPG Code]],'MSRP CODES'!$A$11:$B$15,2,FALSE)</f>
        <v>#N/A</v>
      </c>
      <c r="F1001" s="59" t="e">
        <f>VLOOKUP(Table2[[#This Row],[Goal Code]],'MSRP CODES'!$A$18:$B$20,2,FALSE)</f>
        <v>#N/A</v>
      </c>
      <c r="I1001" s="60" t="e">
        <f>VLOOKUP(Table2[[#This Row],[Site]],'MSRP CODES'!$A$23:$C$39,3,FALSE)</f>
        <v>#N/A</v>
      </c>
      <c r="J1001" s="59" t="e">
        <f>VLOOKUP(Table2[[#This Row],[Cost Center Code]],'MSRP CODES'!$A$42:$B$48,2,FALSE)</f>
        <v>#N/A</v>
      </c>
      <c r="K1001" s="61" t="e">
        <f>VLOOKUP(Table2[[#This Row],[MSRP Objective]],'MSRP CODES'!$A$60:$B$105,2,FALSE)</f>
        <v>#VALUE!</v>
      </c>
      <c r="L1001" s="53" t="e">
        <f t="shared" si="43"/>
        <v>#VALUE!</v>
      </c>
      <c r="M1001" s="61" t="e">
        <f>VLOOKUP(Table2[[#This Row],[MSRP Output]],'MSRP CODES'!$A$108:$B$491,2,FALSE)</f>
        <v>#N/A</v>
      </c>
      <c r="O1001" s="61" t="e">
        <f>VLOOKUP(Table2[[#This Row],[Account Code]],'MSRP CODES'!$A$495:$B$580,2,FALSE)</f>
        <v>#N/A</v>
      </c>
      <c r="V1001" s="12">
        <f t="shared" si="44"/>
        <v>0</v>
      </c>
      <c r="W1001" s="13">
        <f>Table2[[#This Row],[Cost LC]]/3673.75</f>
        <v>0</v>
      </c>
    </row>
    <row r="1002" spans="2:23" x14ac:dyDescent="0.3">
      <c r="B1002" s="59" t="e">
        <f>VLOOKUP('BUDGET TEMPLATE'!C1002,'MSRP CODES'!$A$4:$B$8,2,FALSE)</f>
        <v>#N/A</v>
      </c>
      <c r="D1002" s="59" t="e">
        <f>VLOOKUP(Table2[[#This Row],[PPG Code]],'MSRP CODES'!$A$11:$B$15,2,FALSE)</f>
        <v>#N/A</v>
      </c>
      <c r="F1002" s="59" t="e">
        <f>VLOOKUP(Table2[[#This Row],[Goal Code]],'MSRP CODES'!$A$18:$B$20,2,FALSE)</f>
        <v>#N/A</v>
      </c>
      <c r="I1002" s="60" t="e">
        <f>VLOOKUP(Table2[[#This Row],[Site]],'MSRP CODES'!$A$23:$C$39,3,FALSE)</f>
        <v>#N/A</v>
      </c>
      <c r="J1002" s="59" t="e">
        <f>VLOOKUP(Table2[[#This Row],[Cost Center Code]],'MSRP CODES'!$A$42:$B$48,2,FALSE)</f>
        <v>#N/A</v>
      </c>
      <c r="K1002" s="61" t="e">
        <f>VLOOKUP(Table2[[#This Row],[MSRP Objective]],'MSRP CODES'!$A$60:$B$105,2,FALSE)</f>
        <v>#VALUE!</v>
      </c>
      <c r="L1002" s="53" t="e">
        <f t="shared" si="43"/>
        <v>#VALUE!</v>
      </c>
      <c r="M1002" s="61" t="e">
        <f>VLOOKUP(Table2[[#This Row],[MSRP Output]],'MSRP CODES'!$A$108:$B$491,2,FALSE)</f>
        <v>#N/A</v>
      </c>
      <c r="O1002" s="61" t="e">
        <f>VLOOKUP(Table2[[#This Row],[Account Code]],'MSRP CODES'!$A$495:$B$580,2,FALSE)</f>
        <v>#N/A</v>
      </c>
      <c r="V1002" s="12">
        <f t="shared" si="44"/>
        <v>0</v>
      </c>
      <c r="W1002" s="13">
        <f>Table2[[#This Row],[Cost LC]]/3673.75</f>
        <v>0</v>
      </c>
    </row>
    <row r="1003" spans="2:23" x14ac:dyDescent="0.3">
      <c r="B1003" s="59" t="e">
        <f>VLOOKUP('BUDGET TEMPLATE'!C1003,'MSRP CODES'!$A$4:$B$8,2,FALSE)</f>
        <v>#N/A</v>
      </c>
      <c r="D1003" s="59" t="e">
        <f>VLOOKUP(Table2[[#This Row],[PPG Code]],'MSRP CODES'!$A$11:$B$15,2,FALSE)</f>
        <v>#N/A</v>
      </c>
      <c r="F1003" s="59" t="e">
        <f>VLOOKUP(Table2[[#This Row],[Goal Code]],'MSRP CODES'!$A$18:$B$20,2,FALSE)</f>
        <v>#N/A</v>
      </c>
      <c r="I1003" s="60" t="e">
        <f>VLOOKUP(Table2[[#This Row],[Site]],'MSRP CODES'!$A$23:$C$39,3,FALSE)</f>
        <v>#N/A</v>
      </c>
      <c r="J1003" s="59" t="e">
        <f>VLOOKUP(Table2[[#This Row],[Cost Center Code]],'MSRP CODES'!$A$42:$B$48,2,FALSE)</f>
        <v>#N/A</v>
      </c>
      <c r="K1003" s="61" t="e">
        <f>VLOOKUP(Table2[[#This Row],[MSRP Objective]],'MSRP CODES'!$A$60:$B$105,2,FALSE)</f>
        <v>#VALUE!</v>
      </c>
      <c r="L1003" s="53" t="e">
        <f t="shared" si="43"/>
        <v>#VALUE!</v>
      </c>
      <c r="M1003" s="61" t="e">
        <f>VLOOKUP(Table2[[#This Row],[MSRP Output]],'MSRP CODES'!$A$108:$B$491,2,FALSE)</f>
        <v>#N/A</v>
      </c>
      <c r="O1003" s="61" t="e">
        <f>VLOOKUP(Table2[[#This Row],[Account Code]],'MSRP CODES'!$A$495:$B$580,2,FALSE)</f>
        <v>#N/A</v>
      </c>
      <c r="V1003" s="12">
        <f t="shared" si="44"/>
        <v>0</v>
      </c>
      <c r="W1003" s="13">
        <f>Table2[[#This Row],[Cost LC]]/3673.75</f>
        <v>0</v>
      </c>
    </row>
    <row r="1004" spans="2:23" x14ac:dyDescent="0.3">
      <c r="B1004" s="59" t="e">
        <f>VLOOKUP('BUDGET TEMPLATE'!C1004,'MSRP CODES'!$A$4:$B$8,2,FALSE)</f>
        <v>#N/A</v>
      </c>
      <c r="D1004" s="59" t="e">
        <f>VLOOKUP(Table2[[#This Row],[PPG Code]],'MSRP CODES'!$A$11:$B$15,2,FALSE)</f>
        <v>#N/A</v>
      </c>
      <c r="F1004" s="59" t="e">
        <f>VLOOKUP(Table2[[#This Row],[Goal Code]],'MSRP CODES'!$A$18:$B$20,2,FALSE)</f>
        <v>#N/A</v>
      </c>
      <c r="I1004" s="60" t="e">
        <f>VLOOKUP(Table2[[#This Row],[Site]],'MSRP CODES'!$A$23:$C$39,3,FALSE)</f>
        <v>#N/A</v>
      </c>
      <c r="J1004" s="59" t="e">
        <f>VLOOKUP(Table2[[#This Row],[Cost Center Code]],'MSRP CODES'!$A$42:$B$48,2,FALSE)</f>
        <v>#N/A</v>
      </c>
      <c r="K1004" s="61" t="e">
        <f>VLOOKUP(Table2[[#This Row],[MSRP Objective]],'MSRP CODES'!$A$60:$B$105,2,FALSE)</f>
        <v>#VALUE!</v>
      </c>
      <c r="L1004" s="53" t="e">
        <f t="shared" si="43"/>
        <v>#VALUE!</v>
      </c>
      <c r="M1004" s="61" t="e">
        <f>VLOOKUP(Table2[[#This Row],[MSRP Output]],'MSRP CODES'!$A$108:$B$491,2,FALSE)</f>
        <v>#N/A</v>
      </c>
      <c r="O1004" s="61" t="e">
        <f>VLOOKUP(Table2[[#This Row],[Account Code]],'MSRP CODES'!$A$495:$B$580,2,FALSE)</f>
        <v>#N/A</v>
      </c>
      <c r="V1004" s="12">
        <f t="shared" si="44"/>
        <v>0</v>
      </c>
      <c r="W1004" s="13">
        <f>Table2[[#This Row],[Cost LC]]/3673.75</f>
        <v>0</v>
      </c>
    </row>
  </sheetData>
  <sheetProtection algorithmName="SHA-512" hashValue="ZUHroMjThjnSt5L9Q2TGOuvlav8Jv/5YPGJFAu9M0X3Lsiw+xonLzAfD8eNZdPN9NFEzSE/iAQgKrtCRuSJpNg==" saltValue="czhD9UxQBRIqo6vaw255Lw==" spinCount="100000" sheet="1" insertRows="0" deleteRows="0" sort="0" autoFilter="0" pivotTables="0"/>
  <protectedRanges>
    <protectedRange algorithmName="SHA-512" hashValue="gZCxFe/CsKpwkeDbnOvwrn4/BzWEbDtmdxBacMTO57xloTs5g21I+lJM5sfp35ENYquz25dEUNjC2Uxk+7ORmQ==" saltValue="a7WowUABCuXR2lLp1wQMCw==" spinCount="100000" sqref="A2:A380" name="IP Code"/>
  </protectedRanges>
  <dataValidations disablePrompts="1" count="1">
    <dataValidation type="list" allowBlank="1" showInputMessage="1" showErrorMessage="1" sqref="T2:T1004" xr:uid="{7FD249AF-4734-4064-BCAE-ED929DDF89C0}">
      <formula1>"UGX, USD"</formula1>
    </dataValidation>
  </dataValidations>
  <pageMargins left="0.7" right="0.7" top="0.75" bottom="0.75" header="0.3" footer="0.3"/>
  <pageSetup scale="31" fitToHeight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disablePrompts="1" count="6">
        <x14:dataValidation type="list" allowBlank="1" showInputMessage="1" showErrorMessage="1" xr:uid="{53CC19C5-2156-4095-9C1A-AFD54A0CF9C1}">
          <x14:formula1>
            <xm:f>'MSRP CODES'!$A$23:$A$39</xm:f>
          </x14:formula1>
          <xm:sqref>H2:H1004</xm:sqref>
        </x14:dataValidation>
        <x14:dataValidation type="list" allowBlank="1" showInputMessage="1" showErrorMessage="1" xr:uid="{5D708C91-374F-41D9-BF5B-0F9DDBE1875A}">
          <x14:formula1>
            <xm:f>'MSRP CODES'!$A$4:$A$7</xm:f>
          </x14:formula1>
          <xm:sqref>C2:C1004</xm:sqref>
        </x14:dataValidation>
        <x14:dataValidation type="list" allowBlank="1" showInputMessage="1" showErrorMessage="1" xr:uid="{6964B58D-AB55-4894-BE41-6C85FCB6B123}">
          <x14:formula1>
            <xm:f>'MSRP CODES'!$A$11:$A$12</xm:f>
          </x14:formula1>
          <xm:sqref>E2:E1004</xm:sqref>
        </x14:dataValidation>
        <x14:dataValidation type="list" allowBlank="1" showInputMessage="1" showErrorMessage="1" xr:uid="{7C16DFE9-1447-40C0-B14A-1412D3871A1D}">
          <x14:formula1>
            <xm:f>'MSRP CODES'!$A$18:$A$20</xm:f>
          </x14:formula1>
          <xm:sqref>G2:G1004</xm:sqref>
        </x14:dataValidation>
        <x14:dataValidation type="list" allowBlank="1" showInputMessage="1" showErrorMessage="1" xr:uid="{DBB4D008-3B34-4634-B702-26126A2BB864}">
          <x14:formula1>
            <xm:f>'MSRP CODES'!$A$108:$A$491</xm:f>
          </x14:formula1>
          <xm:sqref>N2:N1004</xm:sqref>
        </x14:dataValidation>
        <x14:dataValidation type="list" allowBlank="1" showInputMessage="1" showErrorMessage="1" xr:uid="{9063BE0E-C0C3-4429-9823-065DB88E4ECA}">
          <x14:formula1>
            <xm:f>'MSRP CODES'!$A$495:$A$580</xm:f>
          </x14:formula1>
          <xm:sqref>P2:P1004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B6F25-CAE3-4953-9935-1F359D322E41}">
  <sheetPr>
    <pageSetUpPr fitToPage="1"/>
  </sheetPr>
  <dimension ref="B1:V120"/>
  <sheetViews>
    <sheetView workbookViewId="0">
      <selection activeCell="D9" sqref="D9:D10"/>
      <pivotSelection pane="bottomRight" showHeader="1" extendable="1" axis="axisCol" start="1" max="2" activeRow="8" activeCol="3" previousRow="8" previousCol="3" click="1" r:id="rId2">
        <pivotArea dataOnly="0" grandCol="1" outline="0" fieldPosition="0"/>
      </pivotSelection>
    </sheetView>
  </sheetViews>
  <sheetFormatPr defaultRowHeight="14.4" x14ac:dyDescent="0.3"/>
  <cols>
    <col min="1" max="1" width="2.44140625" customWidth="1"/>
    <col min="2" max="2" width="15.109375" customWidth="1"/>
    <col min="3" max="3" width="12.44140625" bestFit="1" customWidth="1"/>
    <col min="4" max="4" width="15.109375" bestFit="1" customWidth="1"/>
    <col min="5" max="5" width="16.88671875" bestFit="1" customWidth="1"/>
    <col min="6" max="6" width="24.88671875" bestFit="1" customWidth="1"/>
    <col min="7" max="7" width="10.77734375" bestFit="1" customWidth="1"/>
    <col min="8" max="8" width="14" bestFit="1" customWidth="1"/>
    <col min="9" max="9" width="15.109375" bestFit="1" customWidth="1"/>
    <col min="10" max="10" width="15.109375" customWidth="1"/>
    <col min="11" max="11" width="15.109375" bestFit="1" customWidth="1"/>
    <col min="12" max="12" width="2.5546875" customWidth="1"/>
    <col min="13" max="13" width="20" bestFit="1" customWidth="1"/>
    <col min="14" max="14" width="12.44140625" bestFit="1" customWidth="1"/>
    <col min="15" max="20" width="16" bestFit="1" customWidth="1"/>
    <col min="21" max="22" width="10.77734375" bestFit="1" customWidth="1"/>
    <col min="23" max="221" width="14.109375" bestFit="1" customWidth="1"/>
    <col min="222" max="222" width="12.109375" bestFit="1" customWidth="1"/>
  </cols>
  <sheetData>
    <row r="1" spans="2:22" ht="15.6" x14ac:dyDescent="0.3">
      <c r="B1" s="14" t="s">
        <v>905</v>
      </c>
    </row>
    <row r="2" spans="2:22" ht="15.6" x14ac:dyDescent="0.3">
      <c r="B2" s="39" t="s">
        <v>783</v>
      </c>
      <c r="C2" s="38"/>
      <c r="D2" s="40">
        <v>2673.5</v>
      </c>
    </row>
    <row r="3" spans="2:22" ht="15.6" x14ac:dyDescent="0.3">
      <c r="B3" s="14"/>
    </row>
    <row r="4" spans="2:22" ht="18.600000000000001" thickBot="1" x14ac:dyDescent="0.4">
      <c r="B4" s="15" t="s">
        <v>786</v>
      </c>
    </row>
    <row r="5" spans="2:22" ht="15" thickBot="1" x14ac:dyDescent="0.35">
      <c r="B5" s="25" t="s">
        <v>151</v>
      </c>
      <c r="C5" s="35" t="s">
        <v>776</v>
      </c>
      <c r="K5" s="1"/>
      <c r="L5" s="1"/>
      <c r="V5" s="1"/>
    </row>
    <row r="6" spans="2:22" ht="15" thickBot="1" x14ac:dyDescent="0.35">
      <c r="B6" s="27" t="s">
        <v>167</v>
      </c>
      <c r="C6" s="37">
        <v>0</v>
      </c>
    </row>
    <row r="7" spans="2:22" ht="15" thickBot="1" x14ac:dyDescent="0.35"/>
    <row r="8" spans="2:22" ht="15" thickBot="1" x14ac:dyDescent="0.35">
      <c r="B8" s="28" t="s">
        <v>777</v>
      </c>
      <c r="C8" s="28" t="s">
        <v>180</v>
      </c>
      <c r="D8" s="35"/>
      <c r="J8" s="24"/>
    </row>
    <row r="9" spans="2:22" ht="15" thickBot="1" x14ac:dyDescent="0.35">
      <c r="B9" s="26" t="s">
        <v>779</v>
      </c>
      <c r="C9" s="35" t="s">
        <v>789</v>
      </c>
      <c r="D9" s="35" t="s">
        <v>150</v>
      </c>
      <c r="J9" s="24"/>
      <c r="K9" s="1"/>
      <c r="L9" s="1"/>
    </row>
    <row r="10" spans="2:22" ht="15" thickBot="1" x14ac:dyDescent="0.35">
      <c r="B10" s="27" t="s">
        <v>167</v>
      </c>
      <c r="C10" s="54">
        <v>0</v>
      </c>
      <c r="D10" s="55">
        <v>0</v>
      </c>
      <c r="J10" s="44"/>
    </row>
    <row r="11" spans="2:22" x14ac:dyDescent="0.3">
      <c r="J11" s="44"/>
    </row>
    <row r="12" spans="2:22" ht="15" thickBot="1" x14ac:dyDescent="0.35">
      <c r="B12" s="24"/>
      <c r="C12" s="31"/>
      <c r="D12" s="31"/>
      <c r="E12" s="31"/>
      <c r="F12" s="31"/>
      <c r="G12" s="31"/>
      <c r="H12" s="31"/>
      <c r="I12" s="44"/>
      <c r="J12" s="44"/>
    </row>
    <row r="13" spans="2:22" ht="15.6" x14ac:dyDescent="0.3">
      <c r="B13" s="63" t="s">
        <v>781</v>
      </c>
      <c r="C13" s="64"/>
      <c r="D13" s="41" t="e">
        <f>D15-D14</f>
        <v>#REF!</v>
      </c>
      <c r="E13" s="22" t="e">
        <f>D13/D15</f>
        <v>#REF!</v>
      </c>
      <c r="F13" s="31"/>
      <c r="G13" s="31"/>
      <c r="H13" s="31"/>
      <c r="I13" s="44"/>
      <c r="J13" s="44"/>
    </row>
    <row r="14" spans="2:22" ht="15.6" x14ac:dyDescent="0.3">
      <c r="B14" s="65" t="s">
        <v>785</v>
      </c>
      <c r="C14" s="66"/>
      <c r="D14" s="42" t="e">
        <f>GETPIVOTDATA("Cost LC",$B$89,"Cost Center","Kampala","Objective","Operations management, coordination and support strengthened and optimized","Output Name","General project management services provided","MSRP Output","811AH","Currency (UGX or USD)","USD")+(GETPIVOTDATA("Cost LC",$B$89,"Cost Center","Kampala","Objective","Operations management, coordination and support strengthened and optimized","Output Name","General project management services provided","MSRP Output","811AH","Currency (UGX or USD)","UGX")/D2)</f>
        <v>#REF!</v>
      </c>
      <c r="E14" s="46" t="e">
        <f>D14/D15</f>
        <v>#REF!</v>
      </c>
    </row>
    <row r="15" spans="2:22" ht="16.2" thickBot="1" x14ac:dyDescent="0.35">
      <c r="B15" s="67" t="s">
        <v>782</v>
      </c>
      <c r="C15" s="68"/>
      <c r="D15" s="23" t="e">
        <f>GETPIVOTDATA("Cost USD",$B$5,"IP Code",1274104)</f>
        <v>#REF!</v>
      </c>
      <c r="E15" s="21" t="e">
        <f>E13+E14</f>
        <v>#REF!</v>
      </c>
    </row>
    <row r="16" spans="2:22" ht="15.6" x14ac:dyDescent="0.3">
      <c r="B16" s="43" t="s">
        <v>784</v>
      </c>
    </row>
    <row r="18" spans="2:9" ht="18" x14ac:dyDescent="0.35">
      <c r="B18" s="15" t="s">
        <v>787</v>
      </c>
    </row>
    <row r="19" spans="2:9" x14ac:dyDescent="0.3">
      <c r="B19" s="16" t="s">
        <v>180</v>
      </c>
      <c r="C19" s="16" t="s">
        <v>155</v>
      </c>
      <c r="D19" s="16" t="s">
        <v>166</v>
      </c>
      <c r="E19" s="16" t="s">
        <v>152</v>
      </c>
      <c r="F19" s="16" t="s">
        <v>153</v>
      </c>
      <c r="G19" s="16" t="s">
        <v>0</v>
      </c>
      <c r="H19" s="16" t="s">
        <v>154</v>
      </c>
    </row>
    <row r="20" spans="2:9" x14ac:dyDescent="0.3">
      <c r="B20" s="17" t="s">
        <v>789</v>
      </c>
      <c r="C20" s="17" t="s">
        <v>789</v>
      </c>
      <c r="D20" s="17" t="s">
        <v>789</v>
      </c>
      <c r="E20" s="17" t="s">
        <v>167</v>
      </c>
      <c r="F20" s="17" t="s">
        <v>167</v>
      </c>
      <c r="G20" s="17" t="s">
        <v>789</v>
      </c>
      <c r="H20" s="17" t="s">
        <v>167</v>
      </c>
    </row>
    <row r="27" spans="2:9" x14ac:dyDescent="0.3">
      <c r="I27" s="17"/>
    </row>
    <row r="28" spans="2:9" x14ac:dyDescent="0.3">
      <c r="B28" s="17"/>
      <c r="C28" s="17"/>
      <c r="D28" s="17"/>
      <c r="E28" s="17"/>
      <c r="F28" s="17"/>
      <c r="G28" s="17"/>
      <c r="H28" s="17"/>
      <c r="I28" s="17"/>
    </row>
    <row r="29" spans="2:9" x14ac:dyDescent="0.3">
      <c r="B29" s="17"/>
      <c r="C29" s="17"/>
      <c r="D29" s="17"/>
      <c r="E29" s="17"/>
      <c r="F29" s="17"/>
      <c r="G29" s="17"/>
      <c r="H29" s="17"/>
      <c r="I29" s="17"/>
    </row>
    <row r="30" spans="2:9" x14ac:dyDescent="0.3">
      <c r="B30" s="17"/>
      <c r="C30" s="17"/>
      <c r="D30" s="17"/>
      <c r="E30" s="17"/>
      <c r="F30" s="17"/>
      <c r="G30" s="17"/>
      <c r="H30" s="17"/>
      <c r="I30" s="17"/>
    </row>
    <row r="31" spans="2:9" x14ac:dyDescent="0.3">
      <c r="B31" s="17"/>
      <c r="C31" s="17"/>
      <c r="D31" s="17"/>
      <c r="E31" s="17"/>
      <c r="F31" s="17"/>
      <c r="G31" s="17"/>
      <c r="H31" s="17"/>
      <c r="I31" s="17"/>
    </row>
    <row r="34" spans="5:7" ht="18" x14ac:dyDescent="0.35">
      <c r="E34" s="15" t="s">
        <v>788</v>
      </c>
      <c r="F34" s="17"/>
      <c r="G34" s="19"/>
    </row>
    <row r="35" spans="5:7" x14ac:dyDescent="0.3">
      <c r="G35" s="19"/>
    </row>
    <row r="36" spans="5:7" x14ac:dyDescent="0.3">
      <c r="E36" s="16" t="s">
        <v>2</v>
      </c>
      <c r="F36" s="17" t="s">
        <v>780</v>
      </c>
      <c r="G36" s="19"/>
    </row>
    <row r="37" spans="5:7" x14ac:dyDescent="0.3">
      <c r="G37" s="19"/>
    </row>
    <row r="38" spans="5:7" x14ac:dyDescent="0.3">
      <c r="E38" s="16" t="s">
        <v>180</v>
      </c>
      <c r="F38" s="17" t="s">
        <v>777</v>
      </c>
      <c r="G38" s="19"/>
    </row>
    <row r="39" spans="5:7" x14ac:dyDescent="0.3">
      <c r="E39" s="17" t="s">
        <v>789</v>
      </c>
      <c r="F39" s="19">
        <v>0</v>
      </c>
      <c r="G39" s="19"/>
    </row>
    <row r="40" spans="5:7" x14ac:dyDescent="0.3">
      <c r="E40" s="17" t="s">
        <v>150</v>
      </c>
      <c r="F40" s="19">
        <v>0</v>
      </c>
    </row>
    <row r="46" spans="5:7" x14ac:dyDescent="0.3">
      <c r="E46" s="17"/>
      <c r="F46" s="19"/>
    </row>
    <row r="47" spans="5:7" x14ac:dyDescent="0.3">
      <c r="E47" s="17"/>
      <c r="F47" s="19"/>
    </row>
    <row r="49" spans="2:5" ht="18.600000000000001" thickBot="1" x14ac:dyDescent="0.4">
      <c r="B49" s="15" t="s">
        <v>778</v>
      </c>
    </row>
    <row r="50" spans="2:5" ht="15" thickBot="1" x14ac:dyDescent="0.35">
      <c r="B50" s="36" t="s">
        <v>776</v>
      </c>
      <c r="C50" s="30"/>
      <c r="D50" s="28" t="s">
        <v>180</v>
      </c>
      <c r="E50" s="35"/>
    </row>
    <row r="51" spans="2:5" ht="15" thickBot="1" x14ac:dyDescent="0.35">
      <c r="B51" s="28" t="s">
        <v>157</v>
      </c>
      <c r="C51" s="28" t="s">
        <v>2</v>
      </c>
      <c r="D51" s="35" t="s">
        <v>789</v>
      </c>
      <c r="E51" s="35" t="s">
        <v>150</v>
      </c>
    </row>
    <row r="52" spans="2:5" ht="15" thickBot="1" x14ac:dyDescent="0.35">
      <c r="B52" s="35" t="s">
        <v>167</v>
      </c>
      <c r="C52" s="24" t="s">
        <v>789</v>
      </c>
      <c r="D52" s="33">
        <v>0</v>
      </c>
      <c r="E52" s="45">
        <v>0</v>
      </c>
    </row>
    <row r="53" spans="2:5" ht="15" thickBot="1" x14ac:dyDescent="0.35">
      <c r="B53" s="29" t="s">
        <v>150</v>
      </c>
      <c r="C53" s="30"/>
      <c r="D53" s="34">
        <v>0</v>
      </c>
      <c r="E53" s="32">
        <v>0</v>
      </c>
    </row>
    <row r="55" spans="2:5" ht="15" thickBot="1" x14ac:dyDescent="0.35"/>
    <row r="56" spans="2:5" ht="15" thickBot="1" x14ac:dyDescent="0.35"/>
    <row r="57" spans="2:5" ht="15" thickBot="1" x14ac:dyDescent="0.35"/>
    <row r="58" spans="2:5" ht="15" thickBot="1" x14ac:dyDescent="0.35"/>
    <row r="59" spans="2:5" ht="15" thickBot="1" x14ac:dyDescent="0.35"/>
    <row r="60" spans="2:5" ht="15" thickBot="1" x14ac:dyDescent="0.35"/>
    <row r="61" spans="2:5" ht="15" thickBot="1" x14ac:dyDescent="0.35"/>
    <row r="62" spans="2:5" ht="15" thickBot="1" x14ac:dyDescent="0.35"/>
    <row r="63" spans="2:5" ht="15" thickBot="1" x14ac:dyDescent="0.35"/>
    <row r="64" spans="2:5" ht="15" thickBot="1" x14ac:dyDescent="0.35"/>
    <row r="65" ht="15" thickBot="1" x14ac:dyDescent="0.35"/>
    <row r="66" ht="15" thickBot="1" x14ac:dyDescent="0.35"/>
    <row r="67" ht="15" thickBot="1" x14ac:dyDescent="0.35"/>
    <row r="68" ht="15" thickBot="1" x14ac:dyDescent="0.35"/>
    <row r="69" ht="15" thickBot="1" x14ac:dyDescent="0.35"/>
    <row r="70" ht="15" thickBot="1" x14ac:dyDescent="0.35"/>
    <row r="71" ht="15" thickBot="1" x14ac:dyDescent="0.35"/>
    <row r="72" ht="15" thickBot="1" x14ac:dyDescent="0.35"/>
    <row r="73" ht="15" thickBot="1" x14ac:dyDescent="0.35"/>
    <row r="74" ht="15" thickBot="1" x14ac:dyDescent="0.35"/>
    <row r="75" ht="15" thickBot="1" x14ac:dyDescent="0.35"/>
    <row r="76" ht="15" thickBot="1" x14ac:dyDescent="0.35"/>
    <row r="77" ht="15" thickBot="1" x14ac:dyDescent="0.35"/>
    <row r="78" ht="15" thickBot="1" x14ac:dyDescent="0.35"/>
    <row r="79" ht="15" thickBot="1" x14ac:dyDescent="0.35"/>
    <row r="80" ht="15" thickBot="1" x14ac:dyDescent="0.35"/>
    <row r="81" spans="2:7" ht="15" thickBot="1" x14ac:dyDescent="0.35"/>
    <row r="87" spans="2:7" ht="18" hidden="1" x14ac:dyDescent="0.35">
      <c r="B87" s="15" t="s">
        <v>775</v>
      </c>
    </row>
    <row r="88" spans="2:7" hidden="1" x14ac:dyDescent="0.3"/>
    <row r="89" spans="2:7" hidden="1" x14ac:dyDescent="0.3">
      <c r="B89" s="16" t="s">
        <v>777</v>
      </c>
      <c r="C89" s="17"/>
      <c r="D89" s="17"/>
      <c r="E89" s="17"/>
      <c r="F89" s="16" t="s">
        <v>779</v>
      </c>
      <c r="G89" s="17"/>
    </row>
    <row r="90" spans="2:7" hidden="1" x14ac:dyDescent="0.3">
      <c r="B90" s="16" t="s">
        <v>180</v>
      </c>
      <c r="C90" s="16" t="s">
        <v>1</v>
      </c>
      <c r="D90" s="16" t="s">
        <v>159</v>
      </c>
      <c r="E90" s="16" t="s">
        <v>158</v>
      </c>
      <c r="F90" s="17" t="s">
        <v>167</v>
      </c>
      <c r="G90" s="17" t="s">
        <v>150</v>
      </c>
    </row>
    <row r="91" spans="2:7" hidden="1" x14ac:dyDescent="0.3">
      <c r="B91" s="17" t="s">
        <v>789</v>
      </c>
      <c r="C91" s="17" t="s">
        <v>790</v>
      </c>
      <c r="D91" s="17" t="s">
        <v>789</v>
      </c>
      <c r="E91" s="17" t="s">
        <v>167</v>
      </c>
      <c r="F91" s="19">
        <v>0</v>
      </c>
      <c r="G91" s="19">
        <v>0</v>
      </c>
    </row>
    <row r="92" spans="2:7" hidden="1" x14ac:dyDescent="0.3">
      <c r="B92" s="18" t="s">
        <v>791</v>
      </c>
      <c r="C92" s="18"/>
      <c r="D92" s="18"/>
      <c r="E92" s="18"/>
      <c r="F92" s="20">
        <v>0</v>
      </c>
      <c r="G92" s="20">
        <v>0</v>
      </c>
    </row>
    <row r="93" spans="2:7" hidden="1" x14ac:dyDescent="0.3">
      <c r="B93" s="17" t="s">
        <v>150</v>
      </c>
      <c r="C93" s="17"/>
      <c r="D93" s="17"/>
      <c r="E93" s="17"/>
      <c r="F93" s="19">
        <v>0</v>
      </c>
      <c r="G93" s="19">
        <v>0</v>
      </c>
    </row>
    <row r="94" spans="2:7" hidden="1" x14ac:dyDescent="0.3"/>
    <row r="95" spans="2:7" hidden="1" x14ac:dyDescent="0.3"/>
    <row r="96" spans="2:7" hidden="1" x14ac:dyDescent="0.3"/>
    <row r="97" hidden="1" x14ac:dyDescent="0.3"/>
    <row r="98" hidden="1" x14ac:dyDescent="0.3"/>
    <row r="99" hidden="1" x14ac:dyDescent="0.3"/>
    <row r="100" hidden="1" x14ac:dyDescent="0.3"/>
    <row r="101" hidden="1" x14ac:dyDescent="0.3"/>
    <row r="102" hidden="1" x14ac:dyDescent="0.3"/>
    <row r="103" hidden="1" x14ac:dyDescent="0.3"/>
    <row r="104" hidden="1" x14ac:dyDescent="0.3"/>
    <row r="105" hidden="1" x14ac:dyDescent="0.3"/>
    <row r="106" hidden="1" x14ac:dyDescent="0.3"/>
    <row r="107" hidden="1" x14ac:dyDescent="0.3"/>
    <row r="108" hidden="1" x14ac:dyDescent="0.3"/>
    <row r="109" hidden="1" x14ac:dyDescent="0.3"/>
    <row r="110" hidden="1" x14ac:dyDescent="0.3"/>
    <row r="111" hidden="1" x14ac:dyDescent="0.3"/>
    <row r="112" hidden="1" x14ac:dyDescent="0.3"/>
    <row r="113" hidden="1" x14ac:dyDescent="0.3"/>
    <row r="114" hidden="1" x14ac:dyDescent="0.3"/>
    <row r="115" hidden="1" x14ac:dyDescent="0.3"/>
    <row r="116" hidden="1" x14ac:dyDescent="0.3"/>
    <row r="117" hidden="1" x14ac:dyDescent="0.3"/>
    <row r="118" hidden="1" x14ac:dyDescent="0.3"/>
    <row r="119" hidden="1" x14ac:dyDescent="0.3"/>
    <row r="120" hidden="1" x14ac:dyDescent="0.3"/>
  </sheetData>
  <mergeCells count="3">
    <mergeCell ref="B13:C13"/>
    <mergeCell ref="B14:C14"/>
    <mergeCell ref="B15:C15"/>
  </mergeCells>
  <pageMargins left="0.7" right="0.7" top="0.75" bottom="0.75" header="0.3" footer="0.3"/>
  <pageSetup scale="39" orientation="landscape"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59316E79-4B99-4F34-B003-EC682CBDB7E5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MSRP CODES</vt:lpstr>
      <vt:lpstr>BUDGET TEMPLATE</vt:lpstr>
      <vt:lpstr>ANALYSIS (PIVOT)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Jose Barrena</cp:lastModifiedBy>
  <cp:lastPrinted>2019-10-29T09:19:09Z</cp:lastPrinted>
  <dcterms:created xsi:type="dcterms:W3CDTF">2019-09-21T20:16:07Z</dcterms:created>
  <dcterms:modified xsi:type="dcterms:W3CDTF">2019-10-30T08:10:39Z</dcterms:modified>
</cp:coreProperties>
</file>