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D:\CCCM Cluster\CCCM Cluster Reporting Tools\Monthly Tools\Acitvity Info-Camp Flow Combined\Camp Flow\December\"/>
    </mc:Choice>
  </mc:AlternateContent>
  <xr:revisionPtr revIDLastSave="0" documentId="13_ncr:1_{A2BE32C0-AF12-4447-A2A6-C3B25C31B922}" xr6:coauthVersionLast="41" xr6:coauthVersionMax="41" xr10:uidLastSave="{00000000-0000-0000-0000-000000000000}"/>
  <bookViews>
    <workbookView xWindow="-120" yWindow="-120" windowWidth="29040" windowHeight="15840" xr2:uid="{F2E3E286-5AA6-43A7-BD55-0F592C813ECB}"/>
  </bookViews>
  <sheets>
    <sheet name="December 2019" sheetId="1" r:id="rId1"/>
  </sheets>
  <externalReferences>
    <externalReference r:id="rId2"/>
  </externalReferences>
  <definedNames>
    <definedName name="_xlnm._FilterDatabase" localSheetId="0" hidden="1">'December 2019'!$B$7:$Y$78</definedName>
    <definedName name="_xlnm.Print_Area" localSheetId="0">'December 2019'!$B$1:$Y$79</definedName>
    <definedName name="_xlnm.Print_Titles" localSheetId="0">'December 2019'!$7:$7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Y77" i="1" l="1"/>
  <c r="X77" i="1"/>
  <c r="W77" i="1"/>
  <c r="V77" i="1"/>
  <c r="U77" i="1"/>
  <c r="T77" i="1"/>
  <c r="S77" i="1"/>
  <c r="R77" i="1"/>
  <c r="Q77" i="1"/>
  <c r="P77" i="1"/>
  <c r="O77" i="1"/>
  <c r="N77" i="1"/>
  <c r="M77" i="1"/>
  <c r="L77" i="1"/>
  <c r="K77" i="1"/>
  <c r="J77" i="1"/>
  <c r="I77" i="1"/>
  <c r="Y76" i="1"/>
  <c r="X76" i="1"/>
  <c r="W76" i="1"/>
  <c r="V76" i="1"/>
  <c r="U76" i="1"/>
  <c r="T76" i="1"/>
  <c r="S76" i="1"/>
  <c r="R76" i="1"/>
  <c r="Q76" i="1"/>
  <c r="P76" i="1"/>
  <c r="O76" i="1"/>
  <c r="N76" i="1"/>
  <c r="M76" i="1"/>
  <c r="L76" i="1"/>
  <c r="K76" i="1"/>
  <c r="J76" i="1"/>
  <c r="I76" i="1"/>
  <c r="Y75" i="1"/>
  <c r="X75" i="1"/>
  <c r="W75" i="1"/>
  <c r="V75" i="1"/>
  <c r="U75" i="1"/>
  <c r="T75" i="1"/>
  <c r="S75" i="1"/>
  <c r="R75" i="1"/>
  <c r="Q75" i="1"/>
  <c r="P75" i="1"/>
  <c r="O75" i="1"/>
  <c r="N75" i="1"/>
  <c r="M75" i="1"/>
  <c r="L75" i="1"/>
  <c r="K75" i="1"/>
  <c r="J75" i="1"/>
  <c r="I75" i="1"/>
  <c r="Y74" i="1"/>
  <c r="X74" i="1"/>
  <c r="W74" i="1"/>
  <c r="V74" i="1"/>
  <c r="U74" i="1"/>
  <c r="T74" i="1"/>
  <c r="S74" i="1"/>
  <c r="R74" i="1"/>
  <c r="Q74" i="1"/>
  <c r="P74" i="1"/>
  <c r="O74" i="1"/>
  <c r="N74" i="1"/>
  <c r="M74" i="1"/>
  <c r="L74" i="1"/>
  <c r="K74" i="1"/>
  <c r="J74" i="1"/>
  <c r="I74" i="1"/>
  <c r="Y73" i="1"/>
  <c r="X73" i="1"/>
  <c r="W73" i="1"/>
  <c r="V73" i="1"/>
  <c r="U73" i="1"/>
  <c r="T73" i="1"/>
  <c r="S73" i="1"/>
  <c r="R73" i="1"/>
  <c r="Q73" i="1"/>
  <c r="P73" i="1"/>
  <c r="O73" i="1"/>
  <c r="N73" i="1"/>
  <c r="M73" i="1"/>
  <c r="L73" i="1"/>
  <c r="K73" i="1"/>
  <c r="J73" i="1"/>
  <c r="I73" i="1"/>
  <c r="Y72" i="1"/>
  <c r="X72" i="1"/>
  <c r="W72" i="1"/>
  <c r="V72" i="1"/>
  <c r="U72" i="1"/>
  <c r="T72" i="1"/>
  <c r="S72" i="1"/>
  <c r="R72" i="1"/>
  <c r="Q72" i="1"/>
  <c r="P72" i="1"/>
  <c r="O72" i="1"/>
  <c r="N72" i="1"/>
  <c r="M72" i="1"/>
  <c r="L72" i="1"/>
  <c r="K72" i="1"/>
  <c r="J72" i="1"/>
  <c r="I72" i="1"/>
  <c r="Y71" i="1"/>
  <c r="X71" i="1"/>
  <c r="W71" i="1"/>
  <c r="V71" i="1"/>
  <c r="U71" i="1"/>
  <c r="T71" i="1"/>
  <c r="S71" i="1"/>
  <c r="R71" i="1"/>
  <c r="Q71" i="1"/>
  <c r="P71" i="1"/>
  <c r="O71" i="1"/>
  <c r="N71" i="1"/>
  <c r="M71" i="1"/>
  <c r="L71" i="1"/>
  <c r="K71" i="1"/>
  <c r="J71" i="1"/>
  <c r="I71" i="1"/>
  <c r="Y70" i="1"/>
  <c r="X70" i="1"/>
  <c r="W70" i="1"/>
  <c r="V70" i="1"/>
  <c r="U70" i="1"/>
  <c r="T70" i="1"/>
  <c r="S70" i="1"/>
  <c r="R70" i="1"/>
  <c r="Q70" i="1"/>
  <c r="P70" i="1"/>
  <c r="O70" i="1"/>
  <c r="N70" i="1"/>
  <c r="M70" i="1"/>
  <c r="L70" i="1"/>
  <c r="K70" i="1"/>
  <c r="J70" i="1"/>
  <c r="I70" i="1"/>
  <c r="Y69" i="1"/>
  <c r="X69" i="1"/>
  <c r="W69" i="1"/>
  <c r="V69" i="1"/>
  <c r="U69" i="1"/>
  <c r="T69" i="1"/>
  <c r="S69" i="1"/>
  <c r="R69" i="1"/>
  <c r="Q69" i="1"/>
  <c r="P69" i="1"/>
  <c r="O69" i="1"/>
  <c r="N69" i="1"/>
  <c r="M69" i="1"/>
  <c r="L69" i="1"/>
  <c r="K69" i="1"/>
  <c r="J69" i="1"/>
  <c r="I69" i="1"/>
  <c r="Y68" i="1"/>
  <c r="X68" i="1"/>
  <c r="W68" i="1"/>
  <c r="V68" i="1"/>
  <c r="U68" i="1"/>
  <c r="T68" i="1"/>
  <c r="S68" i="1"/>
  <c r="R68" i="1"/>
  <c r="Q68" i="1"/>
  <c r="P68" i="1"/>
  <c r="O68" i="1"/>
  <c r="N68" i="1"/>
  <c r="M68" i="1"/>
  <c r="L68" i="1"/>
  <c r="K68" i="1"/>
  <c r="J68" i="1"/>
  <c r="I68" i="1"/>
  <c r="Y67" i="1"/>
  <c r="X67" i="1"/>
  <c r="W67" i="1"/>
  <c r="V67" i="1"/>
  <c r="U67" i="1"/>
  <c r="T67" i="1"/>
  <c r="S67" i="1"/>
  <c r="R67" i="1"/>
  <c r="Q67" i="1"/>
  <c r="P67" i="1"/>
  <c r="O67" i="1"/>
  <c r="N67" i="1"/>
  <c r="M67" i="1"/>
  <c r="L67" i="1"/>
  <c r="K67" i="1"/>
  <c r="J67" i="1"/>
  <c r="I67" i="1"/>
  <c r="Y66" i="1"/>
  <c r="X66" i="1"/>
  <c r="W66" i="1"/>
  <c r="V66" i="1"/>
  <c r="U66" i="1"/>
  <c r="T66" i="1"/>
  <c r="S66" i="1"/>
  <c r="R66" i="1"/>
  <c r="Q66" i="1"/>
  <c r="P66" i="1"/>
  <c r="O66" i="1"/>
  <c r="N66" i="1"/>
  <c r="M66" i="1"/>
  <c r="L66" i="1"/>
  <c r="K66" i="1"/>
  <c r="J66" i="1"/>
  <c r="I66" i="1"/>
  <c r="Y65" i="1"/>
  <c r="X65" i="1"/>
  <c r="W65" i="1"/>
  <c r="V65" i="1"/>
  <c r="U65" i="1"/>
  <c r="T65" i="1"/>
  <c r="S65" i="1"/>
  <c r="R65" i="1"/>
  <c r="Q65" i="1"/>
  <c r="P65" i="1"/>
  <c r="O65" i="1"/>
  <c r="N65" i="1"/>
  <c r="M65" i="1"/>
  <c r="L65" i="1"/>
  <c r="K65" i="1"/>
  <c r="J65" i="1"/>
  <c r="I65" i="1"/>
  <c r="Y64" i="1"/>
  <c r="X64" i="1"/>
  <c r="W64" i="1"/>
  <c r="V64" i="1"/>
  <c r="U64" i="1"/>
  <c r="T64" i="1"/>
  <c r="S64" i="1"/>
  <c r="R64" i="1"/>
  <c r="Q64" i="1"/>
  <c r="P64" i="1"/>
  <c r="O64" i="1"/>
  <c r="N64" i="1"/>
  <c r="M64" i="1"/>
  <c r="L64" i="1"/>
  <c r="K64" i="1"/>
  <c r="J64" i="1"/>
  <c r="I64" i="1"/>
  <c r="Y63" i="1"/>
  <c r="X63" i="1"/>
  <c r="W63" i="1"/>
  <c r="V63" i="1"/>
  <c r="U63" i="1"/>
  <c r="T63" i="1"/>
  <c r="S63" i="1"/>
  <c r="R63" i="1"/>
  <c r="Q63" i="1"/>
  <c r="P63" i="1"/>
  <c r="O63" i="1"/>
  <c r="N63" i="1"/>
  <c r="M63" i="1"/>
  <c r="L63" i="1"/>
  <c r="K63" i="1"/>
  <c r="J63" i="1"/>
  <c r="I63" i="1"/>
  <c r="Y62" i="1"/>
  <c r="X62" i="1"/>
  <c r="W62" i="1"/>
  <c r="V62" i="1"/>
  <c r="U62" i="1"/>
  <c r="T62" i="1"/>
  <c r="S62" i="1"/>
  <c r="R62" i="1"/>
  <c r="Q62" i="1"/>
  <c r="P62" i="1"/>
  <c r="O62" i="1"/>
  <c r="N62" i="1"/>
  <c r="M62" i="1"/>
  <c r="L62" i="1"/>
  <c r="K62" i="1"/>
  <c r="J62" i="1"/>
  <c r="I62" i="1"/>
  <c r="Y60" i="1"/>
  <c r="X60" i="1"/>
  <c r="W60" i="1"/>
  <c r="V60" i="1"/>
  <c r="U60" i="1"/>
  <c r="T60" i="1"/>
  <c r="S60" i="1"/>
  <c r="R60" i="1"/>
  <c r="Q60" i="1"/>
  <c r="P60" i="1"/>
  <c r="O60" i="1"/>
  <c r="N60" i="1"/>
  <c r="M60" i="1"/>
  <c r="L60" i="1"/>
  <c r="K60" i="1"/>
  <c r="J60" i="1"/>
  <c r="I60" i="1"/>
  <c r="Y59" i="1"/>
  <c r="X59" i="1"/>
  <c r="W59" i="1"/>
  <c r="V59" i="1"/>
  <c r="U59" i="1"/>
  <c r="T59" i="1"/>
  <c r="S59" i="1"/>
  <c r="R59" i="1"/>
  <c r="Q59" i="1"/>
  <c r="P59" i="1"/>
  <c r="O59" i="1"/>
  <c r="N59" i="1"/>
  <c r="M59" i="1"/>
  <c r="L59" i="1"/>
  <c r="K59" i="1"/>
  <c r="J59" i="1"/>
  <c r="I59" i="1"/>
  <c r="Y58" i="1"/>
  <c r="X58" i="1"/>
  <c r="W58" i="1"/>
  <c r="V58" i="1"/>
  <c r="U58" i="1"/>
  <c r="T58" i="1"/>
  <c r="S58" i="1"/>
  <c r="R58" i="1"/>
  <c r="Q58" i="1"/>
  <c r="P58" i="1"/>
  <c r="O58" i="1"/>
  <c r="N58" i="1"/>
  <c r="M58" i="1"/>
  <c r="L58" i="1"/>
  <c r="K58" i="1"/>
  <c r="J58" i="1"/>
  <c r="I58" i="1"/>
  <c r="Y57" i="1"/>
  <c r="X57" i="1"/>
  <c r="W57" i="1"/>
  <c r="V57" i="1"/>
  <c r="U57" i="1"/>
  <c r="T57" i="1"/>
  <c r="S57" i="1"/>
  <c r="R57" i="1"/>
  <c r="Q57" i="1"/>
  <c r="P57" i="1"/>
  <c r="O57" i="1"/>
  <c r="N57" i="1"/>
  <c r="M57" i="1"/>
  <c r="L57" i="1"/>
  <c r="K57" i="1"/>
  <c r="J57" i="1"/>
  <c r="I57" i="1"/>
  <c r="Y56" i="1"/>
  <c r="X56" i="1"/>
  <c r="W56" i="1"/>
  <c r="V56" i="1"/>
  <c r="U56" i="1"/>
  <c r="T56" i="1"/>
  <c r="S56" i="1"/>
  <c r="R56" i="1"/>
  <c r="Q56" i="1"/>
  <c r="P56" i="1"/>
  <c r="O56" i="1"/>
  <c r="N56" i="1"/>
  <c r="M56" i="1"/>
  <c r="L56" i="1"/>
  <c r="K56" i="1"/>
  <c r="J56" i="1"/>
  <c r="I56" i="1"/>
  <c r="Y55" i="1"/>
  <c r="X55" i="1"/>
  <c r="W55" i="1"/>
  <c r="V55" i="1"/>
  <c r="U55" i="1"/>
  <c r="T55" i="1"/>
  <c r="S55" i="1"/>
  <c r="R55" i="1"/>
  <c r="Q55" i="1"/>
  <c r="P55" i="1"/>
  <c r="O55" i="1"/>
  <c r="N55" i="1"/>
  <c r="M55" i="1"/>
  <c r="L55" i="1"/>
  <c r="K55" i="1"/>
  <c r="J55" i="1"/>
  <c r="I55" i="1"/>
  <c r="Y54" i="1"/>
  <c r="X54" i="1"/>
  <c r="W54" i="1"/>
  <c r="V54" i="1"/>
  <c r="U54" i="1"/>
  <c r="T54" i="1"/>
  <c r="S54" i="1"/>
  <c r="R54" i="1"/>
  <c r="Q54" i="1"/>
  <c r="P54" i="1"/>
  <c r="O54" i="1"/>
  <c r="N54" i="1"/>
  <c r="M54" i="1"/>
  <c r="L54" i="1"/>
  <c r="K54" i="1"/>
  <c r="J54" i="1"/>
  <c r="I54" i="1"/>
  <c r="Y53" i="1"/>
  <c r="X53" i="1"/>
  <c r="W53" i="1"/>
  <c r="V53" i="1"/>
  <c r="U53" i="1"/>
  <c r="T53" i="1"/>
  <c r="S53" i="1"/>
  <c r="R53" i="1"/>
  <c r="Q53" i="1"/>
  <c r="P53" i="1"/>
  <c r="O53" i="1"/>
  <c r="N53" i="1"/>
  <c r="M53" i="1"/>
  <c r="L53" i="1"/>
  <c r="K53" i="1"/>
  <c r="J53" i="1"/>
  <c r="I53" i="1"/>
  <c r="Y52" i="1"/>
  <c r="X52" i="1"/>
  <c r="W52" i="1"/>
  <c r="V52" i="1"/>
  <c r="U52" i="1"/>
  <c r="T52" i="1"/>
  <c r="S52" i="1"/>
  <c r="R52" i="1"/>
  <c r="Q52" i="1"/>
  <c r="P52" i="1"/>
  <c r="O52" i="1"/>
  <c r="N52" i="1"/>
  <c r="M52" i="1"/>
  <c r="L52" i="1"/>
  <c r="K52" i="1"/>
  <c r="J52" i="1"/>
  <c r="I52" i="1"/>
  <c r="Y51" i="1"/>
  <c r="X51" i="1"/>
  <c r="W51" i="1"/>
  <c r="V51" i="1"/>
  <c r="U51" i="1"/>
  <c r="T51" i="1"/>
  <c r="S51" i="1"/>
  <c r="R51" i="1"/>
  <c r="Q51" i="1"/>
  <c r="P51" i="1"/>
  <c r="O51" i="1"/>
  <c r="N51" i="1"/>
  <c r="M51" i="1"/>
  <c r="L51" i="1"/>
  <c r="K51" i="1"/>
  <c r="J51" i="1"/>
  <c r="I51" i="1"/>
  <c r="Y50" i="1"/>
  <c r="X50" i="1"/>
  <c r="W50" i="1"/>
  <c r="V50" i="1"/>
  <c r="U50" i="1"/>
  <c r="T50" i="1"/>
  <c r="S50" i="1"/>
  <c r="R50" i="1"/>
  <c r="Q50" i="1"/>
  <c r="P50" i="1"/>
  <c r="O50" i="1"/>
  <c r="N50" i="1"/>
  <c r="M50" i="1"/>
  <c r="L50" i="1"/>
  <c r="K50" i="1"/>
  <c r="J50" i="1"/>
  <c r="I50" i="1"/>
  <c r="Y49" i="1"/>
  <c r="X49" i="1"/>
  <c r="W49" i="1"/>
  <c r="V49" i="1"/>
  <c r="U49" i="1"/>
  <c r="T49" i="1"/>
  <c r="S49" i="1"/>
  <c r="R49" i="1"/>
  <c r="Q49" i="1"/>
  <c r="P49" i="1"/>
  <c r="O49" i="1"/>
  <c r="N49" i="1"/>
  <c r="M49" i="1"/>
  <c r="L49" i="1"/>
  <c r="K49" i="1"/>
  <c r="J49" i="1"/>
  <c r="I49" i="1"/>
  <c r="Y48" i="1"/>
  <c r="X48" i="1"/>
  <c r="W48" i="1"/>
  <c r="V48" i="1"/>
  <c r="U48" i="1"/>
  <c r="T48" i="1"/>
  <c r="S48" i="1"/>
  <c r="R48" i="1"/>
  <c r="Q48" i="1"/>
  <c r="P48" i="1"/>
  <c r="O48" i="1"/>
  <c r="N48" i="1"/>
  <c r="M48" i="1"/>
  <c r="L48" i="1"/>
  <c r="K48" i="1"/>
  <c r="J48" i="1"/>
  <c r="I48" i="1"/>
  <c r="Y47" i="1"/>
  <c r="X47" i="1"/>
  <c r="W47" i="1"/>
  <c r="V47" i="1"/>
  <c r="U47" i="1"/>
  <c r="T47" i="1"/>
  <c r="S47" i="1"/>
  <c r="R47" i="1"/>
  <c r="Q47" i="1"/>
  <c r="P47" i="1"/>
  <c r="O47" i="1"/>
  <c r="N47" i="1"/>
  <c r="M47" i="1"/>
  <c r="L47" i="1"/>
  <c r="K47" i="1"/>
  <c r="J47" i="1"/>
  <c r="I47" i="1"/>
  <c r="Y46" i="1"/>
  <c r="X46" i="1"/>
  <c r="W46" i="1"/>
  <c r="V46" i="1"/>
  <c r="U46" i="1"/>
  <c r="T46" i="1"/>
  <c r="S46" i="1"/>
  <c r="R46" i="1"/>
  <c r="Q46" i="1"/>
  <c r="P46" i="1"/>
  <c r="O46" i="1"/>
  <c r="N46" i="1"/>
  <c r="M46" i="1"/>
  <c r="L46" i="1"/>
  <c r="K46" i="1"/>
  <c r="J46" i="1"/>
  <c r="I46" i="1"/>
  <c r="Y45" i="1"/>
  <c r="X45" i="1"/>
  <c r="W45" i="1"/>
  <c r="V45" i="1"/>
  <c r="U45" i="1"/>
  <c r="T45" i="1"/>
  <c r="S45" i="1"/>
  <c r="R45" i="1"/>
  <c r="Q45" i="1"/>
  <c r="P45" i="1"/>
  <c r="O45" i="1"/>
  <c r="N45" i="1"/>
  <c r="M45" i="1"/>
  <c r="L45" i="1"/>
  <c r="K45" i="1"/>
  <c r="J45" i="1"/>
  <c r="I45" i="1"/>
  <c r="Y44" i="1"/>
  <c r="X44" i="1"/>
  <c r="W44" i="1"/>
  <c r="V44" i="1"/>
  <c r="U44" i="1"/>
  <c r="T44" i="1"/>
  <c r="S44" i="1"/>
  <c r="R44" i="1"/>
  <c r="Q44" i="1"/>
  <c r="P44" i="1"/>
  <c r="O44" i="1"/>
  <c r="N44" i="1"/>
  <c r="M44" i="1"/>
  <c r="L44" i="1"/>
  <c r="K44" i="1"/>
  <c r="J44" i="1"/>
  <c r="I44" i="1"/>
  <c r="Y43" i="1"/>
  <c r="X43" i="1"/>
  <c r="W43" i="1"/>
  <c r="V43" i="1"/>
  <c r="U43" i="1"/>
  <c r="T43" i="1"/>
  <c r="S43" i="1"/>
  <c r="R43" i="1"/>
  <c r="Q43" i="1"/>
  <c r="P43" i="1"/>
  <c r="O43" i="1"/>
  <c r="N43" i="1"/>
  <c r="M43" i="1"/>
  <c r="L43" i="1"/>
  <c r="K43" i="1"/>
  <c r="J43" i="1"/>
  <c r="I43" i="1"/>
  <c r="Y42" i="1"/>
  <c r="X42" i="1"/>
  <c r="W42" i="1"/>
  <c r="V42" i="1"/>
  <c r="U42" i="1"/>
  <c r="T42" i="1"/>
  <c r="S42" i="1"/>
  <c r="R42" i="1"/>
  <c r="Q42" i="1"/>
  <c r="P42" i="1"/>
  <c r="O42" i="1"/>
  <c r="N42" i="1"/>
  <c r="M42" i="1"/>
  <c r="L42" i="1"/>
  <c r="K42" i="1"/>
  <c r="J42" i="1"/>
  <c r="I42" i="1"/>
  <c r="Y41" i="1"/>
  <c r="X41" i="1"/>
  <c r="W41" i="1"/>
  <c r="V41" i="1"/>
  <c r="U41" i="1"/>
  <c r="T41" i="1"/>
  <c r="S41" i="1"/>
  <c r="R41" i="1"/>
  <c r="Q41" i="1"/>
  <c r="P41" i="1"/>
  <c r="O41" i="1"/>
  <c r="N41" i="1"/>
  <c r="M41" i="1"/>
  <c r="L41" i="1"/>
  <c r="K41" i="1"/>
  <c r="J41" i="1"/>
  <c r="I41" i="1"/>
  <c r="Y40" i="1"/>
  <c r="X40" i="1"/>
  <c r="W40" i="1"/>
  <c r="V40" i="1"/>
  <c r="U40" i="1"/>
  <c r="T40" i="1"/>
  <c r="S40" i="1"/>
  <c r="R40" i="1"/>
  <c r="Q40" i="1"/>
  <c r="P40" i="1"/>
  <c r="O40" i="1"/>
  <c r="N40" i="1"/>
  <c r="M40" i="1"/>
  <c r="L40" i="1"/>
  <c r="K40" i="1"/>
  <c r="J40" i="1"/>
  <c r="I40" i="1"/>
  <c r="Y39" i="1"/>
  <c r="X39" i="1"/>
  <c r="W39" i="1"/>
  <c r="V39" i="1"/>
  <c r="U39" i="1"/>
  <c r="T39" i="1"/>
  <c r="S39" i="1"/>
  <c r="R39" i="1"/>
  <c r="Q39" i="1"/>
  <c r="P39" i="1"/>
  <c r="O39" i="1"/>
  <c r="N39" i="1"/>
  <c r="M39" i="1"/>
  <c r="L39" i="1"/>
  <c r="K39" i="1"/>
  <c r="J39" i="1"/>
  <c r="I39" i="1"/>
  <c r="Y38" i="1"/>
  <c r="X38" i="1"/>
  <c r="W38" i="1"/>
  <c r="V38" i="1"/>
  <c r="U38" i="1"/>
  <c r="T38" i="1"/>
  <c r="S38" i="1"/>
  <c r="R38" i="1"/>
  <c r="Q38" i="1"/>
  <c r="P38" i="1"/>
  <c r="O38" i="1"/>
  <c r="N38" i="1"/>
  <c r="M38" i="1"/>
  <c r="L38" i="1"/>
  <c r="K38" i="1"/>
  <c r="J38" i="1"/>
  <c r="I38" i="1"/>
  <c r="Y37" i="1"/>
  <c r="X37" i="1"/>
  <c r="W37" i="1"/>
  <c r="V37" i="1"/>
  <c r="U37" i="1"/>
  <c r="T37" i="1"/>
  <c r="S37" i="1"/>
  <c r="R37" i="1"/>
  <c r="Q37" i="1"/>
  <c r="P37" i="1"/>
  <c r="O37" i="1"/>
  <c r="N37" i="1"/>
  <c r="M37" i="1"/>
  <c r="L37" i="1"/>
  <c r="K37" i="1"/>
  <c r="J37" i="1"/>
  <c r="I37" i="1"/>
  <c r="Y36" i="1"/>
  <c r="X36" i="1"/>
  <c r="W36" i="1"/>
  <c r="V36" i="1"/>
  <c r="U36" i="1"/>
  <c r="T36" i="1"/>
  <c r="S36" i="1"/>
  <c r="R36" i="1"/>
  <c r="Q36" i="1"/>
  <c r="P36" i="1"/>
  <c r="O36" i="1"/>
  <c r="N36" i="1"/>
  <c r="M36" i="1"/>
  <c r="L36" i="1"/>
  <c r="K36" i="1"/>
  <c r="J36" i="1"/>
  <c r="I36" i="1"/>
  <c r="Y34" i="1"/>
  <c r="X34" i="1"/>
  <c r="W34" i="1"/>
  <c r="V34" i="1"/>
  <c r="U34" i="1"/>
  <c r="T34" i="1"/>
  <c r="S34" i="1"/>
  <c r="R34" i="1"/>
  <c r="Q34" i="1"/>
  <c r="P34" i="1"/>
  <c r="O34" i="1"/>
  <c r="N34" i="1"/>
  <c r="M34" i="1"/>
  <c r="L34" i="1"/>
  <c r="K34" i="1"/>
  <c r="J34" i="1"/>
  <c r="I34" i="1"/>
  <c r="Y33" i="1"/>
  <c r="X33" i="1"/>
  <c r="W33" i="1"/>
  <c r="V33" i="1"/>
  <c r="U33" i="1"/>
  <c r="T33" i="1"/>
  <c r="S33" i="1"/>
  <c r="R33" i="1"/>
  <c r="Q33" i="1"/>
  <c r="P33" i="1"/>
  <c r="O33" i="1"/>
  <c r="N33" i="1"/>
  <c r="M33" i="1"/>
  <c r="L33" i="1"/>
  <c r="K33" i="1"/>
  <c r="J33" i="1"/>
  <c r="I33" i="1"/>
  <c r="Y32" i="1"/>
  <c r="X32" i="1"/>
  <c r="W32" i="1"/>
  <c r="V32" i="1"/>
  <c r="U32" i="1"/>
  <c r="T32" i="1"/>
  <c r="S32" i="1"/>
  <c r="R32" i="1"/>
  <c r="Q32" i="1"/>
  <c r="P32" i="1"/>
  <c r="O32" i="1"/>
  <c r="N32" i="1"/>
  <c r="M32" i="1"/>
  <c r="L32" i="1"/>
  <c r="K32" i="1"/>
  <c r="J32" i="1"/>
  <c r="I32" i="1"/>
  <c r="Y31" i="1"/>
  <c r="X31" i="1"/>
  <c r="W31" i="1"/>
  <c r="V31" i="1"/>
  <c r="U31" i="1"/>
  <c r="T31" i="1"/>
  <c r="S31" i="1"/>
  <c r="R31" i="1"/>
  <c r="Q31" i="1"/>
  <c r="P31" i="1"/>
  <c r="O31" i="1"/>
  <c r="N31" i="1"/>
  <c r="M31" i="1"/>
  <c r="L31" i="1"/>
  <c r="K31" i="1"/>
  <c r="J31" i="1"/>
  <c r="I31" i="1"/>
  <c r="Y30" i="1"/>
  <c r="X30" i="1"/>
  <c r="W30" i="1"/>
  <c r="V30" i="1"/>
  <c r="U30" i="1"/>
  <c r="T30" i="1"/>
  <c r="S30" i="1"/>
  <c r="R30" i="1"/>
  <c r="Q30" i="1"/>
  <c r="P30" i="1"/>
  <c r="O30" i="1"/>
  <c r="N30" i="1"/>
  <c r="M30" i="1"/>
  <c r="L30" i="1"/>
  <c r="K30" i="1"/>
  <c r="J30" i="1"/>
  <c r="I30" i="1"/>
  <c r="Y28" i="1"/>
  <c r="X28" i="1"/>
  <c r="W28" i="1"/>
  <c r="V28" i="1"/>
  <c r="U28" i="1"/>
  <c r="T28" i="1"/>
  <c r="S28" i="1"/>
  <c r="R28" i="1"/>
  <c r="Q28" i="1"/>
  <c r="P28" i="1"/>
  <c r="O28" i="1"/>
  <c r="N28" i="1"/>
  <c r="M28" i="1"/>
  <c r="L28" i="1"/>
  <c r="K28" i="1"/>
  <c r="J28" i="1"/>
  <c r="I28" i="1"/>
  <c r="Y27" i="1"/>
  <c r="X27" i="1"/>
  <c r="W27" i="1"/>
  <c r="V27" i="1"/>
  <c r="U27" i="1"/>
  <c r="T27" i="1"/>
  <c r="S27" i="1"/>
  <c r="R27" i="1"/>
  <c r="Q27" i="1"/>
  <c r="P27" i="1"/>
  <c r="O27" i="1"/>
  <c r="N27" i="1"/>
  <c r="M27" i="1"/>
  <c r="L27" i="1"/>
  <c r="K27" i="1"/>
  <c r="J27" i="1"/>
  <c r="I27" i="1"/>
  <c r="Y26" i="1"/>
  <c r="X26" i="1"/>
  <c r="W26" i="1"/>
  <c r="V26" i="1"/>
  <c r="U26" i="1"/>
  <c r="T26" i="1"/>
  <c r="S26" i="1"/>
  <c r="R26" i="1"/>
  <c r="Q26" i="1"/>
  <c r="P26" i="1"/>
  <c r="O26" i="1"/>
  <c r="N26" i="1"/>
  <c r="M26" i="1"/>
  <c r="L26" i="1"/>
  <c r="K26" i="1"/>
  <c r="J26" i="1"/>
  <c r="I26" i="1"/>
  <c r="Y25" i="1"/>
  <c r="X25" i="1"/>
  <c r="W25" i="1"/>
  <c r="V25" i="1"/>
  <c r="U25" i="1"/>
  <c r="T25" i="1"/>
  <c r="S25" i="1"/>
  <c r="R25" i="1"/>
  <c r="Q25" i="1"/>
  <c r="P25" i="1"/>
  <c r="O25" i="1"/>
  <c r="N25" i="1"/>
  <c r="M25" i="1"/>
  <c r="L25" i="1"/>
  <c r="K25" i="1"/>
  <c r="J25" i="1"/>
  <c r="I25" i="1"/>
  <c r="Y24" i="1"/>
  <c r="X24" i="1"/>
  <c r="W24" i="1"/>
  <c r="V24" i="1"/>
  <c r="U24" i="1"/>
  <c r="T24" i="1"/>
  <c r="S24" i="1"/>
  <c r="R24" i="1"/>
  <c r="Q24" i="1"/>
  <c r="P24" i="1"/>
  <c r="O24" i="1"/>
  <c r="N24" i="1"/>
  <c r="M24" i="1"/>
  <c r="L24" i="1"/>
  <c r="K24" i="1"/>
  <c r="J24" i="1"/>
  <c r="I24" i="1"/>
  <c r="Y23" i="1"/>
  <c r="X23" i="1"/>
  <c r="W23" i="1"/>
  <c r="V23" i="1"/>
  <c r="U23" i="1"/>
  <c r="T23" i="1"/>
  <c r="S23" i="1"/>
  <c r="R23" i="1"/>
  <c r="Q23" i="1"/>
  <c r="P23" i="1"/>
  <c r="O23" i="1"/>
  <c r="N23" i="1"/>
  <c r="M23" i="1"/>
  <c r="L23" i="1"/>
  <c r="K23" i="1"/>
  <c r="J23" i="1"/>
  <c r="I23" i="1"/>
  <c r="Y22" i="1"/>
  <c r="X22" i="1"/>
  <c r="W22" i="1"/>
  <c r="V22" i="1"/>
  <c r="U22" i="1"/>
  <c r="T22" i="1"/>
  <c r="S22" i="1"/>
  <c r="R22" i="1"/>
  <c r="Q22" i="1"/>
  <c r="P22" i="1"/>
  <c r="O22" i="1"/>
  <c r="N22" i="1"/>
  <c r="M22" i="1"/>
  <c r="L22" i="1"/>
  <c r="K22" i="1"/>
  <c r="J22" i="1"/>
  <c r="I22" i="1"/>
  <c r="Y21" i="1"/>
  <c r="X21" i="1"/>
  <c r="W21" i="1"/>
  <c r="V21" i="1"/>
  <c r="U21" i="1"/>
  <c r="T21" i="1"/>
  <c r="S21" i="1"/>
  <c r="R21" i="1"/>
  <c r="Q21" i="1"/>
  <c r="P21" i="1"/>
  <c r="O21" i="1"/>
  <c r="N21" i="1"/>
  <c r="M21" i="1"/>
  <c r="L21" i="1"/>
  <c r="K21" i="1"/>
  <c r="J21" i="1"/>
  <c r="I21" i="1"/>
  <c r="Y20" i="1"/>
  <c r="X20" i="1"/>
  <c r="W20" i="1"/>
  <c r="V20" i="1"/>
  <c r="U20" i="1"/>
  <c r="T20" i="1"/>
  <c r="S20" i="1"/>
  <c r="R20" i="1"/>
  <c r="Q20" i="1"/>
  <c r="P20" i="1"/>
  <c r="O20" i="1"/>
  <c r="N20" i="1"/>
  <c r="M20" i="1"/>
  <c r="L20" i="1"/>
  <c r="K20" i="1"/>
  <c r="J20" i="1"/>
  <c r="I20" i="1"/>
  <c r="Y19" i="1"/>
  <c r="X19" i="1"/>
  <c r="W19" i="1"/>
  <c r="V19" i="1"/>
  <c r="U19" i="1"/>
  <c r="T19" i="1"/>
  <c r="S19" i="1"/>
  <c r="R19" i="1"/>
  <c r="Q19" i="1"/>
  <c r="P19" i="1"/>
  <c r="O19" i="1"/>
  <c r="N19" i="1"/>
  <c r="M19" i="1"/>
  <c r="L19" i="1"/>
  <c r="K19" i="1"/>
  <c r="J19" i="1"/>
  <c r="I19" i="1"/>
  <c r="Y18" i="1"/>
  <c r="X18" i="1"/>
  <c r="W18" i="1"/>
  <c r="V18" i="1"/>
  <c r="U18" i="1"/>
  <c r="T18" i="1"/>
  <c r="S18" i="1"/>
  <c r="R18" i="1"/>
  <c r="Q18" i="1"/>
  <c r="P18" i="1"/>
  <c r="O18" i="1"/>
  <c r="N18" i="1"/>
  <c r="M18" i="1"/>
  <c r="L18" i="1"/>
  <c r="K18" i="1"/>
  <c r="J18" i="1"/>
  <c r="I18" i="1"/>
  <c r="Y17" i="1"/>
  <c r="X17" i="1"/>
  <c r="W17" i="1"/>
  <c r="V17" i="1"/>
  <c r="U17" i="1"/>
  <c r="T17" i="1"/>
  <c r="S17" i="1"/>
  <c r="R17" i="1"/>
  <c r="Q17" i="1"/>
  <c r="P17" i="1"/>
  <c r="O17" i="1"/>
  <c r="N17" i="1"/>
  <c r="M17" i="1"/>
  <c r="L17" i="1"/>
  <c r="K17" i="1"/>
  <c r="J17" i="1"/>
  <c r="I17" i="1"/>
  <c r="Y16" i="1"/>
  <c r="X16" i="1"/>
  <c r="W16" i="1"/>
  <c r="V16" i="1"/>
  <c r="U16" i="1"/>
  <c r="T16" i="1"/>
  <c r="S16" i="1"/>
  <c r="R16" i="1"/>
  <c r="Q16" i="1"/>
  <c r="P16" i="1"/>
  <c r="O16" i="1"/>
  <c r="N16" i="1"/>
  <c r="M16" i="1"/>
  <c r="L16" i="1"/>
  <c r="K16" i="1"/>
  <c r="J16" i="1"/>
  <c r="I16" i="1"/>
  <c r="Y15" i="1"/>
  <c r="X15" i="1"/>
  <c r="W15" i="1"/>
  <c r="V15" i="1"/>
  <c r="U15" i="1"/>
  <c r="T15" i="1"/>
  <c r="S15" i="1"/>
  <c r="R15" i="1"/>
  <c r="Q15" i="1"/>
  <c r="P15" i="1"/>
  <c r="O15" i="1"/>
  <c r="N15" i="1"/>
  <c r="M15" i="1"/>
  <c r="L15" i="1"/>
  <c r="K15" i="1"/>
  <c r="J15" i="1"/>
  <c r="I15" i="1"/>
  <c r="Y14" i="1"/>
  <c r="X14" i="1"/>
  <c r="W14" i="1"/>
  <c r="V14" i="1"/>
  <c r="U14" i="1"/>
  <c r="T14" i="1"/>
  <c r="S14" i="1"/>
  <c r="R14" i="1"/>
  <c r="Q14" i="1"/>
  <c r="P14" i="1"/>
  <c r="O14" i="1"/>
  <c r="N14" i="1"/>
  <c r="M14" i="1"/>
  <c r="L14" i="1"/>
  <c r="K14" i="1"/>
  <c r="J14" i="1"/>
  <c r="I14" i="1"/>
  <c r="Y13" i="1"/>
  <c r="X13" i="1"/>
  <c r="W13" i="1"/>
  <c r="V13" i="1"/>
  <c r="U13" i="1"/>
  <c r="T13" i="1"/>
  <c r="S13" i="1"/>
  <c r="R13" i="1"/>
  <c r="Q13" i="1"/>
  <c r="P13" i="1"/>
  <c r="O13" i="1"/>
  <c r="N13" i="1"/>
  <c r="M13" i="1"/>
  <c r="L13" i="1"/>
  <c r="K13" i="1"/>
  <c r="J13" i="1"/>
  <c r="I13" i="1"/>
  <c r="Y12" i="1"/>
  <c r="X12" i="1"/>
  <c r="W12" i="1"/>
  <c r="V12" i="1"/>
  <c r="U12" i="1"/>
  <c r="T12" i="1"/>
  <c r="S12" i="1"/>
  <c r="R12" i="1"/>
  <c r="Q12" i="1"/>
  <c r="P12" i="1"/>
  <c r="O12" i="1"/>
  <c r="N12" i="1"/>
  <c r="M12" i="1"/>
  <c r="L12" i="1"/>
  <c r="K12" i="1"/>
  <c r="J12" i="1"/>
  <c r="I12" i="1"/>
  <c r="Y11" i="1"/>
  <c r="X11" i="1"/>
  <c r="W11" i="1"/>
  <c r="V11" i="1"/>
  <c r="U11" i="1"/>
  <c r="T11" i="1"/>
  <c r="S11" i="1"/>
  <c r="R11" i="1"/>
  <c r="Q11" i="1"/>
  <c r="P11" i="1"/>
  <c r="O11" i="1"/>
  <c r="N11" i="1"/>
  <c r="M11" i="1"/>
  <c r="L11" i="1"/>
  <c r="K11" i="1"/>
  <c r="J11" i="1"/>
  <c r="I11" i="1"/>
  <c r="Y10" i="1"/>
  <c r="X10" i="1"/>
  <c r="W10" i="1"/>
  <c r="V10" i="1"/>
  <c r="U10" i="1"/>
  <c r="T10" i="1"/>
  <c r="S10" i="1"/>
  <c r="R10" i="1"/>
  <c r="Q10" i="1"/>
  <c r="P10" i="1"/>
  <c r="O10" i="1"/>
  <c r="N10" i="1"/>
  <c r="M10" i="1"/>
  <c r="L10" i="1"/>
  <c r="K10" i="1"/>
  <c r="J10" i="1"/>
  <c r="I10" i="1"/>
  <c r="Y9" i="1"/>
  <c r="X9" i="1"/>
  <c r="W9" i="1"/>
  <c r="V9" i="1"/>
  <c r="U9" i="1"/>
  <c r="T9" i="1"/>
  <c r="S9" i="1"/>
  <c r="R9" i="1"/>
  <c r="Q9" i="1"/>
  <c r="P9" i="1"/>
  <c r="O9" i="1"/>
  <c r="N9" i="1"/>
  <c r="M9" i="1"/>
  <c r="L9" i="1"/>
  <c r="K9" i="1"/>
  <c r="J9" i="1"/>
  <c r="I9" i="1"/>
  <c r="Y8" i="1"/>
  <c r="X8" i="1"/>
  <c r="W8" i="1"/>
  <c r="V8" i="1"/>
  <c r="U8" i="1"/>
  <c r="T8" i="1"/>
  <c r="S8" i="1"/>
  <c r="R8" i="1"/>
  <c r="Q8" i="1"/>
  <c r="P8" i="1"/>
  <c r="O8" i="1"/>
  <c r="N8" i="1"/>
  <c r="M8" i="1"/>
  <c r="L8" i="1"/>
  <c r="K8" i="1"/>
  <c r="J8" i="1"/>
  <c r="I8" i="1"/>
  <c r="K35" i="1" l="1"/>
  <c r="O35" i="1"/>
  <c r="S35" i="1"/>
  <c r="W35" i="1"/>
  <c r="J35" i="1"/>
  <c r="N35" i="1"/>
  <c r="R35" i="1"/>
  <c r="V35" i="1"/>
  <c r="I29" i="1"/>
  <c r="M29" i="1"/>
  <c r="M78" i="1" s="1"/>
  <c r="Q29" i="1"/>
  <c r="U29" i="1"/>
  <c r="Y29" i="1"/>
  <c r="L29" i="1"/>
  <c r="P29" i="1"/>
  <c r="T29" i="1"/>
  <c r="X29" i="1"/>
  <c r="J29" i="1"/>
  <c r="J78" i="1" s="1"/>
  <c r="N29" i="1"/>
  <c r="R29" i="1"/>
  <c r="R78" i="1" s="1"/>
  <c r="V29" i="1"/>
  <c r="I35" i="1"/>
  <c r="I78" i="1" s="1"/>
  <c r="M35" i="1"/>
  <c r="Q35" i="1"/>
  <c r="Q78" i="1" s="1"/>
  <c r="U35" i="1"/>
  <c r="U78" i="1" s="1"/>
  <c r="Y35" i="1"/>
  <c r="L35" i="1"/>
  <c r="P35" i="1"/>
  <c r="P78" i="1" s="1"/>
  <c r="T35" i="1"/>
  <c r="X35" i="1"/>
  <c r="X78" i="1" s="1"/>
  <c r="K29" i="1"/>
  <c r="O29" i="1"/>
  <c r="S29" i="1"/>
  <c r="S78" i="1" s="1"/>
  <c r="W29" i="1"/>
  <c r="W78" i="1" s="1"/>
  <c r="Y78" i="1"/>
  <c r="V78" i="1"/>
  <c r="O78" i="1" l="1"/>
  <c r="T78" i="1"/>
  <c r="K78" i="1"/>
  <c r="L78" i="1"/>
  <c r="N78" i="1"/>
</calcChain>
</file>

<file path=xl/sharedStrings.xml><?xml version="1.0" encoding="utf-8"?>
<sst xmlns="http://schemas.openxmlformats.org/spreadsheetml/2006/main" count="382" uniqueCount="207">
  <si>
    <t>Closed/ Consolidated camps in December</t>
  </si>
  <si>
    <t xml:space="preserve">Iraq Camp Master List and Population Flow - Dec 2019 </t>
  </si>
  <si>
    <t>*</t>
  </si>
  <si>
    <t xml:space="preserve">Figure taken from last reported month </t>
  </si>
  <si>
    <t>The difference in total no. of families in each camp results not only from new arrivals, departures but also from newly married cases, and changes in family composition due to births, marriages or deaths.</t>
  </si>
  <si>
    <t>The population figures including departures/ arrivals are not absolute numbers as they are collected by partners in the field and represent the most up-to-date numbers on population but may not be exact.</t>
  </si>
  <si>
    <t xml:space="preserve">Camp Information </t>
  </si>
  <si>
    <t xml:space="preserve">Population Overview </t>
  </si>
  <si>
    <t>Population Flow</t>
  </si>
  <si>
    <t>Plots</t>
  </si>
  <si>
    <t>Demographics</t>
  </si>
  <si>
    <t xml:space="preserve">Snr. </t>
  </si>
  <si>
    <t>Month</t>
  </si>
  <si>
    <t>Governorate</t>
  </si>
  <si>
    <t>District</t>
  </si>
  <si>
    <t>Camp name</t>
  </si>
  <si>
    <t xml:space="preserve"> </t>
  </si>
  <si>
    <t>SSID</t>
  </si>
  <si>
    <t>Total no of families</t>
  </si>
  <si>
    <t>Total no of individuals</t>
  </si>
  <si>
    <t>Total no of Females</t>
  </si>
  <si>
    <t>Total no of Males</t>
  </si>
  <si>
    <t>Total no of newly arrived families</t>
  </si>
  <si>
    <r>
      <t xml:space="preserve">Total no of newly arrived </t>
    </r>
    <r>
      <rPr>
        <b/>
        <sz val="8"/>
        <color theme="0"/>
        <rFont val="Arial"/>
        <family val="2"/>
      </rPr>
      <t>individuals</t>
    </r>
  </si>
  <si>
    <t>Total no of newly arrived families in secondary displacement</t>
  </si>
  <si>
    <r>
      <t xml:space="preserve">Total no of newly arrived </t>
    </r>
    <r>
      <rPr>
        <b/>
        <sz val="8"/>
        <color theme="0"/>
        <rFont val="Arial"/>
        <family val="2"/>
      </rPr>
      <t>individuals</t>
    </r>
    <r>
      <rPr>
        <sz val="8"/>
        <color theme="0"/>
        <rFont val="Arial"/>
        <family val="2"/>
      </rPr>
      <t xml:space="preserve"> in secondary displacement</t>
    </r>
  </si>
  <si>
    <t xml:space="preserve">Total no of families that left the camp </t>
  </si>
  <si>
    <r>
      <t xml:space="preserve">Total no of </t>
    </r>
    <r>
      <rPr>
        <b/>
        <sz val="8"/>
        <color theme="0"/>
        <rFont val="Arial"/>
        <family val="2"/>
      </rPr>
      <t>individuals</t>
    </r>
    <r>
      <rPr>
        <sz val="8"/>
        <color theme="0"/>
        <rFont val="Arial"/>
        <family val="2"/>
      </rPr>
      <t xml:space="preserve"> that left the camp </t>
    </r>
  </si>
  <si>
    <t>Total no of occupied plots</t>
  </si>
  <si>
    <t>Total no of uninhabited plots with concrete slabs</t>
  </si>
  <si>
    <t>Total no of uninhabited plots with concrete slabs and tents</t>
  </si>
  <si>
    <t>Total no of uninhabited plots with caravan/ RHU</t>
  </si>
  <si>
    <t>Total no of children
(0-17 yrs)</t>
  </si>
  <si>
    <t>Total no of adults
(18-59 yrs)</t>
  </si>
  <si>
    <t>Total no of elderly
(60 yrs and above)</t>
  </si>
  <si>
    <t>December</t>
  </si>
  <si>
    <t>Al-Anbar</t>
  </si>
  <si>
    <t>Al-Falluja</t>
  </si>
  <si>
    <t>Al-Nasir Camp (AAF01)</t>
  </si>
  <si>
    <t>IQ0102-0019-001</t>
  </si>
  <si>
    <t>Al-Salam Camp (AAF02)</t>
  </si>
  <si>
    <t>IQ0102-0019-002</t>
  </si>
  <si>
    <t>Al-Ikhowa (AAF03)</t>
  </si>
  <si>
    <t>IQ0102-0019-003</t>
  </si>
  <si>
    <t>Al-Hijaj camp (AAF04)</t>
  </si>
  <si>
    <t>IQ0102-0019-004</t>
  </si>
  <si>
    <t>Al-Amal Al-manshood 1 MoDM camp (AAF05)</t>
  </si>
  <si>
    <t>IQ0102-0019-005</t>
  </si>
  <si>
    <t>Amriyat Al-Fallujah semi-perminant / UNHCR Halls (Al Qa'at) (AAF07)</t>
  </si>
  <si>
    <t>IQ0102-0019-007</t>
  </si>
  <si>
    <t>Al-Sa'ada camp (AAF08)</t>
  </si>
  <si>
    <t>IQ0102-0019-008</t>
  </si>
  <si>
    <t>Caravan 1 camp (AAF11)</t>
  </si>
  <si>
    <t>IQ0102-0019-011</t>
  </si>
  <si>
    <t>Amal Manshood 2 (AAF12)</t>
  </si>
  <si>
    <t>IQ0102-0019-012</t>
  </si>
  <si>
    <t>Iraq Camp (AAF14)</t>
  </si>
  <si>
    <t>IQ0102-0019-014</t>
  </si>
  <si>
    <t>Kiram Al Fallujah Camp (AAF16)</t>
  </si>
  <si>
    <t>IQ0102-0019-016</t>
  </si>
  <si>
    <t>Al Fallujah 1 (AAF17)</t>
  </si>
  <si>
    <t>IQ0102-0019-017</t>
  </si>
  <si>
    <t>Al-Tahrir (Al Khanjar) (AAF18)</t>
  </si>
  <si>
    <t>IQ0102-0019-018</t>
  </si>
  <si>
    <t>Al-Mateen (AAF19)</t>
  </si>
  <si>
    <t>IQ0102-0019-019</t>
  </si>
  <si>
    <t>Fallujah 9 (AAF20)</t>
  </si>
  <si>
    <t>IQ0102-0019-020</t>
  </si>
  <si>
    <t>Zoba'a camp (AAF22)</t>
  </si>
  <si>
    <t>IQ0102-0019-022</t>
  </si>
  <si>
    <t>Al-Simood / Ssumud (AAF24)</t>
  </si>
  <si>
    <t>IQ0102-0019-023</t>
  </si>
  <si>
    <t>Al Anbar (AAF27)</t>
  </si>
  <si>
    <t>IQ0102-0019-027</t>
  </si>
  <si>
    <t>Alta'aki (AAF30)</t>
  </si>
  <si>
    <t>IQ0102-0019-030</t>
  </si>
  <si>
    <t>Al Rayan (AAF31)</t>
  </si>
  <si>
    <t>IQ0102-0019-031</t>
  </si>
  <si>
    <t>Al Shahuda al Ashwaii (AAF32)</t>
  </si>
  <si>
    <t>IQ0102-0019-032</t>
  </si>
  <si>
    <t>Anbar</t>
  </si>
  <si>
    <t>Falluja</t>
  </si>
  <si>
    <t>Total AAF</t>
  </si>
  <si>
    <t>Al Tahrer 1</t>
  </si>
  <si>
    <t>IQ0102-0033-003</t>
  </si>
  <si>
    <t>Al Tahrer 2</t>
  </si>
  <si>
    <t>IQ0102-0033-004</t>
  </si>
  <si>
    <t>Al Tahrer Central</t>
  </si>
  <si>
    <t>IQ0102-0033-002</t>
  </si>
  <si>
    <t>Al-Qasir 4 - RHU Camp B</t>
  </si>
  <si>
    <t>IQ0102-0033-006</t>
  </si>
  <si>
    <t>Al-Qasir RHU Camp A</t>
  </si>
  <si>
    <t>IQ0102-0033-005</t>
  </si>
  <si>
    <t>Ramadi</t>
  </si>
  <si>
    <t>Total HTC</t>
  </si>
  <si>
    <t>Baghdad</t>
  </si>
  <si>
    <t>Al-Mada'in</t>
  </si>
  <si>
    <t>Al-Nabi Younis</t>
  </si>
  <si>
    <t>IQ0707-0001</t>
  </si>
  <si>
    <t>Al-Kadhmiyah</t>
  </si>
  <si>
    <t>Al-Ahel</t>
  </si>
  <si>
    <t>IQ0701-0002</t>
  </si>
  <si>
    <t>Al-Risafa</t>
  </si>
  <si>
    <t>Zayona</t>
  </si>
  <si>
    <t>IQ0707-0043</t>
  </si>
  <si>
    <t>Al-Mahmoudiya</t>
  </si>
  <si>
    <t>Latifiya 1</t>
  </si>
  <si>
    <t>IQ0706-0004</t>
  </si>
  <si>
    <t>Latifiya 2</t>
  </si>
  <si>
    <t>IQ0706-0003</t>
  </si>
  <si>
    <t>Duhok</t>
  </si>
  <si>
    <t>Zakho</t>
  </si>
  <si>
    <t>Berseve 1</t>
  </si>
  <si>
    <t>IQ0804-0001</t>
  </si>
  <si>
    <t>Berseve 2</t>
  </si>
  <si>
    <t>IQ0804-0002</t>
  </si>
  <si>
    <t>Chamishku</t>
  </si>
  <si>
    <t>IQ0804-0003</t>
  </si>
  <si>
    <t>Darkar</t>
  </si>
  <si>
    <t>IQ0804-0290</t>
  </si>
  <si>
    <t>Al-Amadiya</t>
  </si>
  <si>
    <t>Dawadia</t>
  </si>
  <si>
    <t>IQ0801-0001</t>
  </si>
  <si>
    <t>Ninewa</t>
  </si>
  <si>
    <t>Aqra</t>
  </si>
  <si>
    <t>Mamilian</t>
  </si>
  <si>
    <t>IQ1501-0002</t>
  </si>
  <si>
    <t>Sumail</t>
  </si>
  <si>
    <t>Kabarto 2</t>
  </si>
  <si>
    <t>IQ0803-0003</t>
  </si>
  <si>
    <t>Khanke</t>
  </si>
  <si>
    <t>IQ0803-0005</t>
  </si>
  <si>
    <t>Bajet Kandala</t>
  </si>
  <si>
    <t>IQ0803-0001</t>
  </si>
  <si>
    <t>Rwanga Community</t>
  </si>
  <si>
    <t>IQ0803-0004</t>
  </si>
  <si>
    <t>Shariya</t>
  </si>
  <si>
    <t>IQ0803-0006</t>
  </si>
  <si>
    <t>Kabarto 1</t>
  </si>
  <si>
    <t>IQ0803-0002</t>
  </si>
  <si>
    <t>Diyala</t>
  </si>
  <si>
    <t>Khanaqin</t>
  </si>
  <si>
    <t>Al-Wand 1</t>
  </si>
  <si>
    <t>IQ1004-0003</t>
  </si>
  <si>
    <t>Al-Wand 2</t>
  </si>
  <si>
    <t>IQ1004-0004</t>
  </si>
  <si>
    <t>Qoratu</t>
  </si>
  <si>
    <t>IQ1004-0011</t>
  </si>
  <si>
    <t>Baquba</t>
  </si>
  <si>
    <t>Muskar Saad Camp</t>
  </si>
  <si>
    <t>IQ1002-0007</t>
  </si>
  <si>
    <t>Erbil</t>
  </si>
  <si>
    <t>Baharka</t>
  </si>
  <si>
    <t>IQ1102-0001</t>
  </si>
  <si>
    <t>Harshm</t>
  </si>
  <si>
    <t>IQ1102-0002</t>
  </si>
  <si>
    <t>Makhmour</t>
  </si>
  <si>
    <t>Debaga 1</t>
  </si>
  <si>
    <t>IQ1107-0007</t>
  </si>
  <si>
    <t>Kerbela</t>
  </si>
  <si>
    <t>Al-Hinidya</t>
  </si>
  <si>
    <t>Al-Kawthar Camp</t>
  </si>
  <si>
    <t>IQ1203-0001</t>
  </si>
  <si>
    <t>Kirkuk</t>
  </si>
  <si>
    <t>Laylan 2</t>
  </si>
  <si>
    <t>IQ1302-0008</t>
  </si>
  <si>
    <t>Yahyawa</t>
  </si>
  <si>
    <t>IQ1302-0002</t>
  </si>
  <si>
    <t>Laylan IDP</t>
  </si>
  <si>
    <t>IQ1302-0001</t>
  </si>
  <si>
    <t>Al-Shikhan</t>
  </si>
  <si>
    <t>Essian</t>
  </si>
  <si>
    <t>IQ1506-0001</t>
  </si>
  <si>
    <t>Mamrashan</t>
  </si>
  <si>
    <t>IQ1506-0003</t>
  </si>
  <si>
    <t>Sheikhan</t>
  </si>
  <si>
    <t>IQ1506-0002</t>
  </si>
  <si>
    <t>Al-Hamdaniya</t>
  </si>
  <si>
    <t>Hasansham U2</t>
  </si>
  <si>
    <t>IQ1503-0024</t>
  </si>
  <si>
    <t>Hasansham U3</t>
  </si>
  <si>
    <t>IQ1503-0030</t>
  </si>
  <si>
    <t>Khazer M1</t>
  </si>
  <si>
    <t>IQ1503-0010</t>
  </si>
  <si>
    <t>As Salamyiah 2</t>
  </si>
  <si>
    <t>IQ1503-0027-002</t>
  </si>
  <si>
    <t>Al-Mosul</t>
  </si>
  <si>
    <t>Qayyarah-Jad'ah 1</t>
  </si>
  <si>
    <t>IQ1505-0010-001</t>
  </si>
  <si>
    <t>Qayyarah-Jad'ah 5</t>
  </si>
  <si>
    <t>IQ1505-0010-004</t>
  </si>
  <si>
    <t>Hamam Al Alil 2</t>
  </si>
  <si>
    <t>IQ1505-0015</t>
  </si>
  <si>
    <t>Salah Al-Din</t>
  </si>
  <si>
    <t>Tikrit</t>
  </si>
  <si>
    <t>Al Karamah</t>
  </si>
  <si>
    <t>IQ1808-0014-002</t>
  </si>
  <si>
    <t>Sulaymaniyah</t>
  </si>
  <si>
    <t>Kalar</t>
  </si>
  <si>
    <t>Tazade</t>
  </si>
  <si>
    <t>IQ0505-0002</t>
  </si>
  <si>
    <t>Al-Sulaymaniya</t>
  </si>
  <si>
    <t>Arbat IDP</t>
  </si>
  <si>
    <t>IQ0510-0001</t>
  </si>
  <si>
    <t>Ashti IDP</t>
  </si>
  <si>
    <t>IQ0510-0002</t>
  </si>
  <si>
    <t xml:space="preserve">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</si>
</sst>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 #,##0_-;_-* &quot;-&quot;??_-;_-@_-"/>
  </numFmts>
  <fonts count="14" x14ac:knownFonts="1">
    <font>
      <sz val="11"/>
      <color theme="1"/>
      <name val="Calibri"/>
      <family val="2"/>
      <scheme val="minor"/>
    </font>
    <font>
      <sz val="11"/>
      <color theme="1"/>
      <name val="Calibri"/>
      <family val="2"/>
      <scheme val="minor"/>
    </font>
    <font>
      <sz val="11"/>
      <color theme="1"/>
      <name val="Arial Narrow"/>
      <family val="2"/>
    </font>
    <font>
      <sz val="9"/>
      <color theme="1"/>
      <name val="Arial"/>
      <family val="2"/>
    </font>
    <font>
      <sz val="8"/>
      <color theme="1"/>
      <name val="Arial Narrow"/>
      <family val="2"/>
    </font>
    <font>
      <sz val="9"/>
      <color theme="1"/>
      <name val="Arial Narrow"/>
      <family val="2"/>
    </font>
    <font>
      <sz val="18"/>
      <color rgb="FF2A87C8"/>
      <name val="Arial"/>
      <family val="2"/>
    </font>
    <font>
      <b/>
      <sz val="9"/>
      <color theme="0"/>
      <name val="Arial"/>
      <family val="2"/>
    </font>
    <font>
      <sz val="8"/>
      <color theme="0"/>
      <name val="Arial"/>
      <family val="2"/>
    </font>
    <font>
      <b/>
      <sz val="8"/>
      <color theme="0"/>
      <name val="Arial"/>
      <family val="2"/>
    </font>
    <font>
      <b/>
      <sz val="8"/>
      <color theme="1"/>
      <name val="Arial"/>
      <family val="2"/>
    </font>
    <font>
      <sz val="8"/>
      <color theme="1"/>
      <name val="Arial"/>
      <family val="2"/>
    </font>
    <font>
      <b/>
      <sz val="12"/>
      <color rgb="FF2A87C8"/>
      <name val="Arial"/>
      <family val="2"/>
    </font>
    <font>
      <sz val="8"/>
      <color theme="1"/>
      <name val="Calibri"/>
      <family val="2"/>
      <scheme val="minor"/>
    </font>
  </fonts>
  <fills count="8">
    <fill>
      <patternFill patternType="none"/>
    </fill>
    <fill>
      <patternFill patternType="gray125"/>
    </fill>
    <fill>
      <patternFill patternType="solid">
        <fgColor theme="0"/>
        <bgColor indexed="64"/>
      </patternFill>
    </fill>
    <fill>
      <patternFill patternType="darkGrid">
        <fgColor auto="1"/>
      </patternFill>
    </fill>
    <fill>
      <patternFill patternType="solid">
        <fgColor rgb="FF545456"/>
        <bgColor indexed="64"/>
      </patternFill>
    </fill>
    <fill>
      <patternFill patternType="solid">
        <fgColor rgb="FF2A87C8"/>
        <bgColor indexed="64"/>
      </patternFill>
    </fill>
    <fill>
      <patternFill patternType="gray125">
        <fgColor theme="3" tint="0.59996337778862885"/>
        <bgColor indexed="65"/>
      </patternFill>
    </fill>
    <fill>
      <patternFill patternType="solid">
        <fgColor indexed="65"/>
        <bgColor theme="0"/>
      </patternFill>
    </fill>
  </fills>
  <borders count="2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indexed="64"/>
      </left>
      <right/>
      <top/>
      <bottom style="medium">
        <color indexed="64"/>
      </bottom>
      <diagonal/>
    </border>
    <border>
      <left/>
      <right/>
      <top/>
      <bottom style="medium">
        <color indexed="64"/>
      </bottom>
      <diagonal/>
    </border>
    <border>
      <left/>
      <right style="medium">
        <color auto="1"/>
      </right>
      <top/>
      <bottom style="medium">
        <color auto="1"/>
      </bottom>
      <diagonal/>
    </border>
    <border>
      <left style="medium">
        <color indexed="64"/>
      </left>
      <right style="medium">
        <color indexed="64"/>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medium">
        <color indexed="64"/>
      </left>
      <right style="medium">
        <color indexed="64"/>
      </right>
      <top style="medium">
        <color theme="0"/>
      </top>
      <bottom style="medium">
        <color theme="0"/>
      </bottom>
      <diagonal/>
    </border>
    <border>
      <left style="thin">
        <color theme="0" tint="-0.34998626667073579"/>
      </left>
      <right style="thin">
        <color theme="0" tint="-0.34998626667073579"/>
      </right>
      <top/>
      <bottom style="medium">
        <color theme="0"/>
      </bottom>
      <diagonal/>
    </border>
    <border>
      <left style="medium">
        <color theme="0"/>
      </left>
      <right style="medium">
        <color indexed="64"/>
      </right>
      <top style="medium">
        <color theme="0"/>
      </top>
      <bottom style="medium">
        <color theme="0"/>
      </bottom>
      <diagonal/>
    </border>
    <border>
      <left/>
      <right style="medium">
        <color indexed="64"/>
      </right>
      <top style="medium">
        <color theme="0"/>
      </top>
      <bottom style="medium">
        <color theme="0"/>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indexed="64"/>
      </bottom>
      <diagonal/>
    </border>
    <border>
      <left/>
      <right/>
      <top/>
      <bottom style="medium">
        <color theme="0" tint="-4.9989318521683403E-2"/>
      </bottom>
      <diagonal/>
    </border>
    <border>
      <left/>
      <right style="medium">
        <color theme="0" tint="-4.9989318521683403E-2"/>
      </right>
      <top/>
      <bottom style="medium">
        <color theme="0" tint="-4.9989318521683403E-2"/>
      </bottom>
      <diagonal/>
    </border>
  </borders>
  <cellStyleXfs count="2">
    <xf numFmtId="0" fontId="0" fillId="0" borderId="0"/>
    <xf numFmtId="164" fontId="1" fillId="0" borderId="0" applyFont="0" applyFill="0" applyBorder="0" applyAlignment="0" applyProtection="0"/>
  </cellStyleXfs>
  <cellXfs count="51">
    <xf numFmtId="0" fontId="0" fillId="0" borderId="0" xfId="0"/>
    <xf numFmtId="0" fontId="2" fillId="2" borderId="0" xfId="0" applyFont="1" applyFill="1" applyBorder="1"/>
    <xf numFmtId="0" fontId="2" fillId="2" borderId="0" xfId="0" applyFont="1" applyFill="1" applyBorder="1" applyAlignment="1">
      <alignment horizontal="center" vertical="center"/>
    </xf>
    <xf numFmtId="0" fontId="3" fillId="3" borderId="1" xfId="0" applyFont="1" applyFill="1" applyBorder="1"/>
    <xf numFmtId="0" fontId="4" fillId="2" borderId="0" xfId="0" applyFont="1" applyFill="1" applyBorder="1"/>
    <xf numFmtId="0" fontId="5" fillId="2" borderId="0" xfId="0" applyFont="1" applyFill="1" applyBorder="1"/>
    <xf numFmtId="0" fontId="6" fillId="2" borderId="0" xfId="0" applyFont="1" applyFill="1"/>
    <xf numFmtId="0" fontId="5" fillId="2" borderId="0" xfId="0" applyFont="1" applyFill="1" applyBorder="1" applyAlignment="1">
      <alignment horizontal="center" vertical="center"/>
    </xf>
    <xf numFmtId="0" fontId="4" fillId="2" borderId="0" xfId="0" applyFont="1" applyFill="1" applyBorder="1" applyAlignment="1">
      <alignment vertical="center"/>
    </xf>
    <xf numFmtId="0" fontId="2" fillId="2" borderId="0" xfId="0" applyFont="1" applyFill="1" applyBorder="1" applyAlignment="1">
      <alignment vertical="top" wrapText="1"/>
    </xf>
    <xf numFmtId="0" fontId="2" fillId="2" borderId="2" xfId="0" applyFont="1" applyFill="1" applyBorder="1" applyAlignment="1">
      <alignment vertical="top" wrapText="1"/>
    </xf>
    <xf numFmtId="0" fontId="8" fillId="5" borderId="6" xfId="0" applyFont="1" applyFill="1" applyBorder="1" applyAlignment="1">
      <alignment horizontal="left" vertical="center" wrapText="1"/>
    </xf>
    <xf numFmtId="0" fontId="8" fillId="5" borderId="7" xfId="0" applyFont="1" applyFill="1" applyBorder="1" applyAlignment="1">
      <alignment horizontal="left" vertical="center" wrapText="1"/>
    </xf>
    <xf numFmtId="0" fontId="8" fillId="5" borderId="8" xfId="0" applyFont="1" applyFill="1" applyBorder="1" applyAlignment="1">
      <alignment horizontal="left" vertical="center" wrapText="1"/>
    </xf>
    <xf numFmtId="0" fontId="10" fillId="0" borderId="9" xfId="0" applyFont="1" applyBorder="1" applyAlignment="1">
      <alignment vertical="center"/>
    </xf>
    <xf numFmtId="0" fontId="11" fillId="0" borderId="10" xfId="0" applyFont="1" applyFill="1" applyBorder="1"/>
    <xf numFmtId="0" fontId="11" fillId="0" borderId="1" xfId="0" applyFont="1" applyFill="1" applyBorder="1"/>
    <xf numFmtId="0" fontId="11" fillId="0" borderId="11" xfId="0" applyFont="1" applyFill="1" applyBorder="1" applyAlignment="1">
      <alignment vertical="center"/>
    </xf>
    <xf numFmtId="0" fontId="11" fillId="6" borderId="1" xfId="0" applyFont="1" applyFill="1" applyBorder="1"/>
    <xf numFmtId="0" fontId="11" fillId="0" borderId="12" xfId="0" applyFont="1" applyFill="1" applyBorder="1"/>
    <xf numFmtId="0" fontId="11" fillId="0" borderId="13" xfId="0" applyFont="1" applyFill="1" applyBorder="1"/>
    <xf numFmtId="3" fontId="12" fillId="0" borderId="0" xfId="0" applyNumberFormat="1" applyFont="1"/>
    <xf numFmtId="0" fontId="11" fillId="0" borderId="14" xfId="0" applyFont="1" applyFill="1" applyBorder="1" applyAlignment="1">
      <alignment vertical="center"/>
    </xf>
    <xf numFmtId="0" fontId="9" fillId="4" borderId="15" xfId="0" applyFont="1" applyFill="1" applyBorder="1" applyAlignment="1"/>
    <xf numFmtId="0" fontId="9" fillId="4" borderId="4" xfId="0" applyFont="1" applyFill="1" applyBorder="1" applyAlignment="1"/>
    <xf numFmtId="0" fontId="9" fillId="4" borderId="3" xfId="0" applyFont="1" applyFill="1" applyBorder="1" applyAlignment="1"/>
    <xf numFmtId="0" fontId="2" fillId="0" borderId="0" xfId="0" applyFont="1" applyFill="1" applyBorder="1"/>
    <xf numFmtId="0" fontId="9" fillId="4" borderId="17" xfId="0" applyFont="1" applyFill="1" applyBorder="1" applyAlignment="1"/>
    <xf numFmtId="0" fontId="9" fillId="4" borderId="18" xfId="0" applyFont="1" applyFill="1" applyBorder="1" applyAlignment="1"/>
    <xf numFmtId="0" fontId="13" fillId="0" borderId="0" xfId="0" applyFont="1"/>
    <xf numFmtId="0" fontId="3" fillId="3" borderId="19" xfId="0" applyFont="1" applyFill="1" applyBorder="1"/>
    <xf numFmtId="0" fontId="3" fillId="3" borderId="10" xfId="0" applyFont="1" applyFill="1" applyBorder="1"/>
    <xf numFmtId="0" fontId="11" fillId="7" borderId="1" xfId="0" applyFont="1" applyFill="1" applyBorder="1"/>
    <xf numFmtId="0" fontId="11" fillId="0" borderId="20" xfId="0" applyFont="1" applyFill="1" applyBorder="1"/>
    <xf numFmtId="0" fontId="11" fillId="6" borderId="20" xfId="0" applyFont="1" applyFill="1" applyBorder="1"/>
    <xf numFmtId="0" fontId="11" fillId="0" borderId="7" xfId="0" applyFont="1" applyFill="1" applyBorder="1"/>
    <xf numFmtId="165" fontId="2" fillId="2" borderId="0" xfId="1" applyNumberFormat="1" applyFont="1" applyFill="1" applyBorder="1"/>
    <xf numFmtId="165" fontId="9" fillId="4" borderId="0" xfId="1" applyNumberFormat="1" applyFont="1" applyFill="1" applyBorder="1" applyAlignment="1">
      <alignment horizontal="right"/>
    </xf>
    <xf numFmtId="165" fontId="9" fillId="4" borderId="21" xfId="1" applyNumberFormat="1" applyFont="1" applyFill="1" applyBorder="1" applyAlignment="1">
      <alignment horizontal="right"/>
    </xf>
    <xf numFmtId="165" fontId="9" fillId="4" borderId="22" xfId="1" applyNumberFormat="1" applyFont="1" applyFill="1" applyBorder="1" applyAlignment="1">
      <alignment horizontal="right"/>
    </xf>
    <xf numFmtId="165" fontId="2" fillId="0" borderId="0" xfId="1" applyNumberFormat="1" applyFont="1" applyFill="1" applyBorder="1"/>
    <xf numFmtId="0" fontId="2" fillId="0" borderId="0" xfId="0" applyFont="1" applyBorder="1"/>
    <xf numFmtId="0" fontId="2" fillId="0" borderId="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6" xfId="0" applyFont="1" applyFill="1" applyBorder="1" applyAlignment="1">
      <alignment horizontal="center" vertical="center"/>
    </xf>
    <xf numFmtId="0" fontId="4" fillId="2" borderId="0" xfId="0" applyFont="1" applyFill="1" applyBorder="1" applyAlignment="1">
      <alignment horizontal="left" vertical="top" wrapText="1"/>
    </xf>
    <xf numFmtId="0" fontId="4" fillId="2" borderId="0" xfId="0" applyFont="1" applyFill="1" applyBorder="1" applyAlignment="1">
      <alignment horizontal="left" vertical="center" wrapText="1"/>
    </xf>
    <xf numFmtId="0" fontId="4" fillId="2" borderId="2" xfId="0" applyFont="1" applyFill="1" applyBorder="1" applyAlignment="1">
      <alignment horizontal="left" vertical="center" wrapText="1"/>
    </xf>
    <xf numFmtId="0" fontId="7" fillId="4" borderId="3" xfId="0" applyFont="1" applyFill="1" applyBorder="1" applyAlignment="1">
      <alignment horizontal="center"/>
    </xf>
    <xf numFmtId="0" fontId="7" fillId="4" borderId="4" xfId="0" applyFont="1" applyFill="1" applyBorder="1" applyAlignment="1">
      <alignment horizontal="center"/>
    </xf>
    <xf numFmtId="0" fontId="7" fillId="4" borderId="5" xfId="0" applyFont="1" applyFill="1" applyBorder="1" applyAlignment="1">
      <alignment horizontal="center"/>
    </xf>
  </cellXfs>
  <cellStyles count="2">
    <cellStyle name="Comma" xfId="1" builtinId="3"/>
    <cellStyle name="Normal" xfId="0" builtinId="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244685</xdr:colOff>
      <xdr:row>0</xdr:row>
      <xdr:rowOff>161992</xdr:rowOff>
    </xdr:from>
    <xdr:to>
      <xdr:col>4</xdr:col>
      <xdr:colOff>457200</xdr:colOff>
      <xdr:row>2</xdr:row>
      <xdr:rowOff>293002</xdr:rowOff>
    </xdr:to>
    <xdr:pic>
      <xdr:nvPicPr>
        <xdr:cNvPr id="2" name="Picture 1">
          <a:extLst>
            <a:ext uri="{FF2B5EF4-FFF2-40B4-BE49-F238E27FC236}">
              <a16:creationId xmlns:a16="http://schemas.microsoft.com/office/drawing/2014/main" id="{73CC6A9D-2412-4834-AA6A-B6F9D607770D}"/>
            </a:ext>
          </a:extLst>
        </xdr:cNvPr>
        <xdr:cNvPicPr>
          <a:picLocks noChangeAspect="1"/>
        </xdr:cNvPicPr>
      </xdr:nvPicPr>
      <xdr:blipFill>
        <a:blip xmlns:r="http://schemas.openxmlformats.org/officeDocument/2006/relationships" r:embed="rId1"/>
        <a:stretch>
          <a:fillRect/>
        </a:stretch>
      </xdr:blipFill>
      <xdr:spPr>
        <a:xfrm>
          <a:off x="244685" y="161992"/>
          <a:ext cx="1831765" cy="6358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ctivity%20Info%20-%20CCCM%20Iraq%202019%20-%20Dec%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p Flow_Activity Info - CC..."/>
      <sheetName val="NumberLocations"/>
      <sheetName val="Sheet1"/>
    </sheetNames>
    <sheetDataSet>
      <sheetData sheetId="0"/>
      <sheetData sheetId="1">
        <row r="1">
          <cell r="H1" t="str">
            <v>Camp name</v>
          </cell>
          <cell r="I1" t="str">
            <v>CRC Name</v>
          </cell>
          <cell r="J1" t="str">
            <v>Informal Site Name</v>
          </cell>
          <cell r="K1" t="str">
            <v>If other, please specify</v>
          </cell>
          <cell r="L1" t="str">
            <v>Is this a project from Humanitarian Response Plan (HRP) ?</v>
          </cell>
          <cell r="M1" t="str">
            <v>Select HRP code</v>
          </cell>
          <cell r="N1" t="str">
            <v>Has the site been closed last month?</v>
          </cell>
          <cell r="O1" t="str">
            <v>Total number of families</v>
          </cell>
          <cell r="P1" t="str">
            <v>Total number of individuals</v>
          </cell>
          <cell r="Q1" t="str">
            <v>Total number of females</v>
          </cell>
          <cell r="R1" t="str">
            <v>Total number of males</v>
          </cell>
          <cell r="S1" t="str">
            <v>TotalMalesFemales</v>
          </cell>
          <cell r="T1" t="str">
            <v>Total number of children</v>
          </cell>
          <cell r="U1" t="str">
            <v>Total number of female children</v>
          </cell>
          <cell r="V1" t="str">
            <v>Total number of male children</v>
          </cell>
          <cell r="W1" t="str">
            <v>Total number of adults</v>
          </cell>
          <cell r="X1" t="str">
            <v>Total number of female adults</v>
          </cell>
          <cell r="Y1" t="str">
            <v>Total number of male adults</v>
          </cell>
          <cell r="Z1" t="str">
            <v>Total number of elderly</v>
          </cell>
          <cell r="AA1" t="str">
            <v>Total number of female elderly</v>
          </cell>
          <cell r="AB1" t="str">
            <v>Total number of male elderly</v>
          </cell>
          <cell r="AC1" t="str">
            <v>TotalIndividual</v>
          </cell>
          <cell r="AD1" t="str">
            <v>**Please check total of individuals**</v>
          </cell>
          <cell r="AE1" t="str">
            <v>**Please check total of individuals**</v>
          </cell>
          <cell r="AF1" t="str">
            <v>Total number of newly arrived families in **${Month}**</v>
          </cell>
          <cell r="AG1" t="str">
            <v>Total number of newly arrived **individuals**</v>
          </cell>
          <cell r="AH1" t="str">
            <v>Total number of newly arrived families (in **${Month}**) in secondary displacement</v>
          </cell>
          <cell r="AI1" t="str">
            <v>Total number of newly arrived **individuals** (in **${Month}**) in secondary displacement</v>
          </cell>
          <cell r="AJ1" t="str">
            <v>Total number of families that departed in **${Month}**</v>
          </cell>
          <cell r="AK1" t="str">
            <v>Total number of **individuals** that departed in **${Month}**</v>
          </cell>
          <cell r="AL1" t="str">
            <v>Financial / economic reasons (e.g. no access to livelihood opportunities, no money to pay off the rent or purchase food / CRIs)</v>
          </cell>
          <cell r="AM1" t="str">
            <v>Support IDPs were getting is not available anymore (e.g. support from their families, religious leaders, community)</v>
          </cell>
          <cell r="AN1" t="str">
            <v>Destruction or damage of the house</v>
          </cell>
          <cell r="AO1" t="str">
            <v>Secondary occupation of IDP’s property</v>
          </cell>
          <cell r="AP1" t="str">
            <v>Eviction by the security force</v>
          </cell>
          <cell r="AQ1" t="str">
            <v>Eviction by the landlord</v>
          </cell>
          <cell r="AR1" t="str">
            <v>Eviction by the community leaders / members</v>
          </cell>
          <cell r="AS1" t="str">
            <v>Fear of security / military actors</v>
          </cell>
          <cell r="AT1" t="str">
            <v>Unsafe environment</v>
          </cell>
          <cell r="AU1" t="str">
            <v>On-going military activity</v>
          </cell>
          <cell r="AV1" t="str">
            <v>Came from another camp in Iraq where services and assistance were limited</v>
          </cell>
          <cell r="AW1" t="str">
            <v>Refugee returnees</v>
          </cell>
          <cell r="AX1" t="str">
            <v>Other:</v>
          </cell>
          <cell r="AY1" t="str">
            <v>TotalReasonsDisplacement</v>
          </cell>
          <cell r="AZ1" t="str">
            <v>Total ${TotalReasonsDisplacement}</v>
          </cell>
          <cell r="BA1" t="str">
            <v>Increased safety and security in the area of return</v>
          </cell>
          <cell r="BB1" t="str">
            <v>Basic services (water, electricity, sanitation, waste removal)</v>
          </cell>
          <cell r="BC1" t="str">
            <v>Healthcare services good in AoO</v>
          </cell>
          <cell r="BD1" t="str">
            <v>Education services (schooling) in AoO</v>
          </cell>
          <cell r="BE1" t="str">
            <v>Transportation services</v>
          </cell>
          <cell r="BF1" t="str">
            <v>Legal assistance needed regarding Housing/Property Ownership</v>
          </cell>
          <cell r="BG1" t="str">
            <v>Rehabilitation/Reconstruction of Homes</v>
          </cell>
          <cell r="BH1" t="str">
            <v>Livelihood/income generating opportunities / Professional development training in AoO</v>
          </cell>
          <cell r="BI1" t="str">
            <v>Functioning markets in AoO</v>
          </cell>
          <cell r="BJ1" t="str">
            <v>Living conditions are better in the AoO</v>
          </cell>
          <cell r="BK1" t="str">
            <v>Harassment in current displacement area</v>
          </cell>
          <cell r="BL1" t="str">
            <v>Overcrowding in current displacement area</v>
          </cell>
          <cell r="BM1" t="str">
            <v>Other:</v>
          </cell>
          <cell r="BN1" t="str">
            <v>TotalReasonsDeparture</v>
          </cell>
          <cell r="BO1" t="str">
            <v>Total ${TotalReasonsDeparture}</v>
          </cell>
          <cell r="BP1" t="str">
            <v>Total number of occupied plots</v>
          </cell>
          <cell r="BQ1" t="str">
            <v>Total number of uninhabited plots with concrete slabs</v>
          </cell>
          <cell r="BR1" t="str">
            <v>Total number of uninhabited plots with concrete slabs and tents</v>
          </cell>
          <cell r="BS1" t="str">
            <v>Total number of uninhabited plots with caravan/ RHU</v>
          </cell>
        </row>
        <row r="2">
          <cell r="H2" t="str">
            <v>Muskar Saad Camp</v>
          </cell>
          <cell r="L2" t="str">
            <v>Non HRP</v>
          </cell>
          <cell r="N2" t="str">
            <v>No</v>
          </cell>
          <cell r="O2">
            <v>118</v>
          </cell>
          <cell r="P2">
            <v>612</v>
          </cell>
          <cell r="Q2">
            <v>347</v>
          </cell>
          <cell r="R2">
            <v>265</v>
          </cell>
          <cell r="S2">
            <v>612</v>
          </cell>
          <cell r="T2">
            <v>326</v>
          </cell>
          <cell r="U2">
            <v>181</v>
          </cell>
          <cell r="V2">
            <v>145</v>
          </cell>
          <cell r="W2">
            <v>265</v>
          </cell>
          <cell r="X2">
            <v>155</v>
          </cell>
          <cell r="Y2">
            <v>110</v>
          </cell>
          <cell r="Z2">
            <v>21</v>
          </cell>
          <cell r="AA2">
            <v>11</v>
          </cell>
          <cell r="AB2">
            <v>10</v>
          </cell>
          <cell r="AC2">
            <v>612</v>
          </cell>
          <cell r="AD2">
            <v>265</v>
          </cell>
          <cell r="AE2">
            <v>1</v>
          </cell>
          <cell r="AF2">
            <v>0</v>
          </cell>
          <cell r="AG2">
            <v>0</v>
          </cell>
          <cell r="AH2">
            <v>0</v>
          </cell>
          <cell r="AI2">
            <v>0</v>
          </cell>
          <cell r="AJ2">
            <v>5</v>
          </cell>
          <cell r="AK2">
            <v>30</v>
          </cell>
          <cell r="BA2">
            <v>5</v>
          </cell>
          <cell r="BB2">
            <v>1</v>
          </cell>
          <cell r="BC2">
            <v>1</v>
          </cell>
          <cell r="BD2">
            <v>2</v>
          </cell>
          <cell r="BE2">
            <v>1</v>
          </cell>
          <cell r="BF2">
            <v>1</v>
          </cell>
          <cell r="BG2">
            <v>0</v>
          </cell>
          <cell r="BH2">
            <v>1</v>
          </cell>
          <cell r="BI2">
            <v>0</v>
          </cell>
          <cell r="BJ2">
            <v>0</v>
          </cell>
          <cell r="BK2">
            <v>0</v>
          </cell>
          <cell r="BL2">
            <v>4</v>
          </cell>
          <cell r="BM2">
            <v>0</v>
          </cell>
          <cell r="BN2">
            <v>16</v>
          </cell>
          <cell r="BP2">
            <v>190</v>
          </cell>
          <cell r="BQ2">
            <v>0</v>
          </cell>
          <cell r="BR2">
            <v>0</v>
          </cell>
          <cell r="BS2">
            <v>160</v>
          </cell>
        </row>
        <row r="3">
          <cell r="H3" t="str">
            <v>Qoratu</v>
          </cell>
          <cell r="L3" t="str">
            <v>Non HRP</v>
          </cell>
          <cell r="N3" t="str">
            <v>No</v>
          </cell>
          <cell r="O3">
            <v>200</v>
          </cell>
          <cell r="P3">
            <v>919</v>
          </cell>
          <cell r="Q3">
            <v>453</v>
          </cell>
          <cell r="R3">
            <v>466</v>
          </cell>
          <cell r="S3">
            <v>919</v>
          </cell>
          <cell r="T3">
            <v>510</v>
          </cell>
          <cell r="U3">
            <v>238</v>
          </cell>
          <cell r="V3">
            <v>272</v>
          </cell>
          <cell r="W3">
            <v>382</v>
          </cell>
          <cell r="X3">
            <v>196</v>
          </cell>
          <cell r="Y3">
            <v>186</v>
          </cell>
          <cell r="Z3">
            <v>27</v>
          </cell>
          <cell r="AA3">
            <v>19</v>
          </cell>
          <cell r="AB3">
            <v>8</v>
          </cell>
          <cell r="AC3">
            <v>919</v>
          </cell>
          <cell r="AD3">
            <v>382</v>
          </cell>
          <cell r="AE3">
            <v>1</v>
          </cell>
          <cell r="AF3">
            <v>0</v>
          </cell>
          <cell r="AG3">
            <v>0</v>
          </cell>
          <cell r="AH3">
            <v>0</v>
          </cell>
          <cell r="AI3">
            <v>0</v>
          </cell>
          <cell r="AJ3">
            <v>0</v>
          </cell>
          <cell r="AK3">
            <v>0</v>
          </cell>
          <cell r="BP3">
            <v>311</v>
          </cell>
          <cell r="BQ3">
            <v>729</v>
          </cell>
          <cell r="BR3">
            <v>0</v>
          </cell>
          <cell r="BS3">
            <v>0</v>
          </cell>
        </row>
        <row r="4">
          <cell r="H4" t="str">
            <v>Tazade</v>
          </cell>
          <cell r="L4" t="str">
            <v>Non HRP</v>
          </cell>
          <cell r="N4" t="str">
            <v>No</v>
          </cell>
          <cell r="O4">
            <v>263</v>
          </cell>
          <cell r="P4">
            <v>1239</v>
          </cell>
          <cell r="Q4">
            <v>658</v>
          </cell>
          <cell r="R4">
            <v>581</v>
          </cell>
          <cell r="S4">
            <v>1239</v>
          </cell>
          <cell r="T4">
            <v>679</v>
          </cell>
          <cell r="U4">
            <v>360</v>
          </cell>
          <cell r="V4">
            <v>319</v>
          </cell>
          <cell r="W4">
            <v>520</v>
          </cell>
          <cell r="X4">
            <v>273</v>
          </cell>
          <cell r="Y4">
            <v>247</v>
          </cell>
          <cell r="Z4">
            <v>40</v>
          </cell>
          <cell r="AA4">
            <v>25</v>
          </cell>
          <cell r="AB4">
            <v>15</v>
          </cell>
          <cell r="AC4">
            <v>1239</v>
          </cell>
          <cell r="AD4">
            <v>520</v>
          </cell>
          <cell r="AE4">
            <v>1</v>
          </cell>
          <cell r="AF4">
            <v>0</v>
          </cell>
          <cell r="AG4">
            <v>0</v>
          </cell>
          <cell r="AH4">
            <v>0</v>
          </cell>
          <cell r="AI4">
            <v>0</v>
          </cell>
          <cell r="AJ4">
            <v>2</v>
          </cell>
          <cell r="AK4">
            <v>8</v>
          </cell>
          <cell r="BA4">
            <v>0</v>
          </cell>
          <cell r="BB4">
            <v>1</v>
          </cell>
          <cell r="BC4">
            <v>0</v>
          </cell>
          <cell r="BD4">
            <v>0</v>
          </cell>
          <cell r="BE4">
            <v>0</v>
          </cell>
          <cell r="BF4">
            <v>1</v>
          </cell>
          <cell r="BG4">
            <v>0</v>
          </cell>
          <cell r="BH4">
            <v>0</v>
          </cell>
          <cell r="BI4">
            <v>0</v>
          </cell>
          <cell r="BJ4">
            <v>0</v>
          </cell>
          <cell r="BK4">
            <v>0</v>
          </cell>
          <cell r="BL4">
            <v>0</v>
          </cell>
          <cell r="BM4">
            <v>0</v>
          </cell>
          <cell r="BN4">
            <v>2</v>
          </cell>
          <cell r="BP4">
            <v>319</v>
          </cell>
          <cell r="BQ4">
            <v>0</v>
          </cell>
          <cell r="BR4">
            <v>0</v>
          </cell>
          <cell r="BS4">
            <v>625</v>
          </cell>
        </row>
        <row r="5">
          <cell r="H5" t="str">
            <v>Al-Wand 2</v>
          </cell>
          <cell r="L5" t="str">
            <v>HRP</v>
          </cell>
          <cell r="M5" t="str">
            <v>HIRQ19-CCM-154742-1</v>
          </cell>
          <cell r="N5" t="str">
            <v>No</v>
          </cell>
          <cell r="O5">
            <v>199</v>
          </cell>
          <cell r="P5">
            <v>864</v>
          </cell>
          <cell r="Q5">
            <v>412</v>
          </cell>
          <cell r="R5">
            <v>452</v>
          </cell>
          <cell r="S5">
            <v>864</v>
          </cell>
          <cell r="T5">
            <v>434</v>
          </cell>
          <cell r="U5">
            <v>200</v>
          </cell>
          <cell r="V5">
            <v>234</v>
          </cell>
          <cell r="W5">
            <v>392</v>
          </cell>
          <cell r="X5">
            <v>188</v>
          </cell>
          <cell r="Y5">
            <v>204</v>
          </cell>
          <cell r="Z5">
            <v>38</v>
          </cell>
          <cell r="AA5">
            <v>24</v>
          </cell>
          <cell r="AB5">
            <v>14</v>
          </cell>
          <cell r="AC5">
            <v>864</v>
          </cell>
          <cell r="AD5">
            <v>392</v>
          </cell>
          <cell r="AE5">
            <v>1</v>
          </cell>
          <cell r="AF5">
            <v>0</v>
          </cell>
          <cell r="AG5">
            <v>0</v>
          </cell>
          <cell r="AH5">
            <v>0</v>
          </cell>
          <cell r="AI5">
            <v>0</v>
          </cell>
          <cell r="AJ5">
            <v>1</v>
          </cell>
          <cell r="AK5">
            <v>2</v>
          </cell>
          <cell r="BA5">
            <v>0</v>
          </cell>
          <cell r="BB5">
            <v>0</v>
          </cell>
          <cell r="BC5">
            <v>0</v>
          </cell>
          <cell r="BD5">
            <v>0</v>
          </cell>
          <cell r="BE5">
            <v>0</v>
          </cell>
          <cell r="BF5">
            <v>0</v>
          </cell>
          <cell r="BG5">
            <v>0</v>
          </cell>
          <cell r="BH5">
            <v>0</v>
          </cell>
          <cell r="BI5">
            <v>0</v>
          </cell>
          <cell r="BJ5">
            <v>0</v>
          </cell>
          <cell r="BK5">
            <v>0</v>
          </cell>
          <cell r="BL5">
            <v>0</v>
          </cell>
          <cell r="BM5">
            <v>1</v>
          </cell>
          <cell r="BN5">
            <v>1</v>
          </cell>
          <cell r="BP5">
            <v>271</v>
          </cell>
          <cell r="BQ5">
            <v>241</v>
          </cell>
          <cell r="BR5">
            <v>0</v>
          </cell>
          <cell r="BS5">
            <v>0</v>
          </cell>
        </row>
        <row r="6">
          <cell r="H6" t="str">
            <v>Yahyawa</v>
          </cell>
          <cell r="L6" t="str">
            <v>Non HRP</v>
          </cell>
          <cell r="N6" t="str">
            <v>No</v>
          </cell>
          <cell r="O6">
            <v>385</v>
          </cell>
          <cell r="P6">
            <v>2039</v>
          </cell>
          <cell r="Q6">
            <v>1052</v>
          </cell>
          <cell r="R6">
            <v>987</v>
          </cell>
          <cell r="S6">
            <v>2039</v>
          </cell>
          <cell r="T6">
            <v>1124</v>
          </cell>
          <cell r="U6">
            <v>558</v>
          </cell>
          <cell r="V6">
            <v>566</v>
          </cell>
          <cell r="W6">
            <v>845</v>
          </cell>
          <cell r="X6">
            <v>447</v>
          </cell>
          <cell r="Y6">
            <v>398</v>
          </cell>
          <cell r="Z6">
            <v>70</v>
          </cell>
          <cell r="AA6">
            <v>47</v>
          </cell>
          <cell r="AB6">
            <v>23</v>
          </cell>
          <cell r="AC6">
            <v>2039</v>
          </cell>
          <cell r="AD6">
            <v>845</v>
          </cell>
          <cell r="AE6">
            <v>1</v>
          </cell>
          <cell r="AF6">
            <v>5</v>
          </cell>
          <cell r="AG6">
            <v>25</v>
          </cell>
          <cell r="AH6">
            <v>2</v>
          </cell>
          <cell r="AI6">
            <v>11</v>
          </cell>
          <cell r="AJ6">
            <v>11</v>
          </cell>
          <cell r="AK6">
            <v>55</v>
          </cell>
          <cell r="AL6">
            <v>5</v>
          </cell>
          <cell r="AM6">
            <v>0</v>
          </cell>
          <cell r="AN6">
            <v>5</v>
          </cell>
          <cell r="AO6">
            <v>0</v>
          </cell>
          <cell r="AP6">
            <v>0</v>
          </cell>
          <cell r="AQ6">
            <v>0</v>
          </cell>
          <cell r="AR6">
            <v>0</v>
          </cell>
          <cell r="AS6">
            <v>0</v>
          </cell>
          <cell r="AT6">
            <v>0</v>
          </cell>
          <cell r="AU6">
            <v>0</v>
          </cell>
          <cell r="AV6">
            <v>0</v>
          </cell>
          <cell r="AW6">
            <v>0</v>
          </cell>
          <cell r="AX6">
            <v>0</v>
          </cell>
          <cell r="AY6">
            <v>10</v>
          </cell>
          <cell r="BA6">
            <v>11</v>
          </cell>
          <cell r="BB6">
            <v>0</v>
          </cell>
          <cell r="BC6">
            <v>0</v>
          </cell>
          <cell r="BD6">
            <v>0</v>
          </cell>
          <cell r="BE6">
            <v>0</v>
          </cell>
          <cell r="BF6">
            <v>0</v>
          </cell>
          <cell r="BG6">
            <v>0</v>
          </cell>
          <cell r="BH6">
            <v>0</v>
          </cell>
          <cell r="BI6">
            <v>0</v>
          </cell>
          <cell r="BJ6">
            <v>0</v>
          </cell>
          <cell r="BK6">
            <v>0</v>
          </cell>
          <cell r="BL6">
            <v>0</v>
          </cell>
          <cell r="BM6">
            <v>0</v>
          </cell>
          <cell r="BN6">
            <v>11</v>
          </cell>
          <cell r="BP6">
            <v>575</v>
          </cell>
          <cell r="BQ6">
            <v>0</v>
          </cell>
          <cell r="BR6">
            <v>95</v>
          </cell>
          <cell r="BS6">
            <v>0</v>
          </cell>
        </row>
        <row r="7">
          <cell r="H7" t="str">
            <v>Laylan IDP</v>
          </cell>
          <cell r="L7" t="str">
            <v>Non HRP</v>
          </cell>
          <cell r="N7" t="str">
            <v>No</v>
          </cell>
          <cell r="O7">
            <v>1394</v>
          </cell>
          <cell r="P7">
            <v>7843</v>
          </cell>
          <cell r="Q7">
            <v>4261</v>
          </cell>
          <cell r="R7">
            <v>3582</v>
          </cell>
          <cell r="S7">
            <v>7843</v>
          </cell>
          <cell r="T7">
            <v>4936</v>
          </cell>
          <cell r="U7">
            <v>2393</v>
          </cell>
          <cell r="V7">
            <v>2543</v>
          </cell>
          <cell r="W7">
            <v>2681</v>
          </cell>
          <cell r="X7">
            <v>1710</v>
          </cell>
          <cell r="Y7">
            <v>971</v>
          </cell>
          <cell r="Z7">
            <v>226</v>
          </cell>
          <cell r="AA7">
            <v>158</v>
          </cell>
          <cell r="AB7">
            <v>68</v>
          </cell>
          <cell r="AC7">
            <v>7843</v>
          </cell>
          <cell r="AD7">
            <v>2681</v>
          </cell>
          <cell r="AE7">
            <v>1</v>
          </cell>
          <cell r="AF7">
            <v>437</v>
          </cell>
          <cell r="AG7">
            <v>2439</v>
          </cell>
          <cell r="AH7">
            <v>432</v>
          </cell>
          <cell r="AI7">
            <v>2418</v>
          </cell>
          <cell r="AJ7">
            <v>28</v>
          </cell>
          <cell r="AK7">
            <v>95</v>
          </cell>
          <cell r="AL7">
            <v>5</v>
          </cell>
          <cell r="AM7">
            <v>0</v>
          </cell>
          <cell r="AN7">
            <v>0</v>
          </cell>
          <cell r="AO7">
            <v>0</v>
          </cell>
          <cell r="AP7">
            <v>0</v>
          </cell>
          <cell r="AQ7">
            <v>0</v>
          </cell>
          <cell r="AR7">
            <v>0</v>
          </cell>
          <cell r="AS7">
            <v>0</v>
          </cell>
          <cell r="AT7">
            <v>0</v>
          </cell>
          <cell r="AU7">
            <v>0</v>
          </cell>
          <cell r="AV7">
            <v>0</v>
          </cell>
          <cell r="AW7">
            <v>0</v>
          </cell>
          <cell r="AX7">
            <v>432</v>
          </cell>
          <cell r="AY7">
            <v>437</v>
          </cell>
          <cell r="BA7">
            <v>0</v>
          </cell>
          <cell r="BB7">
            <v>0</v>
          </cell>
          <cell r="BC7">
            <v>0</v>
          </cell>
          <cell r="BD7">
            <v>0</v>
          </cell>
          <cell r="BE7">
            <v>0</v>
          </cell>
          <cell r="BF7">
            <v>0</v>
          </cell>
          <cell r="BG7">
            <v>0</v>
          </cell>
          <cell r="BH7">
            <v>0</v>
          </cell>
          <cell r="BI7">
            <v>0</v>
          </cell>
          <cell r="BJ7">
            <v>0</v>
          </cell>
          <cell r="BK7">
            <v>0</v>
          </cell>
          <cell r="BL7">
            <v>0</v>
          </cell>
          <cell r="BM7">
            <v>28</v>
          </cell>
          <cell r="BN7">
            <v>28</v>
          </cell>
          <cell r="BP7">
            <v>1962</v>
          </cell>
          <cell r="BQ7">
            <v>43</v>
          </cell>
          <cell r="BR7">
            <v>0</v>
          </cell>
          <cell r="BS7">
            <v>0</v>
          </cell>
        </row>
        <row r="8">
          <cell r="H8" t="str">
            <v>Qayyarah-Jad'ah 5</v>
          </cell>
          <cell r="L8" t="str">
            <v>Non HRP</v>
          </cell>
          <cell r="N8" t="str">
            <v>No</v>
          </cell>
          <cell r="O8">
            <v>4320</v>
          </cell>
          <cell r="P8">
            <v>17024</v>
          </cell>
          <cell r="Q8">
            <v>8691</v>
          </cell>
          <cell r="R8">
            <v>8333</v>
          </cell>
          <cell r="S8">
            <v>17024</v>
          </cell>
          <cell r="T8">
            <v>10306</v>
          </cell>
          <cell r="U8">
            <v>5086</v>
          </cell>
          <cell r="V8">
            <v>5220</v>
          </cell>
          <cell r="W8">
            <v>6207</v>
          </cell>
          <cell r="X8">
            <v>3259</v>
          </cell>
          <cell r="Y8">
            <v>2948</v>
          </cell>
          <cell r="Z8">
            <v>511</v>
          </cell>
          <cell r="AA8">
            <v>346</v>
          </cell>
          <cell r="AB8">
            <v>165</v>
          </cell>
          <cell r="AC8">
            <v>17024</v>
          </cell>
          <cell r="AD8">
            <v>6207</v>
          </cell>
          <cell r="AE8">
            <v>1</v>
          </cell>
          <cell r="AF8">
            <v>0</v>
          </cell>
          <cell r="AG8">
            <v>0</v>
          </cell>
          <cell r="AH8">
            <v>0</v>
          </cell>
          <cell r="AI8">
            <v>0</v>
          </cell>
          <cell r="AJ8">
            <v>213</v>
          </cell>
          <cell r="AK8">
            <v>1196</v>
          </cell>
          <cell r="BA8">
            <v>92</v>
          </cell>
          <cell r="BB8">
            <v>0</v>
          </cell>
          <cell r="BC8">
            <v>0</v>
          </cell>
          <cell r="BD8">
            <v>0</v>
          </cell>
          <cell r="BE8">
            <v>0</v>
          </cell>
          <cell r="BF8">
            <v>0</v>
          </cell>
          <cell r="BG8">
            <v>0</v>
          </cell>
          <cell r="BH8">
            <v>0</v>
          </cell>
          <cell r="BI8">
            <v>0</v>
          </cell>
          <cell r="BJ8">
            <v>93</v>
          </cell>
          <cell r="BK8">
            <v>0</v>
          </cell>
          <cell r="BL8">
            <v>0</v>
          </cell>
          <cell r="BM8">
            <v>28</v>
          </cell>
          <cell r="BN8">
            <v>213</v>
          </cell>
          <cell r="BP8">
            <v>5878</v>
          </cell>
          <cell r="BQ8">
            <v>1411</v>
          </cell>
          <cell r="BR8">
            <v>211</v>
          </cell>
          <cell r="BS8">
            <v>0</v>
          </cell>
        </row>
        <row r="9">
          <cell r="H9" t="str">
            <v>Qayyarah-Jad'ah 1</v>
          </cell>
          <cell r="L9" t="str">
            <v>Non HRP</v>
          </cell>
          <cell r="N9" t="str">
            <v>No</v>
          </cell>
          <cell r="O9">
            <v>1224</v>
          </cell>
          <cell r="P9">
            <v>2998</v>
          </cell>
          <cell r="Q9">
            <v>1684</v>
          </cell>
          <cell r="R9">
            <v>1314</v>
          </cell>
          <cell r="S9">
            <v>2998</v>
          </cell>
          <cell r="T9">
            <v>1261</v>
          </cell>
          <cell r="U9">
            <v>653</v>
          </cell>
          <cell r="V9">
            <v>608</v>
          </cell>
          <cell r="W9">
            <v>1586</v>
          </cell>
          <cell r="X9">
            <v>930</v>
          </cell>
          <cell r="Y9">
            <v>656</v>
          </cell>
          <cell r="Z9">
            <v>151</v>
          </cell>
          <cell r="AA9">
            <v>101</v>
          </cell>
          <cell r="AB9">
            <v>50</v>
          </cell>
          <cell r="AC9">
            <v>2998</v>
          </cell>
          <cell r="AD9">
            <v>1586</v>
          </cell>
          <cell r="AE9">
            <v>1</v>
          </cell>
          <cell r="AF9">
            <v>0</v>
          </cell>
          <cell r="AG9">
            <v>0</v>
          </cell>
          <cell r="AH9">
            <v>0</v>
          </cell>
          <cell r="AI9">
            <v>0</v>
          </cell>
          <cell r="AJ9">
            <v>164</v>
          </cell>
          <cell r="AK9">
            <v>629</v>
          </cell>
          <cell r="BA9">
            <v>80</v>
          </cell>
          <cell r="BB9">
            <v>70</v>
          </cell>
          <cell r="BC9">
            <v>0</v>
          </cell>
          <cell r="BD9">
            <v>0</v>
          </cell>
          <cell r="BE9">
            <v>0</v>
          </cell>
          <cell r="BF9">
            <v>0</v>
          </cell>
          <cell r="BG9">
            <v>0</v>
          </cell>
          <cell r="BH9">
            <v>0</v>
          </cell>
          <cell r="BI9">
            <v>0</v>
          </cell>
          <cell r="BJ9">
            <v>0</v>
          </cell>
          <cell r="BK9">
            <v>0</v>
          </cell>
          <cell r="BL9">
            <v>0</v>
          </cell>
          <cell r="BM9">
            <v>14</v>
          </cell>
          <cell r="BN9">
            <v>164</v>
          </cell>
          <cell r="BP9">
            <v>1338</v>
          </cell>
          <cell r="BQ9">
            <v>981</v>
          </cell>
          <cell r="BR9">
            <v>181</v>
          </cell>
          <cell r="BS9">
            <v>0</v>
          </cell>
        </row>
        <row r="10">
          <cell r="H10" t="str">
            <v>Hamam Al Alil 2</v>
          </cell>
          <cell r="L10" t="str">
            <v>HRP</v>
          </cell>
          <cell r="M10" t="str">
            <v>HIRQ19-CCM-154826-1</v>
          </cell>
          <cell r="N10" t="str">
            <v>No</v>
          </cell>
          <cell r="O10">
            <v>2191</v>
          </cell>
          <cell r="P10">
            <v>10186</v>
          </cell>
          <cell r="Q10">
            <v>5677</v>
          </cell>
          <cell r="R10">
            <v>4509</v>
          </cell>
          <cell r="S10">
            <v>10186</v>
          </cell>
          <cell r="T10">
            <v>6186</v>
          </cell>
          <cell r="U10">
            <v>3253</v>
          </cell>
          <cell r="V10">
            <v>2933</v>
          </cell>
          <cell r="W10">
            <v>3738</v>
          </cell>
          <cell r="X10">
            <v>2424</v>
          </cell>
          <cell r="Y10">
            <v>1314</v>
          </cell>
          <cell r="Z10">
            <v>262</v>
          </cell>
          <cell r="AA10">
            <v>190</v>
          </cell>
          <cell r="AB10">
            <v>72</v>
          </cell>
          <cell r="AC10">
            <v>10186</v>
          </cell>
          <cell r="AD10">
            <v>3738</v>
          </cell>
          <cell r="AE10">
            <v>1</v>
          </cell>
          <cell r="AF10">
            <v>15</v>
          </cell>
          <cell r="AG10">
            <v>70</v>
          </cell>
          <cell r="AH10">
            <v>15</v>
          </cell>
          <cell r="AI10">
            <v>70</v>
          </cell>
          <cell r="AJ10">
            <v>10</v>
          </cell>
          <cell r="AK10">
            <v>51</v>
          </cell>
          <cell r="AL10">
            <v>15</v>
          </cell>
          <cell r="AM10">
            <v>0</v>
          </cell>
          <cell r="AN10">
            <v>0</v>
          </cell>
          <cell r="AO10">
            <v>0</v>
          </cell>
          <cell r="AP10">
            <v>0</v>
          </cell>
          <cell r="AQ10">
            <v>0</v>
          </cell>
          <cell r="AR10">
            <v>0</v>
          </cell>
          <cell r="AS10">
            <v>0</v>
          </cell>
          <cell r="AT10">
            <v>0</v>
          </cell>
          <cell r="AU10">
            <v>0</v>
          </cell>
          <cell r="AV10">
            <v>0</v>
          </cell>
          <cell r="AW10">
            <v>0</v>
          </cell>
          <cell r="AX10">
            <v>0</v>
          </cell>
          <cell r="AY10">
            <v>15</v>
          </cell>
          <cell r="BA10">
            <v>0</v>
          </cell>
          <cell r="BB10">
            <v>0</v>
          </cell>
          <cell r="BC10">
            <v>0</v>
          </cell>
          <cell r="BD10">
            <v>0</v>
          </cell>
          <cell r="BE10">
            <v>0</v>
          </cell>
          <cell r="BF10">
            <v>3</v>
          </cell>
          <cell r="BG10">
            <v>2</v>
          </cell>
          <cell r="BH10">
            <v>5</v>
          </cell>
          <cell r="BI10">
            <v>0</v>
          </cell>
          <cell r="BJ10">
            <v>0</v>
          </cell>
          <cell r="BK10">
            <v>0</v>
          </cell>
          <cell r="BL10">
            <v>0</v>
          </cell>
          <cell r="BM10">
            <v>0</v>
          </cell>
          <cell r="BN10">
            <v>10</v>
          </cell>
          <cell r="BP10">
            <v>2759</v>
          </cell>
          <cell r="BQ10">
            <v>1897</v>
          </cell>
          <cell r="BR10">
            <v>0</v>
          </cell>
          <cell r="BS10">
            <v>0</v>
          </cell>
        </row>
        <row r="11">
          <cell r="H11" t="str">
            <v>Al Tahrer 1</v>
          </cell>
          <cell r="L11" t="str">
            <v>Non HRP</v>
          </cell>
          <cell r="N11" t="str">
            <v>No</v>
          </cell>
          <cell r="O11">
            <v>73</v>
          </cell>
          <cell r="P11">
            <v>314</v>
          </cell>
          <cell r="Q11">
            <v>167</v>
          </cell>
          <cell r="R11">
            <v>147</v>
          </cell>
          <cell r="S11">
            <v>314</v>
          </cell>
          <cell r="T11">
            <v>176</v>
          </cell>
          <cell r="U11">
            <v>86</v>
          </cell>
          <cell r="V11">
            <v>90</v>
          </cell>
          <cell r="W11">
            <v>122</v>
          </cell>
          <cell r="X11">
            <v>73</v>
          </cell>
          <cell r="Y11">
            <v>49</v>
          </cell>
          <cell r="Z11">
            <v>16</v>
          </cell>
          <cell r="AA11">
            <v>8</v>
          </cell>
          <cell r="AB11">
            <v>8</v>
          </cell>
          <cell r="AC11">
            <v>314</v>
          </cell>
          <cell r="AD11">
            <v>122</v>
          </cell>
          <cell r="AE11">
            <v>1</v>
          </cell>
          <cell r="AF11">
            <v>0</v>
          </cell>
          <cell r="AG11">
            <v>0</v>
          </cell>
          <cell r="AH11">
            <v>0</v>
          </cell>
          <cell r="AI11">
            <v>0</v>
          </cell>
          <cell r="AJ11">
            <v>0</v>
          </cell>
          <cell r="AK11">
            <v>0</v>
          </cell>
          <cell r="BP11">
            <v>105</v>
          </cell>
          <cell r="BQ11">
            <v>219</v>
          </cell>
          <cell r="BR11">
            <v>0</v>
          </cell>
          <cell r="BS11">
            <v>0</v>
          </cell>
        </row>
        <row r="12">
          <cell r="H12" t="str">
            <v>Al Tahrer 2</v>
          </cell>
          <cell r="L12" t="str">
            <v>Non HRP</v>
          </cell>
          <cell r="N12" t="str">
            <v>No</v>
          </cell>
          <cell r="O12">
            <v>102</v>
          </cell>
          <cell r="P12">
            <v>475</v>
          </cell>
          <cell r="Q12">
            <v>245</v>
          </cell>
          <cell r="R12">
            <v>230</v>
          </cell>
          <cell r="S12">
            <v>475</v>
          </cell>
          <cell r="T12">
            <v>268</v>
          </cell>
          <cell r="U12">
            <v>136</v>
          </cell>
          <cell r="V12">
            <v>132</v>
          </cell>
          <cell r="W12">
            <v>197</v>
          </cell>
          <cell r="X12">
            <v>104</v>
          </cell>
          <cell r="Y12">
            <v>93</v>
          </cell>
          <cell r="Z12">
            <v>10</v>
          </cell>
          <cell r="AA12">
            <v>5</v>
          </cell>
          <cell r="AB12">
            <v>5</v>
          </cell>
          <cell r="AC12">
            <v>475</v>
          </cell>
          <cell r="AD12">
            <v>197</v>
          </cell>
          <cell r="AE12">
            <v>1</v>
          </cell>
          <cell r="AF12">
            <v>0</v>
          </cell>
          <cell r="AG12">
            <v>0</v>
          </cell>
          <cell r="AH12">
            <v>0</v>
          </cell>
          <cell r="AI12">
            <v>0</v>
          </cell>
          <cell r="AJ12">
            <v>0</v>
          </cell>
          <cell r="AK12">
            <v>0</v>
          </cell>
          <cell r="BP12">
            <v>162</v>
          </cell>
          <cell r="BQ12">
            <v>190</v>
          </cell>
          <cell r="BR12">
            <v>0</v>
          </cell>
          <cell r="BS12">
            <v>0</v>
          </cell>
        </row>
        <row r="13">
          <cell r="H13" t="str">
            <v>Al Tahrer Central</v>
          </cell>
          <cell r="L13" t="str">
            <v>Non HRP</v>
          </cell>
          <cell r="N13" t="str">
            <v>No</v>
          </cell>
          <cell r="O13">
            <v>141</v>
          </cell>
          <cell r="P13">
            <v>629</v>
          </cell>
          <cell r="Q13">
            <v>341</v>
          </cell>
          <cell r="R13">
            <v>288</v>
          </cell>
          <cell r="S13">
            <v>629</v>
          </cell>
          <cell r="T13">
            <v>366</v>
          </cell>
          <cell r="U13">
            <v>188</v>
          </cell>
          <cell r="V13">
            <v>178</v>
          </cell>
          <cell r="W13">
            <v>240</v>
          </cell>
          <cell r="X13">
            <v>141</v>
          </cell>
          <cell r="Y13">
            <v>99</v>
          </cell>
          <cell r="Z13">
            <v>23</v>
          </cell>
          <cell r="AA13">
            <v>12</v>
          </cell>
          <cell r="AB13">
            <v>11</v>
          </cell>
          <cell r="AC13">
            <v>629</v>
          </cell>
          <cell r="AD13">
            <v>240</v>
          </cell>
          <cell r="AE13">
            <v>1</v>
          </cell>
          <cell r="AF13">
            <v>0</v>
          </cell>
          <cell r="AG13">
            <v>0</v>
          </cell>
          <cell r="AH13">
            <v>0</v>
          </cell>
          <cell r="AI13">
            <v>0</v>
          </cell>
          <cell r="AJ13">
            <v>0</v>
          </cell>
          <cell r="AK13">
            <v>0</v>
          </cell>
          <cell r="BP13">
            <v>173</v>
          </cell>
          <cell r="BQ13">
            <v>63</v>
          </cell>
          <cell r="BR13">
            <v>0</v>
          </cell>
          <cell r="BS13">
            <v>0</v>
          </cell>
        </row>
        <row r="14">
          <cell r="H14" t="str">
            <v>Al-Qasir 4 - RHU Camp B</v>
          </cell>
          <cell r="L14" t="str">
            <v>Non HRP</v>
          </cell>
          <cell r="N14" t="str">
            <v>No</v>
          </cell>
          <cell r="O14">
            <v>128</v>
          </cell>
          <cell r="P14">
            <v>656</v>
          </cell>
          <cell r="Q14">
            <v>353</v>
          </cell>
          <cell r="R14">
            <v>303</v>
          </cell>
          <cell r="S14">
            <v>656</v>
          </cell>
          <cell r="T14">
            <v>365</v>
          </cell>
          <cell r="U14">
            <v>193</v>
          </cell>
          <cell r="V14">
            <v>172</v>
          </cell>
          <cell r="W14">
            <v>253</v>
          </cell>
          <cell r="X14">
            <v>137</v>
          </cell>
          <cell r="Y14">
            <v>116</v>
          </cell>
          <cell r="Z14">
            <v>38</v>
          </cell>
          <cell r="AA14">
            <v>23</v>
          </cell>
          <cell r="AB14">
            <v>15</v>
          </cell>
          <cell r="AC14">
            <v>656</v>
          </cell>
          <cell r="AD14">
            <v>253</v>
          </cell>
          <cell r="AE14">
            <v>1</v>
          </cell>
          <cell r="AF14">
            <v>0</v>
          </cell>
          <cell r="AG14">
            <v>0</v>
          </cell>
          <cell r="AH14">
            <v>0</v>
          </cell>
          <cell r="AI14">
            <v>0</v>
          </cell>
          <cell r="AJ14">
            <v>0</v>
          </cell>
          <cell r="AK14">
            <v>0</v>
          </cell>
          <cell r="BP14">
            <v>190</v>
          </cell>
          <cell r="BQ14">
            <v>0</v>
          </cell>
          <cell r="BR14">
            <v>0</v>
          </cell>
          <cell r="BS14">
            <v>0</v>
          </cell>
        </row>
        <row r="15">
          <cell r="H15" t="str">
            <v>Al-Qasir RHU Camp A</v>
          </cell>
          <cell r="L15" t="str">
            <v>Non HRP</v>
          </cell>
          <cell r="N15" t="str">
            <v>No</v>
          </cell>
          <cell r="O15">
            <v>145</v>
          </cell>
          <cell r="P15">
            <v>790</v>
          </cell>
          <cell r="Q15">
            <v>385</v>
          </cell>
          <cell r="R15">
            <v>405</v>
          </cell>
          <cell r="S15">
            <v>790</v>
          </cell>
          <cell r="T15">
            <v>472</v>
          </cell>
          <cell r="U15">
            <v>232</v>
          </cell>
          <cell r="V15">
            <v>240</v>
          </cell>
          <cell r="W15">
            <v>288</v>
          </cell>
          <cell r="X15">
            <v>140</v>
          </cell>
          <cell r="Y15">
            <v>148</v>
          </cell>
          <cell r="Z15">
            <v>30</v>
          </cell>
          <cell r="AA15">
            <v>13</v>
          </cell>
          <cell r="AB15">
            <v>17</v>
          </cell>
          <cell r="AC15">
            <v>790</v>
          </cell>
          <cell r="AD15">
            <v>288</v>
          </cell>
          <cell r="AE15">
            <v>1</v>
          </cell>
          <cell r="AF15">
            <v>0</v>
          </cell>
          <cell r="AG15">
            <v>0</v>
          </cell>
          <cell r="AH15">
            <v>0</v>
          </cell>
          <cell r="AI15">
            <v>0</v>
          </cell>
          <cell r="AJ15">
            <v>0</v>
          </cell>
          <cell r="AK15">
            <v>0</v>
          </cell>
          <cell r="BP15">
            <v>201</v>
          </cell>
          <cell r="BQ15">
            <v>0</v>
          </cell>
          <cell r="BR15">
            <v>0</v>
          </cell>
          <cell r="BS15">
            <v>0</v>
          </cell>
        </row>
        <row r="16">
          <cell r="I16" t="str">
            <v>Hawiga</v>
          </cell>
          <cell r="L16" t="str">
            <v>Non HRP</v>
          </cell>
          <cell r="N16" t="str">
            <v>No</v>
          </cell>
        </row>
        <row r="17">
          <cell r="J17" t="str">
            <v>Zarqa' AL-Yammah school</v>
          </cell>
          <cell r="L17" t="str">
            <v>Non HRP</v>
          </cell>
          <cell r="N17" t="str">
            <v>No</v>
          </cell>
          <cell r="O17">
            <v>20</v>
          </cell>
          <cell r="P17">
            <v>103</v>
          </cell>
          <cell r="Q17">
            <v>61</v>
          </cell>
          <cell r="R17">
            <v>42</v>
          </cell>
          <cell r="S17">
            <v>103</v>
          </cell>
          <cell r="T17">
            <v>51</v>
          </cell>
          <cell r="U17">
            <v>33</v>
          </cell>
          <cell r="V17">
            <v>18</v>
          </cell>
          <cell r="W17">
            <v>45</v>
          </cell>
          <cell r="X17">
            <v>21</v>
          </cell>
          <cell r="Y17">
            <v>24</v>
          </cell>
          <cell r="Z17">
            <v>7</v>
          </cell>
          <cell r="AA17">
            <v>3</v>
          </cell>
          <cell r="AB17">
            <v>4</v>
          </cell>
          <cell r="AC17">
            <v>103</v>
          </cell>
          <cell r="AF17">
            <v>0</v>
          </cell>
          <cell r="AG17">
            <v>0</v>
          </cell>
          <cell r="AH17">
            <v>0</v>
          </cell>
          <cell r="AI17">
            <v>0</v>
          </cell>
          <cell r="AJ17">
            <v>0</v>
          </cell>
          <cell r="AK17">
            <v>0</v>
          </cell>
          <cell r="BP17">
            <v>20</v>
          </cell>
          <cell r="BQ17">
            <v>0</v>
          </cell>
          <cell r="BR17">
            <v>0</v>
          </cell>
          <cell r="BS17">
            <v>0</v>
          </cell>
        </row>
        <row r="18">
          <cell r="J18" t="str">
            <v>Other</v>
          </cell>
          <cell r="K18" t="str">
            <v>Husseiniya Al- Rasool Al- Aadhem</v>
          </cell>
          <cell r="L18" t="str">
            <v>Non HRP</v>
          </cell>
          <cell r="N18" t="str">
            <v>No</v>
          </cell>
          <cell r="O18">
            <v>10</v>
          </cell>
          <cell r="P18">
            <v>78</v>
          </cell>
          <cell r="Q18">
            <v>41</v>
          </cell>
          <cell r="R18">
            <v>32</v>
          </cell>
          <cell r="S18">
            <v>73</v>
          </cell>
          <cell r="T18">
            <v>43</v>
          </cell>
          <cell r="U18">
            <v>27</v>
          </cell>
          <cell r="V18">
            <v>16</v>
          </cell>
          <cell r="W18">
            <v>24</v>
          </cell>
          <cell r="X18">
            <v>13</v>
          </cell>
          <cell r="Y18">
            <v>11</v>
          </cell>
          <cell r="Z18">
            <v>6</v>
          </cell>
          <cell r="AA18">
            <v>4</v>
          </cell>
          <cell r="AB18">
            <v>2</v>
          </cell>
          <cell r="AC18">
            <v>73</v>
          </cell>
          <cell r="AF18">
            <v>0</v>
          </cell>
          <cell r="AG18">
            <v>0</v>
          </cell>
          <cell r="AH18">
            <v>0</v>
          </cell>
          <cell r="AI18">
            <v>0</v>
          </cell>
          <cell r="AJ18">
            <v>0</v>
          </cell>
          <cell r="AK18">
            <v>0</v>
          </cell>
          <cell r="BP18">
            <v>10</v>
          </cell>
          <cell r="BQ18">
            <v>0</v>
          </cell>
          <cell r="BR18">
            <v>0</v>
          </cell>
          <cell r="BS18">
            <v>0</v>
          </cell>
        </row>
        <row r="19">
          <cell r="J19" t="str">
            <v>Other</v>
          </cell>
          <cell r="K19" t="str">
            <v>Shaikh Ma'aroof Religious building</v>
          </cell>
          <cell r="L19" t="str">
            <v>Non HRP</v>
          </cell>
          <cell r="N19" t="str">
            <v>No</v>
          </cell>
          <cell r="O19">
            <v>15</v>
          </cell>
          <cell r="P19">
            <v>75</v>
          </cell>
          <cell r="Q19">
            <v>39</v>
          </cell>
          <cell r="R19">
            <v>36</v>
          </cell>
          <cell r="S19">
            <v>75</v>
          </cell>
          <cell r="T19">
            <v>41</v>
          </cell>
          <cell r="U19">
            <v>24</v>
          </cell>
          <cell r="V19">
            <v>17</v>
          </cell>
          <cell r="W19">
            <v>29</v>
          </cell>
          <cell r="X19">
            <v>16</v>
          </cell>
          <cell r="Y19">
            <v>13</v>
          </cell>
          <cell r="Z19">
            <v>5</v>
          </cell>
          <cell r="AA19">
            <v>2</v>
          </cell>
          <cell r="AB19">
            <v>3</v>
          </cell>
          <cell r="AC19">
            <v>75</v>
          </cell>
          <cell r="AF19">
            <v>0</v>
          </cell>
          <cell r="AG19">
            <v>0</v>
          </cell>
          <cell r="AH19">
            <v>0</v>
          </cell>
          <cell r="AI19">
            <v>0</v>
          </cell>
          <cell r="AJ19">
            <v>0</v>
          </cell>
          <cell r="AK19">
            <v>0</v>
          </cell>
          <cell r="BP19">
            <v>15</v>
          </cell>
          <cell r="BQ19">
            <v>0</v>
          </cell>
          <cell r="BR19">
            <v>0</v>
          </cell>
          <cell r="BS19">
            <v>0</v>
          </cell>
        </row>
        <row r="20">
          <cell r="H20" t="str">
            <v>Latifiya 1</v>
          </cell>
          <cell r="L20" t="str">
            <v>Non HRP</v>
          </cell>
          <cell r="N20" t="str">
            <v>No</v>
          </cell>
          <cell r="O20">
            <v>34</v>
          </cell>
          <cell r="P20">
            <v>145</v>
          </cell>
          <cell r="Q20">
            <v>70</v>
          </cell>
          <cell r="R20">
            <v>75</v>
          </cell>
          <cell r="S20">
            <v>145</v>
          </cell>
          <cell r="T20">
            <v>89</v>
          </cell>
          <cell r="U20">
            <v>34</v>
          </cell>
          <cell r="V20">
            <v>55</v>
          </cell>
          <cell r="W20">
            <v>53</v>
          </cell>
          <cell r="X20">
            <v>33</v>
          </cell>
          <cell r="Y20">
            <v>20</v>
          </cell>
          <cell r="Z20">
            <v>3</v>
          </cell>
          <cell r="AA20">
            <v>3</v>
          </cell>
          <cell r="AB20">
            <v>0</v>
          </cell>
          <cell r="AC20">
            <v>145</v>
          </cell>
          <cell r="AD20">
            <v>53</v>
          </cell>
          <cell r="AE20">
            <v>1</v>
          </cell>
          <cell r="AF20">
            <v>0</v>
          </cell>
          <cell r="AG20">
            <v>0</v>
          </cell>
          <cell r="AH20">
            <v>0</v>
          </cell>
          <cell r="AI20">
            <v>0</v>
          </cell>
          <cell r="AJ20">
            <v>0</v>
          </cell>
          <cell r="AK20">
            <v>0</v>
          </cell>
          <cell r="BP20">
            <v>40</v>
          </cell>
          <cell r="BQ20">
            <v>0</v>
          </cell>
          <cell r="BR20">
            <v>0</v>
          </cell>
          <cell r="BS20">
            <v>0</v>
          </cell>
        </row>
        <row r="21">
          <cell r="H21" t="str">
            <v>Latifiya 2</v>
          </cell>
          <cell r="L21" t="str">
            <v>Non HRP</v>
          </cell>
          <cell r="N21" t="str">
            <v>No</v>
          </cell>
          <cell r="O21">
            <v>15</v>
          </cell>
          <cell r="P21">
            <v>76</v>
          </cell>
          <cell r="Q21">
            <v>44</v>
          </cell>
          <cell r="R21">
            <v>32</v>
          </cell>
          <cell r="S21">
            <v>76</v>
          </cell>
          <cell r="T21">
            <v>49</v>
          </cell>
          <cell r="U21">
            <v>30</v>
          </cell>
          <cell r="V21">
            <v>19</v>
          </cell>
          <cell r="W21">
            <v>27</v>
          </cell>
          <cell r="X21">
            <v>14</v>
          </cell>
          <cell r="Y21">
            <v>13</v>
          </cell>
          <cell r="Z21">
            <v>0</v>
          </cell>
          <cell r="AA21">
            <v>0</v>
          </cell>
          <cell r="AB21">
            <v>0</v>
          </cell>
          <cell r="AC21">
            <v>76</v>
          </cell>
          <cell r="AD21">
            <v>27</v>
          </cell>
          <cell r="AE21">
            <v>1</v>
          </cell>
          <cell r="AF21">
            <v>0</v>
          </cell>
          <cell r="AG21">
            <v>0</v>
          </cell>
          <cell r="AH21">
            <v>0</v>
          </cell>
          <cell r="AI21">
            <v>0</v>
          </cell>
          <cell r="AJ21">
            <v>0</v>
          </cell>
          <cell r="AK21">
            <v>0</v>
          </cell>
          <cell r="BP21">
            <v>15</v>
          </cell>
          <cell r="BQ21">
            <v>0</v>
          </cell>
          <cell r="BR21">
            <v>0</v>
          </cell>
          <cell r="BS21">
            <v>0</v>
          </cell>
        </row>
        <row r="22">
          <cell r="H22" t="str">
            <v>As Salamyiah 2</v>
          </cell>
          <cell r="L22" t="str">
            <v>HRP</v>
          </cell>
          <cell r="M22" t="str">
            <v>HIRQ19-CCM-154694-1</v>
          </cell>
          <cell r="N22" t="str">
            <v>No</v>
          </cell>
          <cell r="O22">
            <v>3087</v>
          </cell>
          <cell r="P22">
            <v>15097</v>
          </cell>
          <cell r="Q22">
            <v>8055</v>
          </cell>
          <cell r="R22">
            <v>7042</v>
          </cell>
          <cell r="S22">
            <v>15097</v>
          </cell>
          <cell r="T22">
            <v>8870</v>
          </cell>
          <cell r="U22">
            <v>4427</v>
          </cell>
          <cell r="V22">
            <v>4443</v>
          </cell>
          <cell r="W22">
            <v>5768</v>
          </cell>
          <cell r="X22">
            <v>3319</v>
          </cell>
          <cell r="Y22">
            <v>2449</v>
          </cell>
          <cell r="Z22">
            <v>459</v>
          </cell>
          <cell r="AA22">
            <v>293</v>
          </cell>
          <cell r="AB22">
            <v>166</v>
          </cell>
          <cell r="AC22">
            <v>15097</v>
          </cell>
          <cell r="AD22">
            <v>5768</v>
          </cell>
          <cell r="AE22">
            <v>1</v>
          </cell>
          <cell r="AF22">
            <v>7</v>
          </cell>
          <cell r="AG22">
            <v>24</v>
          </cell>
          <cell r="AH22">
            <v>7</v>
          </cell>
          <cell r="AI22">
            <v>24</v>
          </cell>
          <cell r="AJ22">
            <v>24</v>
          </cell>
          <cell r="AK22">
            <v>115</v>
          </cell>
          <cell r="AL22">
            <v>7</v>
          </cell>
          <cell r="AM22">
            <v>0</v>
          </cell>
          <cell r="AN22">
            <v>0</v>
          </cell>
          <cell r="AO22">
            <v>0</v>
          </cell>
          <cell r="AP22">
            <v>0</v>
          </cell>
          <cell r="AQ22">
            <v>0</v>
          </cell>
          <cell r="AR22">
            <v>0</v>
          </cell>
          <cell r="AS22">
            <v>0</v>
          </cell>
          <cell r="AT22">
            <v>0</v>
          </cell>
          <cell r="AU22">
            <v>0</v>
          </cell>
          <cell r="AV22">
            <v>0</v>
          </cell>
          <cell r="AW22">
            <v>0</v>
          </cell>
          <cell r="AX22">
            <v>0</v>
          </cell>
          <cell r="AY22">
            <v>7</v>
          </cell>
          <cell r="BA22">
            <v>17</v>
          </cell>
          <cell r="BB22">
            <v>0</v>
          </cell>
          <cell r="BC22">
            <v>0</v>
          </cell>
          <cell r="BD22">
            <v>0</v>
          </cell>
          <cell r="BE22">
            <v>0</v>
          </cell>
          <cell r="BF22">
            <v>0</v>
          </cell>
          <cell r="BG22">
            <v>0</v>
          </cell>
          <cell r="BH22">
            <v>3</v>
          </cell>
          <cell r="BI22">
            <v>0</v>
          </cell>
          <cell r="BJ22">
            <v>0</v>
          </cell>
          <cell r="BK22">
            <v>0</v>
          </cell>
          <cell r="BL22">
            <v>0</v>
          </cell>
          <cell r="BM22">
            <v>4</v>
          </cell>
          <cell r="BN22">
            <v>24</v>
          </cell>
          <cell r="BP22">
            <v>3945</v>
          </cell>
          <cell r="BQ22">
            <v>1742</v>
          </cell>
          <cell r="BR22">
            <v>0</v>
          </cell>
          <cell r="BS22">
            <v>0</v>
          </cell>
        </row>
        <row r="23">
          <cell r="H23" t="str">
            <v>Al-Kawthar Camp</v>
          </cell>
          <cell r="L23" t="str">
            <v>Non HRP</v>
          </cell>
          <cell r="N23" t="str">
            <v>No</v>
          </cell>
          <cell r="O23">
            <v>104</v>
          </cell>
          <cell r="P23">
            <v>645</v>
          </cell>
          <cell r="Q23">
            <v>328</v>
          </cell>
          <cell r="R23">
            <v>317</v>
          </cell>
          <cell r="S23">
            <v>645</v>
          </cell>
          <cell r="T23">
            <v>340</v>
          </cell>
          <cell r="U23">
            <v>170</v>
          </cell>
          <cell r="V23">
            <v>170</v>
          </cell>
          <cell r="W23">
            <v>287</v>
          </cell>
          <cell r="X23">
            <v>148</v>
          </cell>
          <cell r="Y23">
            <v>139</v>
          </cell>
          <cell r="Z23">
            <v>18</v>
          </cell>
          <cell r="AA23">
            <v>10</v>
          </cell>
          <cell r="AB23">
            <v>8</v>
          </cell>
          <cell r="AC23">
            <v>645</v>
          </cell>
          <cell r="AD23">
            <v>287</v>
          </cell>
          <cell r="AE23">
            <v>1</v>
          </cell>
          <cell r="AF23">
            <v>0</v>
          </cell>
          <cell r="AG23">
            <v>0</v>
          </cell>
          <cell r="AH23">
            <v>0</v>
          </cell>
          <cell r="AI23">
            <v>0</v>
          </cell>
          <cell r="AJ23">
            <v>4</v>
          </cell>
          <cell r="AK23">
            <v>19</v>
          </cell>
          <cell r="BA23">
            <v>3</v>
          </cell>
          <cell r="BB23">
            <v>0</v>
          </cell>
          <cell r="BC23">
            <v>0</v>
          </cell>
          <cell r="BD23">
            <v>0</v>
          </cell>
          <cell r="BE23">
            <v>0</v>
          </cell>
          <cell r="BF23">
            <v>0</v>
          </cell>
          <cell r="BG23">
            <v>0</v>
          </cell>
          <cell r="BH23">
            <v>0</v>
          </cell>
          <cell r="BI23">
            <v>0</v>
          </cell>
          <cell r="BJ23">
            <v>0</v>
          </cell>
          <cell r="BK23">
            <v>0</v>
          </cell>
          <cell r="BL23">
            <v>0</v>
          </cell>
          <cell r="BM23">
            <v>1</v>
          </cell>
          <cell r="BN23">
            <v>4</v>
          </cell>
          <cell r="BP23">
            <v>104</v>
          </cell>
          <cell r="BQ23">
            <v>0</v>
          </cell>
          <cell r="BR23">
            <v>0</v>
          </cell>
          <cell r="BS23">
            <v>1010</v>
          </cell>
        </row>
        <row r="24">
          <cell r="H24" t="str">
            <v>Al-Wand 1</v>
          </cell>
          <cell r="L24" t="str">
            <v>Non HRP</v>
          </cell>
          <cell r="N24" t="str">
            <v>No</v>
          </cell>
          <cell r="O24">
            <v>601</v>
          </cell>
          <cell r="P24">
            <v>2651</v>
          </cell>
          <cell r="Q24">
            <v>1280</v>
          </cell>
          <cell r="R24">
            <v>1371</v>
          </cell>
          <cell r="S24">
            <v>2651</v>
          </cell>
          <cell r="T24">
            <v>1328</v>
          </cell>
          <cell r="U24">
            <v>647</v>
          </cell>
          <cell r="V24">
            <v>681</v>
          </cell>
          <cell r="W24">
            <v>1262</v>
          </cell>
          <cell r="X24">
            <v>612</v>
          </cell>
          <cell r="Y24">
            <v>650</v>
          </cell>
          <cell r="Z24">
            <v>61</v>
          </cell>
          <cell r="AA24">
            <v>21</v>
          </cell>
          <cell r="AB24">
            <v>40</v>
          </cell>
          <cell r="AC24">
            <v>2651</v>
          </cell>
          <cell r="AD24">
            <v>1262</v>
          </cell>
          <cell r="AE24">
            <v>1</v>
          </cell>
          <cell r="AF24">
            <v>2</v>
          </cell>
          <cell r="AG24">
            <v>5</v>
          </cell>
          <cell r="AH24">
            <v>0</v>
          </cell>
          <cell r="AI24">
            <v>0</v>
          </cell>
          <cell r="AJ24">
            <v>2</v>
          </cell>
          <cell r="AK24">
            <v>6</v>
          </cell>
          <cell r="AL24">
            <v>2</v>
          </cell>
          <cell r="AM24">
            <v>0</v>
          </cell>
          <cell r="AN24">
            <v>0</v>
          </cell>
          <cell r="AO24">
            <v>0</v>
          </cell>
          <cell r="AP24">
            <v>0</v>
          </cell>
          <cell r="AQ24">
            <v>0</v>
          </cell>
          <cell r="AR24">
            <v>0</v>
          </cell>
          <cell r="AS24">
            <v>0</v>
          </cell>
          <cell r="AT24">
            <v>0</v>
          </cell>
          <cell r="AU24">
            <v>0</v>
          </cell>
          <cell r="AV24">
            <v>0</v>
          </cell>
          <cell r="AW24">
            <v>0</v>
          </cell>
          <cell r="AX24">
            <v>0</v>
          </cell>
          <cell r="AY24">
            <v>2</v>
          </cell>
          <cell r="BA24">
            <v>1</v>
          </cell>
          <cell r="BB24">
            <v>0</v>
          </cell>
          <cell r="BC24">
            <v>0</v>
          </cell>
          <cell r="BD24">
            <v>0</v>
          </cell>
          <cell r="BE24">
            <v>0</v>
          </cell>
          <cell r="BF24">
            <v>0</v>
          </cell>
          <cell r="BG24">
            <v>0</v>
          </cell>
          <cell r="BH24">
            <v>1</v>
          </cell>
          <cell r="BI24">
            <v>0</v>
          </cell>
          <cell r="BJ24">
            <v>0</v>
          </cell>
          <cell r="BK24">
            <v>0</v>
          </cell>
          <cell r="BL24">
            <v>0</v>
          </cell>
          <cell r="BM24">
            <v>0</v>
          </cell>
          <cell r="BN24">
            <v>2</v>
          </cell>
          <cell r="BP24">
            <v>811</v>
          </cell>
          <cell r="BQ24">
            <v>0</v>
          </cell>
          <cell r="BR24">
            <v>0</v>
          </cell>
          <cell r="BS24">
            <v>0</v>
          </cell>
        </row>
        <row r="25">
          <cell r="I25" t="str">
            <v>Al Muthana 2</v>
          </cell>
          <cell r="L25" t="str">
            <v>Non HRP</v>
          </cell>
          <cell r="N25" t="str">
            <v>No</v>
          </cell>
        </row>
        <row r="26">
          <cell r="I26" t="str">
            <v>Al Mazaree</v>
          </cell>
          <cell r="L26" t="str">
            <v>Non HRP</v>
          </cell>
          <cell r="N26" t="str">
            <v>No</v>
          </cell>
        </row>
        <row r="27">
          <cell r="H27" t="str">
            <v>Laylan IDP</v>
          </cell>
          <cell r="L27" t="str">
            <v>Non HRP</v>
          </cell>
          <cell r="N27" t="str">
            <v>No</v>
          </cell>
          <cell r="O27">
            <v>1400</v>
          </cell>
          <cell r="P27">
            <v>7874</v>
          </cell>
          <cell r="Q27">
            <v>4280</v>
          </cell>
          <cell r="R27">
            <v>3594</v>
          </cell>
          <cell r="S27">
            <v>7874</v>
          </cell>
          <cell r="T27">
            <v>4954</v>
          </cell>
          <cell r="U27">
            <v>2404</v>
          </cell>
          <cell r="V27">
            <v>2550</v>
          </cell>
          <cell r="W27">
            <v>2694</v>
          </cell>
          <cell r="X27">
            <v>1718</v>
          </cell>
          <cell r="Y27">
            <v>976</v>
          </cell>
          <cell r="Z27">
            <v>226</v>
          </cell>
          <cell r="AA27">
            <v>158</v>
          </cell>
          <cell r="AB27">
            <v>68</v>
          </cell>
          <cell r="AC27">
            <v>7874</v>
          </cell>
          <cell r="AD27">
            <v>2694</v>
          </cell>
          <cell r="AE27">
            <v>1</v>
          </cell>
          <cell r="AF27">
            <v>0</v>
          </cell>
          <cell r="AG27">
            <v>0</v>
          </cell>
          <cell r="AH27">
            <v>436</v>
          </cell>
          <cell r="AI27">
            <v>2441</v>
          </cell>
          <cell r="AJ27">
            <v>26</v>
          </cell>
          <cell r="AK27">
            <v>95</v>
          </cell>
          <cell r="BA27">
            <v>0</v>
          </cell>
          <cell r="BB27">
            <v>0</v>
          </cell>
          <cell r="BC27">
            <v>0</v>
          </cell>
          <cell r="BD27">
            <v>0</v>
          </cell>
          <cell r="BE27">
            <v>0</v>
          </cell>
          <cell r="BF27">
            <v>0</v>
          </cell>
          <cell r="BG27">
            <v>0</v>
          </cell>
          <cell r="BH27">
            <v>0</v>
          </cell>
          <cell r="BI27">
            <v>0</v>
          </cell>
          <cell r="BJ27">
            <v>0</v>
          </cell>
          <cell r="BK27">
            <v>0</v>
          </cell>
          <cell r="BL27">
            <v>0</v>
          </cell>
          <cell r="BM27">
            <v>26</v>
          </cell>
          <cell r="BN27">
            <v>26</v>
          </cell>
          <cell r="BP27">
            <v>1971</v>
          </cell>
          <cell r="BQ27">
            <v>34</v>
          </cell>
          <cell r="BR27">
            <v>0</v>
          </cell>
          <cell r="BS27">
            <v>0</v>
          </cell>
        </row>
        <row r="28">
          <cell r="H28" t="str">
            <v>Laylan 2</v>
          </cell>
          <cell r="L28" t="str">
            <v>Non HRP</v>
          </cell>
          <cell r="N28" t="str">
            <v>Yes</v>
          </cell>
          <cell r="AD28">
            <v>0</v>
          </cell>
          <cell r="AE28">
            <v>1</v>
          </cell>
        </row>
        <row r="29">
          <cell r="H29" t="str">
            <v>Sheikhan</v>
          </cell>
          <cell r="L29" t="str">
            <v>Non HRP</v>
          </cell>
          <cell r="N29" t="str">
            <v>No</v>
          </cell>
          <cell r="O29">
            <v>859</v>
          </cell>
          <cell r="P29">
            <v>4392</v>
          </cell>
          <cell r="Q29">
            <v>2201</v>
          </cell>
          <cell r="R29">
            <v>2191</v>
          </cell>
          <cell r="S29">
            <v>4392</v>
          </cell>
          <cell r="T29">
            <v>1997</v>
          </cell>
          <cell r="U29">
            <v>988</v>
          </cell>
          <cell r="V29">
            <v>1009</v>
          </cell>
          <cell r="W29">
            <v>2193</v>
          </cell>
          <cell r="X29">
            <v>1093</v>
          </cell>
          <cell r="Y29">
            <v>1100</v>
          </cell>
          <cell r="Z29">
            <v>202</v>
          </cell>
          <cell r="AA29">
            <v>120</v>
          </cell>
          <cell r="AB29">
            <v>82</v>
          </cell>
          <cell r="AC29">
            <v>4392</v>
          </cell>
          <cell r="AD29">
            <v>2193</v>
          </cell>
          <cell r="AE29">
            <v>1</v>
          </cell>
          <cell r="AF29">
            <v>0</v>
          </cell>
          <cell r="AG29">
            <v>0</v>
          </cell>
          <cell r="AH29">
            <v>3</v>
          </cell>
          <cell r="AI29">
            <v>20</v>
          </cell>
          <cell r="AJ29">
            <v>3</v>
          </cell>
          <cell r="AK29">
            <v>11</v>
          </cell>
          <cell r="BA29">
            <v>1</v>
          </cell>
          <cell r="BB29">
            <v>1</v>
          </cell>
          <cell r="BC29">
            <v>1</v>
          </cell>
          <cell r="BD29">
            <v>1</v>
          </cell>
          <cell r="BE29">
            <v>1</v>
          </cell>
          <cell r="BF29">
            <v>1</v>
          </cell>
          <cell r="BG29">
            <v>1</v>
          </cell>
          <cell r="BH29">
            <v>1</v>
          </cell>
          <cell r="BI29">
            <v>1</v>
          </cell>
          <cell r="BJ29">
            <v>1</v>
          </cell>
          <cell r="BK29">
            <v>1</v>
          </cell>
          <cell r="BL29">
            <v>1</v>
          </cell>
          <cell r="BM29">
            <v>1</v>
          </cell>
          <cell r="BN29">
            <v>13</v>
          </cell>
          <cell r="BP29">
            <v>1004</v>
          </cell>
          <cell r="BQ29">
            <v>2</v>
          </cell>
          <cell r="BR29">
            <v>2</v>
          </cell>
          <cell r="BS29">
            <v>0</v>
          </cell>
        </row>
        <row r="30">
          <cell r="H30" t="str">
            <v>Kabarto 2</v>
          </cell>
          <cell r="L30" t="str">
            <v>Non HRP</v>
          </cell>
          <cell r="N30" t="str">
            <v>No</v>
          </cell>
          <cell r="O30">
            <v>2656</v>
          </cell>
          <cell r="P30">
            <v>13681</v>
          </cell>
          <cell r="Q30">
            <v>7051</v>
          </cell>
          <cell r="R30">
            <v>6630</v>
          </cell>
          <cell r="S30">
            <v>13681</v>
          </cell>
          <cell r="T30">
            <v>6534</v>
          </cell>
          <cell r="U30">
            <v>3322</v>
          </cell>
          <cell r="V30">
            <v>3212</v>
          </cell>
          <cell r="W30">
            <v>6531</v>
          </cell>
          <cell r="X30">
            <v>3385</v>
          </cell>
          <cell r="Y30">
            <v>3146</v>
          </cell>
          <cell r="Z30">
            <v>616</v>
          </cell>
          <cell r="AA30">
            <v>344</v>
          </cell>
          <cell r="AB30">
            <v>272</v>
          </cell>
          <cell r="AC30">
            <v>13681</v>
          </cell>
          <cell r="AD30">
            <v>6531</v>
          </cell>
          <cell r="AE30">
            <v>1</v>
          </cell>
          <cell r="AF30">
            <v>10</v>
          </cell>
          <cell r="AG30">
            <v>45</v>
          </cell>
          <cell r="AH30">
            <v>0</v>
          </cell>
          <cell r="AI30">
            <v>0</v>
          </cell>
          <cell r="AJ30">
            <v>6</v>
          </cell>
          <cell r="AK30">
            <v>31</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1</v>
          </cell>
          <cell r="BD30">
            <v>1</v>
          </cell>
          <cell r="BE30">
            <v>0</v>
          </cell>
          <cell r="BF30">
            <v>1</v>
          </cell>
          <cell r="BG30">
            <v>0</v>
          </cell>
          <cell r="BH30">
            <v>1</v>
          </cell>
          <cell r="BI30">
            <v>0</v>
          </cell>
          <cell r="BJ30">
            <v>0</v>
          </cell>
          <cell r="BK30">
            <v>0</v>
          </cell>
          <cell r="BL30">
            <v>0</v>
          </cell>
          <cell r="BM30">
            <v>0</v>
          </cell>
          <cell r="BN30">
            <v>4</v>
          </cell>
          <cell r="BP30">
            <v>3000</v>
          </cell>
          <cell r="BQ30">
            <v>0</v>
          </cell>
          <cell r="BR30">
            <v>0</v>
          </cell>
          <cell r="BS30">
            <v>0</v>
          </cell>
        </row>
        <row r="31">
          <cell r="H31" t="str">
            <v>Essian</v>
          </cell>
          <cell r="L31" t="str">
            <v>Non HRP</v>
          </cell>
          <cell r="N31" t="str">
            <v>No</v>
          </cell>
          <cell r="O31">
            <v>2766</v>
          </cell>
          <cell r="P31">
            <v>14816</v>
          </cell>
          <cell r="Q31">
            <v>7542</v>
          </cell>
          <cell r="R31">
            <v>7274</v>
          </cell>
          <cell r="S31">
            <v>14816</v>
          </cell>
          <cell r="T31">
            <v>6785</v>
          </cell>
          <cell r="U31">
            <v>3337</v>
          </cell>
          <cell r="V31">
            <v>3448</v>
          </cell>
          <cell r="W31">
            <v>7408</v>
          </cell>
          <cell r="X31">
            <v>3834</v>
          </cell>
          <cell r="Y31">
            <v>3574</v>
          </cell>
          <cell r="Z31">
            <v>623</v>
          </cell>
          <cell r="AA31">
            <v>371</v>
          </cell>
          <cell r="AB31">
            <v>252</v>
          </cell>
          <cell r="AC31">
            <v>14816</v>
          </cell>
          <cell r="AD31">
            <v>7408</v>
          </cell>
          <cell r="AE31">
            <v>1</v>
          </cell>
          <cell r="AF31">
            <v>11</v>
          </cell>
          <cell r="AG31">
            <v>57</v>
          </cell>
          <cell r="AH31">
            <v>0</v>
          </cell>
          <cell r="AI31">
            <v>0</v>
          </cell>
          <cell r="AJ31">
            <v>4</v>
          </cell>
          <cell r="AK31">
            <v>21</v>
          </cell>
          <cell r="AL31">
            <v>11</v>
          </cell>
          <cell r="AM31">
            <v>0</v>
          </cell>
          <cell r="AN31">
            <v>0</v>
          </cell>
          <cell r="AO31">
            <v>0</v>
          </cell>
          <cell r="AP31">
            <v>0</v>
          </cell>
          <cell r="AQ31">
            <v>0</v>
          </cell>
          <cell r="AR31">
            <v>0</v>
          </cell>
          <cell r="AS31">
            <v>0</v>
          </cell>
          <cell r="AT31">
            <v>0</v>
          </cell>
          <cell r="AU31">
            <v>0</v>
          </cell>
          <cell r="AV31">
            <v>0</v>
          </cell>
          <cell r="AW31">
            <v>0</v>
          </cell>
          <cell r="AX31">
            <v>0</v>
          </cell>
          <cell r="AY31">
            <v>11</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P31">
            <v>3003</v>
          </cell>
          <cell r="BQ31">
            <v>0</v>
          </cell>
          <cell r="BR31">
            <v>0</v>
          </cell>
          <cell r="BS31">
            <v>0</v>
          </cell>
        </row>
        <row r="32">
          <cell r="H32" t="str">
            <v>Shariya</v>
          </cell>
          <cell r="L32" t="str">
            <v>Non HRP</v>
          </cell>
          <cell r="N32" t="str">
            <v>No</v>
          </cell>
          <cell r="O32">
            <v>3111</v>
          </cell>
          <cell r="P32">
            <v>16656</v>
          </cell>
          <cell r="Q32">
            <v>8570</v>
          </cell>
          <cell r="R32">
            <v>8086</v>
          </cell>
          <cell r="S32">
            <v>16656</v>
          </cell>
          <cell r="T32">
            <v>7801</v>
          </cell>
          <cell r="U32">
            <v>3903</v>
          </cell>
          <cell r="V32">
            <v>3898</v>
          </cell>
          <cell r="W32">
            <v>8172</v>
          </cell>
          <cell r="X32">
            <v>4258</v>
          </cell>
          <cell r="Y32">
            <v>3914</v>
          </cell>
          <cell r="Z32">
            <v>683</v>
          </cell>
          <cell r="AA32">
            <v>409</v>
          </cell>
          <cell r="AB32">
            <v>274</v>
          </cell>
          <cell r="AC32">
            <v>16656</v>
          </cell>
          <cell r="AD32">
            <v>8172</v>
          </cell>
          <cell r="AE32">
            <v>1</v>
          </cell>
          <cell r="AF32">
            <v>7</v>
          </cell>
          <cell r="AG32">
            <v>31</v>
          </cell>
          <cell r="AH32">
            <v>0</v>
          </cell>
          <cell r="AI32">
            <v>0</v>
          </cell>
          <cell r="AJ32">
            <v>6</v>
          </cell>
          <cell r="AK32">
            <v>41</v>
          </cell>
          <cell r="AL32">
            <v>7</v>
          </cell>
          <cell r="AM32">
            <v>0</v>
          </cell>
          <cell r="AN32">
            <v>0</v>
          </cell>
          <cell r="AO32">
            <v>0</v>
          </cell>
          <cell r="AP32">
            <v>0</v>
          </cell>
          <cell r="AQ32">
            <v>0</v>
          </cell>
          <cell r="AR32">
            <v>0</v>
          </cell>
          <cell r="AS32">
            <v>0</v>
          </cell>
          <cell r="AT32">
            <v>0</v>
          </cell>
          <cell r="AU32">
            <v>0</v>
          </cell>
          <cell r="AV32">
            <v>0</v>
          </cell>
          <cell r="AW32">
            <v>0</v>
          </cell>
          <cell r="AX32">
            <v>0</v>
          </cell>
          <cell r="AY32">
            <v>7</v>
          </cell>
          <cell r="BA32">
            <v>0</v>
          </cell>
          <cell r="BB32">
            <v>6</v>
          </cell>
          <cell r="BC32">
            <v>0</v>
          </cell>
          <cell r="BD32">
            <v>0</v>
          </cell>
          <cell r="BE32">
            <v>0</v>
          </cell>
          <cell r="BF32">
            <v>0</v>
          </cell>
          <cell r="BG32">
            <v>0</v>
          </cell>
          <cell r="BH32">
            <v>0</v>
          </cell>
          <cell r="BI32">
            <v>0</v>
          </cell>
          <cell r="BJ32">
            <v>0</v>
          </cell>
          <cell r="BK32">
            <v>0</v>
          </cell>
          <cell r="BL32">
            <v>0</v>
          </cell>
          <cell r="BM32">
            <v>0</v>
          </cell>
          <cell r="BN32">
            <v>6</v>
          </cell>
          <cell r="BP32">
            <v>3980</v>
          </cell>
          <cell r="BQ32">
            <v>15</v>
          </cell>
          <cell r="BR32">
            <v>5</v>
          </cell>
          <cell r="BS32">
            <v>0</v>
          </cell>
        </row>
        <row r="33">
          <cell r="H33" t="str">
            <v>Berseve 2</v>
          </cell>
          <cell r="L33" t="str">
            <v>Non HRP</v>
          </cell>
          <cell r="N33" t="str">
            <v>No</v>
          </cell>
          <cell r="O33">
            <v>1734</v>
          </cell>
          <cell r="P33">
            <v>8703</v>
          </cell>
          <cell r="Q33">
            <v>4469</v>
          </cell>
          <cell r="R33">
            <v>4234</v>
          </cell>
          <cell r="S33">
            <v>8703</v>
          </cell>
          <cell r="T33">
            <v>4319</v>
          </cell>
          <cell r="U33">
            <v>2214</v>
          </cell>
          <cell r="V33">
            <v>2105</v>
          </cell>
          <cell r="W33">
            <v>4047</v>
          </cell>
          <cell r="X33">
            <v>2059</v>
          </cell>
          <cell r="Y33">
            <v>1988</v>
          </cell>
          <cell r="Z33">
            <v>337</v>
          </cell>
          <cell r="AA33">
            <v>196</v>
          </cell>
          <cell r="AB33">
            <v>141</v>
          </cell>
          <cell r="AC33">
            <v>8703</v>
          </cell>
          <cell r="AD33">
            <v>4047</v>
          </cell>
          <cell r="AE33">
            <v>1</v>
          </cell>
          <cell r="AF33">
            <v>2</v>
          </cell>
          <cell r="AG33">
            <v>13</v>
          </cell>
          <cell r="AH33">
            <v>1734</v>
          </cell>
          <cell r="AI33">
            <v>0</v>
          </cell>
          <cell r="AJ33">
            <v>8</v>
          </cell>
          <cell r="AK33">
            <v>35</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P33">
            <v>1820</v>
          </cell>
          <cell r="BQ33">
            <v>0</v>
          </cell>
          <cell r="BR33">
            <v>0</v>
          </cell>
          <cell r="BS33">
            <v>0</v>
          </cell>
        </row>
        <row r="34">
          <cell r="H34" t="str">
            <v>Mamilian</v>
          </cell>
          <cell r="L34" t="str">
            <v>HRP</v>
          </cell>
          <cell r="M34" t="str">
            <v>HIRQ19-CCM-154742-1</v>
          </cell>
          <cell r="N34" t="str">
            <v>No</v>
          </cell>
          <cell r="O34">
            <v>198</v>
          </cell>
          <cell r="P34">
            <v>1000</v>
          </cell>
          <cell r="Q34">
            <v>520</v>
          </cell>
          <cell r="R34">
            <v>480</v>
          </cell>
          <cell r="S34">
            <v>1000</v>
          </cell>
          <cell r="T34">
            <v>523</v>
          </cell>
          <cell r="U34">
            <v>244</v>
          </cell>
          <cell r="V34">
            <v>279</v>
          </cell>
          <cell r="W34">
            <v>432</v>
          </cell>
          <cell r="X34">
            <v>249</v>
          </cell>
          <cell r="Y34">
            <v>183</v>
          </cell>
          <cell r="Z34">
            <v>45</v>
          </cell>
          <cell r="AA34">
            <v>27</v>
          </cell>
          <cell r="AB34">
            <v>18</v>
          </cell>
          <cell r="AC34">
            <v>1000</v>
          </cell>
          <cell r="AD34">
            <v>432</v>
          </cell>
          <cell r="AE34">
            <v>1</v>
          </cell>
          <cell r="AF34">
            <v>0</v>
          </cell>
          <cell r="AG34">
            <v>0</v>
          </cell>
          <cell r="AH34">
            <v>0</v>
          </cell>
          <cell r="AI34">
            <v>0</v>
          </cell>
          <cell r="AJ34">
            <v>0</v>
          </cell>
          <cell r="AK34">
            <v>0</v>
          </cell>
          <cell r="BP34">
            <v>230</v>
          </cell>
          <cell r="BQ34">
            <v>2770</v>
          </cell>
          <cell r="BR34">
            <v>0</v>
          </cell>
          <cell r="BS34">
            <v>0</v>
          </cell>
        </row>
        <row r="35">
          <cell r="H35" t="str">
            <v>Al-Nabi Younis</v>
          </cell>
          <cell r="K35" t="str">
            <v>Al- Nabi younis camp</v>
          </cell>
          <cell r="L35" t="str">
            <v>HRP</v>
          </cell>
          <cell r="M35" t="str">
            <v>HIRQ19-CCM-154285-1</v>
          </cell>
          <cell r="N35" t="str">
            <v>No</v>
          </cell>
          <cell r="O35">
            <v>63</v>
          </cell>
          <cell r="P35">
            <v>314</v>
          </cell>
          <cell r="Q35">
            <v>168</v>
          </cell>
          <cell r="R35">
            <v>146</v>
          </cell>
          <cell r="S35">
            <v>314</v>
          </cell>
          <cell r="T35">
            <v>168</v>
          </cell>
          <cell r="U35">
            <v>93</v>
          </cell>
          <cell r="V35">
            <v>75</v>
          </cell>
          <cell r="W35">
            <v>140</v>
          </cell>
          <cell r="X35">
            <v>72</v>
          </cell>
          <cell r="Y35">
            <v>68</v>
          </cell>
          <cell r="Z35">
            <v>6</v>
          </cell>
          <cell r="AA35">
            <v>3</v>
          </cell>
          <cell r="AB35">
            <v>3</v>
          </cell>
          <cell r="AC35">
            <v>314</v>
          </cell>
          <cell r="AD35">
            <v>140</v>
          </cell>
          <cell r="AE35">
            <v>1</v>
          </cell>
          <cell r="AF35">
            <v>0</v>
          </cell>
          <cell r="AG35">
            <v>0</v>
          </cell>
          <cell r="AH35">
            <v>0</v>
          </cell>
          <cell r="AI35">
            <v>0</v>
          </cell>
          <cell r="AJ35">
            <v>1</v>
          </cell>
          <cell r="AK35">
            <v>9</v>
          </cell>
          <cell r="BA35">
            <v>0</v>
          </cell>
          <cell r="BB35">
            <v>0</v>
          </cell>
          <cell r="BC35">
            <v>0</v>
          </cell>
          <cell r="BD35">
            <v>0</v>
          </cell>
          <cell r="BE35">
            <v>0</v>
          </cell>
          <cell r="BF35">
            <v>0</v>
          </cell>
          <cell r="BG35">
            <v>0</v>
          </cell>
          <cell r="BH35">
            <v>0</v>
          </cell>
          <cell r="BI35">
            <v>0</v>
          </cell>
          <cell r="BJ35">
            <v>0</v>
          </cell>
          <cell r="BK35">
            <v>0</v>
          </cell>
          <cell r="BL35">
            <v>0</v>
          </cell>
          <cell r="BM35">
            <v>1</v>
          </cell>
          <cell r="BN35">
            <v>1</v>
          </cell>
          <cell r="BP35">
            <v>95</v>
          </cell>
          <cell r="BQ35">
            <v>0</v>
          </cell>
          <cell r="BR35">
            <v>0</v>
          </cell>
          <cell r="BS35">
            <v>15</v>
          </cell>
        </row>
        <row r="36">
          <cell r="H36" t="str">
            <v>Al-Ahel</v>
          </cell>
          <cell r="L36" t="str">
            <v>HRP</v>
          </cell>
          <cell r="M36" t="str">
            <v>HIRQ19-CCM-154285-1</v>
          </cell>
          <cell r="N36" t="str">
            <v>No</v>
          </cell>
          <cell r="O36">
            <v>94</v>
          </cell>
          <cell r="P36">
            <v>460</v>
          </cell>
          <cell r="Q36">
            <v>246</v>
          </cell>
          <cell r="R36">
            <v>214</v>
          </cell>
          <cell r="S36">
            <v>460</v>
          </cell>
          <cell r="T36">
            <v>264</v>
          </cell>
          <cell r="U36">
            <v>189</v>
          </cell>
          <cell r="V36">
            <v>75</v>
          </cell>
          <cell r="W36">
            <v>186</v>
          </cell>
          <cell r="X36">
            <v>51</v>
          </cell>
          <cell r="Y36">
            <v>135</v>
          </cell>
          <cell r="Z36">
            <v>10</v>
          </cell>
          <cell r="AA36">
            <v>6</v>
          </cell>
          <cell r="AB36">
            <v>4</v>
          </cell>
          <cell r="AC36">
            <v>460</v>
          </cell>
          <cell r="AD36">
            <v>186</v>
          </cell>
          <cell r="AE36">
            <v>1</v>
          </cell>
          <cell r="AF36">
            <v>0</v>
          </cell>
          <cell r="AG36">
            <v>0</v>
          </cell>
          <cell r="AH36">
            <v>0</v>
          </cell>
          <cell r="AI36">
            <v>0</v>
          </cell>
          <cell r="AJ36">
            <v>0</v>
          </cell>
          <cell r="AK36">
            <v>0</v>
          </cell>
          <cell r="BP36">
            <v>155</v>
          </cell>
          <cell r="BQ36">
            <v>115</v>
          </cell>
          <cell r="BR36">
            <v>0</v>
          </cell>
          <cell r="BS36">
            <v>115</v>
          </cell>
        </row>
        <row r="37">
          <cell r="H37" t="str">
            <v>Zayona</v>
          </cell>
          <cell r="L37" t="str">
            <v>HRP</v>
          </cell>
          <cell r="M37" t="str">
            <v>HIRQ19-CCM-154285-1</v>
          </cell>
          <cell r="N37" t="str">
            <v>No</v>
          </cell>
          <cell r="O37">
            <v>105</v>
          </cell>
          <cell r="P37">
            <v>348</v>
          </cell>
          <cell r="Q37">
            <v>181</v>
          </cell>
          <cell r="R37">
            <v>167</v>
          </cell>
          <cell r="S37">
            <v>348</v>
          </cell>
          <cell r="T37">
            <v>125</v>
          </cell>
          <cell r="U37">
            <v>69</v>
          </cell>
          <cell r="V37">
            <v>56</v>
          </cell>
          <cell r="W37">
            <v>195</v>
          </cell>
          <cell r="X37">
            <v>96</v>
          </cell>
          <cell r="Y37">
            <v>99</v>
          </cell>
          <cell r="Z37">
            <v>28</v>
          </cell>
          <cell r="AA37">
            <v>16</v>
          </cell>
          <cell r="AB37">
            <v>12</v>
          </cell>
          <cell r="AC37">
            <v>348</v>
          </cell>
          <cell r="AD37">
            <v>195</v>
          </cell>
          <cell r="AE37">
            <v>1</v>
          </cell>
          <cell r="AF37">
            <v>0</v>
          </cell>
          <cell r="AG37">
            <v>0</v>
          </cell>
          <cell r="AH37">
            <v>0</v>
          </cell>
          <cell r="AI37">
            <v>0</v>
          </cell>
          <cell r="AJ37">
            <v>0</v>
          </cell>
          <cell r="AK37">
            <v>0</v>
          </cell>
          <cell r="BP37">
            <v>105</v>
          </cell>
          <cell r="BQ37">
            <v>0</v>
          </cell>
          <cell r="BR37">
            <v>1</v>
          </cell>
          <cell r="BS37">
            <v>34</v>
          </cell>
        </row>
        <row r="38">
          <cell r="H38" t="str">
            <v>Berseve 1</v>
          </cell>
          <cell r="L38" t="str">
            <v>Non HRP</v>
          </cell>
          <cell r="N38" t="str">
            <v>No</v>
          </cell>
          <cell r="O38">
            <v>1393</v>
          </cell>
          <cell r="P38">
            <v>7289</v>
          </cell>
          <cell r="Q38">
            <v>3752</v>
          </cell>
          <cell r="R38">
            <v>3537</v>
          </cell>
          <cell r="S38">
            <v>7289</v>
          </cell>
          <cell r="T38">
            <v>3410</v>
          </cell>
          <cell r="U38">
            <v>1727</v>
          </cell>
          <cell r="V38">
            <v>1683</v>
          </cell>
          <cell r="W38">
            <v>3588</v>
          </cell>
          <cell r="X38">
            <v>1856</v>
          </cell>
          <cell r="Y38">
            <v>1732</v>
          </cell>
          <cell r="Z38">
            <v>291</v>
          </cell>
          <cell r="AA38">
            <v>169</v>
          </cell>
          <cell r="AB38">
            <v>122</v>
          </cell>
          <cell r="AC38">
            <v>7289</v>
          </cell>
          <cell r="AD38">
            <v>3588</v>
          </cell>
          <cell r="AE38">
            <v>1</v>
          </cell>
          <cell r="AF38">
            <v>0</v>
          </cell>
          <cell r="AG38">
            <v>0</v>
          </cell>
          <cell r="AH38">
            <v>0</v>
          </cell>
          <cell r="AI38">
            <v>0</v>
          </cell>
          <cell r="AJ38">
            <v>5</v>
          </cell>
          <cell r="AK38">
            <v>30</v>
          </cell>
          <cell r="BA38">
            <v>0</v>
          </cell>
          <cell r="BB38">
            <v>3</v>
          </cell>
          <cell r="BC38">
            <v>0</v>
          </cell>
          <cell r="BD38">
            <v>0</v>
          </cell>
          <cell r="BE38">
            <v>0</v>
          </cell>
          <cell r="BF38">
            <v>0</v>
          </cell>
          <cell r="BG38">
            <v>0</v>
          </cell>
          <cell r="BH38">
            <v>0</v>
          </cell>
          <cell r="BI38">
            <v>0</v>
          </cell>
          <cell r="BJ38">
            <v>0</v>
          </cell>
          <cell r="BK38">
            <v>0</v>
          </cell>
          <cell r="BL38">
            <v>0</v>
          </cell>
          <cell r="BM38">
            <v>2</v>
          </cell>
          <cell r="BN38">
            <v>5</v>
          </cell>
          <cell r="BP38">
            <v>1785</v>
          </cell>
          <cell r="BQ38">
            <v>276</v>
          </cell>
          <cell r="BR38">
            <v>227</v>
          </cell>
          <cell r="BS38">
            <v>0</v>
          </cell>
        </row>
        <row r="39">
          <cell r="H39" t="str">
            <v>Kabarto 1</v>
          </cell>
          <cell r="L39" t="str">
            <v>Non HRP</v>
          </cell>
          <cell r="N39" t="str">
            <v>No</v>
          </cell>
          <cell r="O39">
            <v>2583</v>
          </cell>
          <cell r="P39">
            <v>13470</v>
          </cell>
          <cell r="Q39">
            <v>6886</v>
          </cell>
          <cell r="R39">
            <v>6584</v>
          </cell>
          <cell r="S39">
            <v>13470</v>
          </cell>
          <cell r="T39">
            <v>6562</v>
          </cell>
          <cell r="U39">
            <v>3248</v>
          </cell>
          <cell r="V39">
            <v>3314</v>
          </cell>
          <cell r="W39">
            <v>6366</v>
          </cell>
          <cell r="X39">
            <v>3306</v>
          </cell>
          <cell r="Y39">
            <v>3060</v>
          </cell>
          <cell r="Z39">
            <v>542</v>
          </cell>
          <cell r="AA39">
            <v>332</v>
          </cell>
          <cell r="AB39">
            <v>210</v>
          </cell>
          <cell r="AC39">
            <v>13470</v>
          </cell>
          <cell r="AD39">
            <v>6366</v>
          </cell>
          <cell r="AE39">
            <v>1</v>
          </cell>
          <cell r="AF39">
            <v>4</v>
          </cell>
          <cell r="AG39">
            <v>17</v>
          </cell>
          <cell r="AH39">
            <v>0</v>
          </cell>
          <cell r="AI39">
            <v>0</v>
          </cell>
          <cell r="AJ39">
            <v>11</v>
          </cell>
          <cell r="AK39">
            <v>59</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P39">
            <v>3000</v>
          </cell>
          <cell r="BQ39">
            <v>0</v>
          </cell>
          <cell r="BR39">
            <v>0</v>
          </cell>
          <cell r="BS39">
            <v>0</v>
          </cell>
        </row>
        <row r="40">
          <cell r="H40" t="str">
            <v>Al-Nasir Camp (AAF01)</v>
          </cell>
          <cell r="L40" t="str">
            <v>HRP</v>
          </cell>
          <cell r="M40" t="str">
            <v>HIRQ19-CCM-154285-1</v>
          </cell>
          <cell r="N40" t="str">
            <v>No</v>
          </cell>
          <cell r="O40">
            <v>28</v>
          </cell>
          <cell r="P40">
            <v>123</v>
          </cell>
          <cell r="Q40">
            <v>63</v>
          </cell>
          <cell r="R40">
            <v>60</v>
          </cell>
          <cell r="S40">
            <v>123</v>
          </cell>
          <cell r="T40">
            <v>69</v>
          </cell>
          <cell r="U40">
            <v>31</v>
          </cell>
          <cell r="V40">
            <v>38</v>
          </cell>
          <cell r="W40">
            <v>46</v>
          </cell>
          <cell r="X40">
            <v>30</v>
          </cell>
          <cell r="Y40">
            <v>16</v>
          </cell>
          <cell r="Z40">
            <v>8</v>
          </cell>
          <cell r="AA40">
            <v>2</v>
          </cell>
          <cell r="AB40">
            <v>6</v>
          </cell>
          <cell r="AC40">
            <v>123</v>
          </cell>
          <cell r="AD40">
            <v>46</v>
          </cell>
          <cell r="AE40">
            <v>1</v>
          </cell>
          <cell r="AF40">
            <v>0</v>
          </cell>
          <cell r="AG40">
            <v>0</v>
          </cell>
          <cell r="AH40">
            <v>0</v>
          </cell>
          <cell r="AI40">
            <v>0</v>
          </cell>
          <cell r="AJ40">
            <v>0</v>
          </cell>
          <cell r="AK40">
            <v>0</v>
          </cell>
          <cell r="BP40">
            <v>44</v>
          </cell>
          <cell r="BQ40">
            <v>8</v>
          </cell>
          <cell r="BR40">
            <v>0</v>
          </cell>
          <cell r="BS40">
            <v>0</v>
          </cell>
        </row>
        <row r="41">
          <cell r="H41" t="str">
            <v>Al-Salam Camp (AAF02)</v>
          </cell>
          <cell r="L41" t="str">
            <v>HRP</v>
          </cell>
          <cell r="M41" t="str">
            <v>HIRQ19-CCM-154285-1</v>
          </cell>
          <cell r="N41" t="str">
            <v>No</v>
          </cell>
          <cell r="O41">
            <v>78</v>
          </cell>
          <cell r="P41">
            <v>309</v>
          </cell>
          <cell r="Q41">
            <v>186</v>
          </cell>
          <cell r="R41">
            <v>123</v>
          </cell>
          <cell r="S41">
            <v>309</v>
          </cell>
          <cell r="T41">
            <v>172</v>
          </cell>
          <cell r="U41">
            <v>94</v>
          </cell>
          <cell r="V41">
            <v>78</v>
          </cell>
          <cell r="W41">
            <v>114</v>
          </cell>
          <cell r="X41">
            <v>78</v>
          </cell>
          <cell r="Y41">
            <v>36</v>
          </cell>
          <cell r="Z41">
            <v>23</v>
          </cell>
          <cell r="AA41">
            <v>14</v>
          </cell>
          <cell r="AB41">
            <v>9</v>
          </cell>
          <cell r="AC41">
            <v>309</v>
          </cell>
          <cell r="AD41">
            <v>114</v>
          </cell>
          <cell r="AE41">
            <v>1</v>
          </cell>
          <cell r="AF41">
            <v>0</v>
          </cell>
          <cell r="AG41">
            <v>0</v>
          </cell>
          <cell r="AH41">
            <v>0</v>
          </cell>
          <cell r="AI41">
            <v>0</v>
          </cell>
          <cell r="AJ41">
            <v>0</v>
          </cell>
          <cell r="AK41">
            <v>0</v>
          </cell>
          <cell r="BP41">
            <v>93</v>
          </cell>
          <cell r="BQ41">
            <v>13</v>
          </cell>
          <cell r="BR41">
            <v>12</v>
          </cell>
          <cell r="BS41">
            <v>0</v>
          </cell>
        </row>
        <row r="42">
          <cell r="H42" t="str">
            <v>Al-Ikhowa (AAF03)</v>
          </cell>
          <cell r="L42" t="str">
            <v>HRP</v>
          </cell>
          <cell r="M42" t="str">
            <v>HIRQ19-CCM-154285-1</v>
          </cell>
          <cell r="N42" t="str">
            <v>No</v>
          </cell>
          <cell r="O42">
            <v>5</v>
          </cell>
          <cell r="P42">
            <v>19</v>
          </cell>
          <cell r="Q42">
            <v>11</v>
          </cell>
          <cell r="R42">
            <v>8</v>
          </cell>
          <cell r="S42">
            <v>19</v>
          </cell>
          <cell r="T42">
            <v>10</v>
          </cell>
          <cell r="U42">
            <v>7</v>
          </cell>
          <cell r="V42">
            <v>3</v>
          </cell>
          <cell r="W42">
            <v>9</v>
          </cell>
          <cell r="X42">
            <v>4</v>
          </cell>
          <cell r="Y42">
            <v>5</v>
          </cell>
          <cell r="Z42">
            <v>0</v>
          </cell>
          <cell r="AA42">
            <v>0</v>
          </cell>
          <cell r="AB42">
            <v>0</v>
          </cell>
          <cell r="AC42">
            <v>19</v>
          </cell>
          <cell r="AD42">
            <v>9</v>
          </cell>
          <cell r="AE42">
            <v>1</v>
          </cell>
          <cell r="AF42">
            <v>0</v>
          </cell>
          <cell r="AG42">
            <v>0</v>
          </cell>
          <cell r="AH42">
            <v>0</v>
          </cell>
          <cell r="AI42">
            <v>0</v>
          </cell>
          <cell r="AJ42">
            <v>0</v>
          </cell>
          <cell r="AK42">
            <v>0</v>
          </cell>
          <cell r="BP42">
            <v>7</v>
          </cell>
          <cell r="BQ42">
            <v>28</v>
          </cell>
          <cell r="BR42">
            <v>1</v>
          </cell>
          <cell r="BS42">
            <v>0</v>
          </cell>
        </row>
        <row r="43">
          <cell r="H43" t="str">
            <v>Al-Hijaj camp (AAF04)</v>
          </cell>
          <cell r="L43" t="str">
            <v>HRP</v>
          </cell>
          <cell r="M43" t="str">
            <v>HIRQ19-CCM-154285-1</v>
          </cell>
          <cell r="N43" t="str">
            <v>No</v>
          </cell>
          <cell r="O43">
            <v>20</v>
          </cell>
          <cell r="P43">
            <v>105</v>
          </cell>
          <cell r="Q43">
            <v>57</v>
          </cell>
          <cell r="R43">
            <v>48</v>
          </cell>
          <cell r="S43">
            <v>105</v>
          </cell>
          <cell r="T43">
            <v>58</v>
          </cell>
          <cell r="U43">
            <v>33</v>
          </cell>
          <cell r="V43">
            <v>25</v>
          </cell>
          <cell r="W43">
            <v>46</v>
          </cell>
          <cell r="X43">
            <v>23</v>
          </cell>
          <cell r="Y43">
            <v>23</v>
          </cell>
          <cell r="Z43">
            <v>1</v>
          </cell>
          <cell r="AA43">
            <v>1</v>
          </cell>
          <cell r="AB43">
            <v>0</v>
          </cell>
          <cell r="AC43">
            <v>105</v>
          </cell>
          <cell r="AD43">
            <v>46</v>
          </cell>
          <cell r="AE43">
            <v>1</v>
          </cell>
          <cell r="AF43">
            <v>0</v>
          </cell>
          <cell r="AG43">
            <v>0</v>
          </cell>
          <cell r="AH43">
            <v>0</v>
          </cell>
          <cell r="AI43">
            <v>0</v>
          </cell>
          <cell r="AJ43">
            <v>0</v>
          </cell>
          <cell r="AK43">
            <v>0</v>
          </cell>
          <cell r="BP43">
            <v>29</v>
          </cell>
          <cell r="BQ43">
            <v>4</v>
          </cell>
          <cell r="BR43">
            <v>4</v>
          </cell>
          <cell r="BS43">
            <v>0</v>
          </cell>
        </row>
        <row r="44">
          <cell r="H44" t="str">
            <v>Al-Amal Al-manshood 1 MoDM camp (AAF05)</v>
          </cell>
          <cell r="L44" t="str">
            <v>HRP</v>
          </cell>
          <cell r="M44" t="str">
            <v>HIRQ19-CCM-154285-1</v>
          </cell>
          <cell r="N44" t="str">
            <v>No</v>
          </cell>
          <cell r="O44">
            <v>63</v>
          </cell>
          <cell r="P44">
            <v>268</v>
          </cell>
          <cell r="Q44">
            <v>136</v>
          </cell>
          <cell r="R44">
            <v>132</v>
          </cell>
          <cell r="S44">
            <v>268</v>
          </cell>
          <cell r="T44">
            <v>122</v>
          </cell>
          <cell r="U44">
            <v>62</v>
          </cell>
          <cell r="V44">
            <v>60</v>
          </cell>
          <cell r="W44">
            <v>134</v>
          </cell>
          <cell r="X44">
            <v>65</v>
          </cell>
          <cell r="Y44">
            <v>69</v>
          </cell>
          <cell r="Z44">
            <v>12</v>
          </cell>
          <cell r="AA44">
            <v>9</v>
          </cell>
          <cell r="AB44">
            <v>3</v>
          </cell>
          <cell r="AC44">
            <v>268</v>
          </cell>
          <cell r="AD44">
            <v>134</v>
          </cell>
          <cell r="AE44">
            <v>1</v>
          </cell>
          <cell r="AF44">
            <v>0</v>
          </cell>
          <cell r="AG44">
            <v>0</v>
          </cell>
          <cell r="AH44">
            <v>0</v>
          </cell>
          <cell r="AI44">
            <v>0</v>
          </cell>
          <cell r="AJ44">
            <v>0</v>
          </cell>
          <cell r="AK44">
            <v>0</v>
          </cell>
          <cell r="BP44">
            <v>69</v>
          </cell>
          <cell r="BQ44">
            <v>1</v>
          </cell>
          <cell r="BR44">
            <v>0</v>
          </cell>
          <cell r="BS44">
            <v>0</v>
          </cell>
        </row>
        <row r="45">
          <cell r="H45" t="str">
            <v>Amriyat Al-Fallujah semi-perminant / UNHCR Halls (Al Qa'at) (AAF07)</v>
          </cell>
          <cell r="L45" t="str">
            <v>HRP</v>
          </cell>
          <cell r="M45" t="str">
            <v>HIRQ19-CCM-154285-1</v>
          </cell>
          <cell r="N45" t="str">
            <v>No</v>
          </cell>
          <cell r="O45">
            <v>40</v>
          </cell>
          <cell r="P45">
            <v>171</v>
          </cell>
          <cell r="Q45">
            <v>101</v>
          </cell>
          <cell r="R45">
            <v>70</v>
          </cell>
          <cell r="S45">
            <v>171</v>
          </cell>
          <cell r="T45">
            <v>94</v>
          </cell>
          <cell r="U45">
            <v>49</v>
          </cell>
          <cell r="V45">
            <v>45</v>
          </cell>
          <cell r="W45">
            <v>68</v>
          </cell>
          <cell r="X45">
            <v>47</v>
          </cell>
          <cell r="Y45">
            <v>21</v>
          </cell>
          <cell r="Z45">
            <v>9</v>
          </cell>
          <cell r="AA45">
            <v>5</v>
          </cell>
          <cell r="AB45">
            <v>4</v>
          </cell>
          <cell r="AC45">
            <v>171</v>
          </cell>
          <cell r="AD45">
            <v>68</v>
          </cell>
          <cell r="AE45">
            <v>1</v>
          </cell>
          <cell r="AF45">
            <v>0</v>
          </cell>
          <cell r="AG45">
            <v>0</v>
          </cell>
          <cell r="AH45">
            <v>0</v>
          </cell>
          <cell r="AI45">
            <v>0</v>
          </cell>
          <cell r="AJ45">
            <v>0</v>
          </cell>
          <cell r="AK45">
            <v>0</v>
          </cell>
          <cell r="BP45">
            <v>61</v>
          </cell>
          <cell r="BQ45">
            <v>32</v>
          </cell>
          <cell r="BR45">
            <v>30</v>
          </cell>
          <cell r="BS45">
            <v>0</v>
          </cell>
        </row>
        <row r="46">
          <cell r="H46" t="str">
            <v>Al-Sa'ada camp (AAF08)</v>
          </cell>
          <cell r="L46" t="str">
            <v>HRP</v>
          </cell>
          <cell r="M46" t="str">
            <v>HIRQ19-CCM-154285-1</v>
          </cell>
          <cell r="N46" t="str">
            <v>No</v>
          </cell>
          <cell r="O46">
            <v>23</v>
          </cell>
          <cell r="P46">
            <v>118</v>
          </cell>
          <cell r="Q46">
            <v>60</v>
          </cell>
          <cell r="R46">
            <v>58</v>
          </cell>
          <cell r="S46">
            <v>118</v>
          </cell>
          <cell r="T46">
            <v>72</v>
          </cell>
          <cell r="U46">
            <v>37</v>
          </cell>
          <cell r="V46">
            <v>35</v>
          </cell>
          <cell r="W46">
            <v>43</v>
          </cell>
          <cell r="X46">
            <v>23</v>
          </cell>
          <cell r="Y46">
            <v>20</v>
          </cell>
          <cell r="Z46">
            <v>3</v>
          </cell>
          <cell r="AA46">
            <v>0</v>
          </cell>
          <cell r="AB46">
            <v>3</v>
          </cell>
          <cell r="AC46">
            <v>118</v>
          </cell>
          <cell r="AD46">
            <v>43</v>
          </cell>
          <cell r="AE46">
            <v>1</v>
          </cell>
          <cell r="AF46">
            <v>0</v>
          </cell>
          <cell r="AG46">
            <v>0</v>
          </cell>
          <cell r="AH46">
            <v>0</v>
          </cell>
          <cell r="AI46">
            <v>0</v>
          </cell>
          <cell r="AJ46">
            <v>0</v>
          </cell>
          <cell r="AK46">
            <v>0</v>
          </cell>
          <cell r="BP46">
            <v>31</v>
          </cell>
          <cell r="BQ46">
            <v>79</v>
          </cell>
          <cell r="BR46">
            <v>48</v>
          </cell>
          <cell r="BS46">
            <v>79</v>
          </cell>
        </row>
        <row r="47">
          <cell r="H47" t="str">
            <v>Amal Manshood 2 (AAF12)</v>
          </cell>
          <cell r="L47" t="str">
            <v>HRP</v>
          </cell>
          <cell r="M47" t="str">
            <v>HIRQ19-CCM-154285-1</v>
          </cell>
          <cell r="N47" t="str">
            <v>No</v>
          </cell>
          <cell r="O47">
            <v>30</v>
          </cell>
          <cell r="P47">
            <v>143</v>
          </cell>
          <cell r="Q47">
            <v>82</v>
          </cell>
          <cell r="R47">
            <v>61</v>
          </cell>
          <cell r="S47">
            <v>143</v>
          </cell>
          <cell r="T47">
            <v>73</v>
          </cell>
          <cell r="U47">
            <v>39</v>
          </cell>
          <cell r="V47">
            <v>34</v>
          </cell>
          <cell r="W47">
            <v>63</v>
          </cell>
          <cell r="X47">
            <v>38</v>
          </cell>
          <cell r="Y47">
            <v>25</v>
          </cell>
          <cell r="Z47">
            <v>7</v>
          </cell>
          <cell r="AA47">
            <v>5</v>
          </cell>
          <cell r="AB47">
            <v>2</v>
          </cell>
          <cell r="AC47">
            <v>143</v>
          </cell>
          <cell r="AD47">
            <v>63</v>
          </cell>
          <cell r="AE47">
            <v>1</v>
          </cell>
          <cell r="AF47">
            <v>0</v>
          </cell>
          <cell r="AG47">
            <v>0</v>
          </cell>
          <cell r="AH47">
            <v>0</v>
          </cell>
          <cell r="AI47">
            <v>0</v>
          </cell>
          <cell r="AJ47">
            <v>0</v>
          </cell>
          <cell r="AK47">
            <v>0</v>
          </cell>
          <cell r="BP47">
            <v>45</v>
          </cell>
          <cell r="BQ47">
            <v>10</v>
          </cell>
          <cell r="BR47">
            <v>4</v>
          </cell>
          <cell r="BS47">
            <v>0</v>
          </cell>
        </row>
        <row r="48">
          <cell r="H48" t="str">
            <v>Iraq Camp (AAF14)</v>
          </cell>
          <cell r="L48" t="str">
            <v>HRP</v>
          </cell>
          <cell r="M48" t="str">
            <v>HIRQ19-CCM-154285-1</v>
          </cell>
          <cell r="N48" t="str">
            <v>No</v>
          </cell>
          <cell r="O48">
            <v>67</v>
          </cell>
          <cell r="P48">
            <v>273</v>
          </cell>
          <cell r="Q48">
            <v>156</v>
          </cell>
          <cell r="R48">
            <v>117</v>
          </cell>
          <cell r="S48">
            <v>273</v>
          </cell>
          <cell r="T48">
            <v>126</v>
          </cell>
          <cell r="U48">
            <v>64</v>
          </cell>
          <cell r="V48">
            <v>62</v>
          </cell>
          <cell r="W48">
            <v>133</v>
          </cell>
          <cell r="X48">
            <v>80</v>
          </cell>
          <cell r="Y48">
            <v>53</v>
          </cell>
          <cell r="Z48">
            <v>14</v>
          </cell>
          <cell r="AA48">
            <v>12</v>
          </cell>
          <cell r="AB48">
            <v>2</v>
          </cell>
          <cell r="AC48">
            <v>273</v>
          </cell>
          <cell r="AD48">
            <v>133</v>
          </cell>
          <cell r="AE48">
            <v>1</v>
          </cell>
          <cell r="AF48">
            <v>0</v>
          </cell>
          <cell r="AG48">
            <v>0</v>
          </cell>
          <cell r="AH48">
            <v>0</v>
          </cell>
          <cell r="AI48">
            <v>0</v>
          </cell>
          <cell r="AJ48">
            <v>0</v>
          </cell>
          <cell r="AK48">
            <v>0</v>
          </cell>
          <cell r="BP48">
            <v>71</v>
          </cell>
          <cell r="BQ48">
            <v>0</v>
          </cell>
          <cell r="BR48">
            <v>0</v>
          </cell>
          <cell r="BS48">
            <v>0</v>
          </cell>
        </row>
        <row r="49">
          <cell r="H49" t="str">
            <v>Kiram Al Fallujah Camp (AAF16)</v>
          </cell>
          <cell r="L49" t="str">
            <v>HRP</v>
          </cell>
          <cell r="M49" t="str">
            <v>HIRQ19-CCM-154285-1</v>
          </cell>
          <cell r="N49" t="str">
            <v>No</v>
          </cell>
          <cell r="O49">
            <v>16</v>
          </cell>
          <cell r="P49">
            <v>67</v>
          </cell>
          <cell r="Q49">
            <v>36</v>
          </cell>
          <cell r="R49">
            <v>31</v>
          </cell>
          <cell r="S49">
            <v>67</v>
          </cell>
          <cell r="T49">
            <v>33</v>
          </cell>
          <cell r="U49">
            <v>13</v>
          </cell>
          <cell r="V49">
            <v>20</v>
          </cell>
          <cell r="W49">
            <v>32</v>
          </cell>
          <cell r="X49">
            <v>22</v>
          </cell>
          <cell r="Y49">
            <v>10</v>
          </cell>
          <cell r="Z49">
            <v>2</v>
          </cell>
          <cell r="AA49">
            <v>1</v>
          </cell>
          <cell r="AB49">
            <v>1</v>
          </cell>
          <cell r="AC49">
            <v>67</v>
          </cell>
          <cell r="AD49">
            <v>32</v>
          </cell>
          <cell r="AE49">
            <v>1</v>
          </cell>
          <cell r="AF49">
            <v>0</v>
          </cell>
          <cell r="AG49">
            <v>0</v>
          </cell>
          <cell r="AH49">
            <v>0</v>
          </cell>
          <cell r="AI49">
            <v>0</v>
          </cell>
          <cell r="AJ49">
            <v>0</v>
          </cell>
          <cell r="AK49">
            <v>0</v>
          </cell>
          <cell r="BP49">
            <v>24</v>
          </cell>
          <cell r="BQ49">
            <v>46</v>
          </cell>
          <cell r="BR49">
            <v>32</v>
          </cell>
          <cell r="BS49">
            <v>0</v>
          </cell>
        </row>
        <row r="50">
          <cell r="H50" t="str">
            <v>Mamrashan</v>
          </cell>
          <cell r="L50" t="str">
            <v>Non HRP</v>
          </cell>
          <cell r="N50" t="str">
            <v>No</v>
          </cell>
          <cell r="O50">
            <v>1722</v>
          </cell>
          <cell r="P50">
            <v>8762</v>
          </cell>
          <cell r="Q50">
            <v>4560</v>
          </cell>
          <cell r="R50">
            <v>4202</v>
          </cell>
          <cell r="S50">
            <v>8762</v>
          </cell>
          <cell r="T50">
            <v>3989</v>
          </cell>
          <cell r="U50">
            <v>2025</v>
          </cell>
          <cell r="V50">
            <v>1964</v>
          </cell>
          <cell r="W50">
            <v>4376</v>
          </cell>
          <cell r="X50">
            <v>2311</v>
          </cell>
          <cell r="Y50">
            <v>2065</v>
          </cell>
          <cell r="Z50">
            <v>397</v>
          </cell>
          <cell r="AA50">
            <v>218</v>
          </cell>
          <cell r="AB50">
            <v>179</v>
          </cell>
          <cell r="AC50">
            <v>8762</v>
          </cell>
          <cell r="AD50">
            <v>4376</v>
          </cell>
          <cell r="AE50">
            <v>1</v>
          </cell>
          <cell r="AF50">
            <v>10</v>
          </cell>
          <cell r="AG50">
            <v>45</v>
          </cell>
          <cell r="AH50">
            <v>0</v>
          </cell>
          <cell r="AI50">
            <v>0</v>
          </cell>
          <cell r="AJ50">
            <v>43</v>
          </cell>
          <cell r="AK50">
            <v>198</v>
          </cell>
          <cell r="AL50">
            <v>1</v>
          </cell>
          <cell r="AM50">
            <v>0</v>
          </cell>
          <cell r="AN50">
            <v>0</v>
          </cell>
          <cell r="AO50">
            <v>0</v>
          </cell>
          <cell r="AP50">
            <v>0</v>
          </cell>
          <cell r="AQ50">
            <v>0</v>
          </cell>
          <cell r="AR50">
            <v>0</v>
          </cell>
          <cell r="AS50">
            <v>0</v>
          </cell>
          <cell r="AT50">
            <v>0</v>
          </cell>
          <cell r="AU50">
            <v>0</v>
          </cell>
          <cell r="AV50">
            <v>0</v>
          </cell>
          <cell r="AW50">
            <v>0</v>
          </cell>
          <cell r="AX50">
            <v>0</v>
          </cell>
          <cell r="AY50">
            <v>1</v>
          </cell>
          <cell r="BA50">
            <v>1</v>
          </cell>
          <cell r="BB50">
            <v>0</v>
          </cell>
          <cell r="BC50">
            <v>0</v>
          </cell>
          <cell r="BD50">
            <v>0</v>
          </cell>
          <cell r="BE50">
            <v>0</v>
          </cell>
          <cell r="BF50">
            <v>0</v>
          </cell>
          <cell r="BG50">
            <v>0</v>
          </cell>
          <cell r="BH50">
            <v>0</v>
          </cell>
          <cell r="BI50">
            <v>0</v>
          </cell>
          <cell r="BJ50">
            <v>0</v>
          </cell>
          <cell r="BK50">
            <v>0</v>
          </cell>
          <cell r="BL50">
            <v>0</v>
          </cell>
          <cell r="BM50">
            <v>0</v>
          </cell>
          <cell r="BN50">
            <v>1</v>
          </cell>
          <cell r="BP50">
            <v>1824</v>
          </cell>
          <cell r="BQ50">
            <v>14</v>
          </cell>
          <cell r="BR50">
            <v>0</v>
          </cell>
          <cell r="BS50">
            <v>14</v>
          </cell>
        </row>
        <row r="51">
          <cell r="H51" t="str">
            <v>Al Fallujah 1 (AAF17)</v>
          </cell>
          <cell r="L51" t="str">
            <v>HRP</v>
          </cell>
          <cell r="M51" t="str">
            <v>HIRQ19-CCM-154285-1</v>
          </cell>
          <cell r="N51" t="str">
            <v>No</v>
          </cell>
          <cell r="O51">
            <v>33</v>
          </cell>
          <cell r="P51">
            <v>146</v>
          </cell>
          <cell r="Q51">
            <v>85</v>
          </cell>
          <cell r="R51">
            <v>61</v>
          </cell>
          <cell r="S51">
            <v>146</v>
          </cell>
          <cell r="T51">
            <v>65</v>
          </cell>
          <cell r="U51">
            <v>33</v>
          </cell>
          <cell r="V51">
            <v>32</v>
          </cell>
          <cell r="W51">
            <v>74</v>
          </cell>
          <cell r="X51">
            <v>48</v>
          </cell>
          <cell r="Y51">
            <v>26</v>
          </cell>
          <cell r="Z51">
            <v>7</v>
          </cell>
          <cell r="AA51">
            <v>4</v>
          </cell>
          <cell r="AB51">
            <v>3</v>
          </cell>
          <cell r="AC51">
            <v>146</v>
          </cell>
          <cell r="AD51">
            <v>74</v>
          </cell>
          <cell r="AE51">
            <v>1</v>
          </cell>
          <cell r="AF51">
            <v>0</v>
          </cell>
          <cell r="AG51">
            <v>0</v>
          </cell>
          <cell r="AH51">
            <v>0</v>
          </cell>
          <cell r="AI51">
            <v>0</v>
          </cell>
          <cell r="AJ51">
            <v>0</v>
          </cell>
          <cell r="AK51">
            <v>0</v>
          </cell>
          <cell r="BP51">
            <v>45</v>
          </cell>
          <cell r="BQ51">
            <v>15</v>
          </cell>
          <cell r="BR51">
            <v>12</v>
          </cell>
          <cell r="BS51">
            <v>0</v>
          </cell>
        </row>
        <row r="52">
          <cell r="H52" t="str">
            <v>Al-Tahrir (Al Khanjar) (AAF18)</v>
          </cell>
          <cell r="L52" t="str">
            <v>HRP</v>
          </cell>
          <cell r="M52" t="str">
            <v>HIRQ19-CCM-154285-1</v>
          </cell>
          <cell r="N52" t="str">
            <v>No</v>
          </cell>
          <cell r="O52">
            <v>9</v>
          </cell>
          <cell r="P52">
            <v>36</v>
          </cell>
          <cell r="Q52">
            <v>22</v>
          </cell>
          <cell r="R52">
            <v>14</v>
          </cell>
          <cell r="S52">
            <v>36</v>
          </cell>
          <cell r="T52">
            <v>14</v>
          </cell>
          <cell r="U52">
            <v>9</v>
          </cell>
          <cell r="V52">
            <v>5</v>
          </cell>
          <cell r="W52">
            <v>18</v>
          </cell>
          <cell r="X52">
            <v>11</v>
          </cell>
          <cell r="Y52">
            <v>7</v>
          </cell>
          <cell r="Z52">
            <v>4</v>
          </cell>
          <cell r="AA52">
            <v>2</v>
          </cell>
          <cell r="AB52">
            <v>2</v>
          </cell>
          <cell r="AC52">
            <v>36</v>
          </cell>
          <cell r="AD52">
            <v>18</v>
          </cell>
          <cell r="AE52">
            <v>1</v>
          </cell>
          <cell r="AF52">
            <v>0</v>
          </cell>
          <cell r="AG52">
            <v>0</v>
          </cell>
          <cell r="AH52">
            <v>0</v>
          </cell>
          <cell r="AI52">
            <v>0</v>
          </cell>
          <cell r="AJ52">
            <v>0</v>
          </cell>
          <cell r="AK52">
            <v>0</v>
          </cell>
          <cell r="BP52">
            <v>13</v>
          </cell>
          <cell r="BQ52">
            <v>79</v>
          </cell>
          <cell r="BR52">
            <v>35</v>
          </cell>
          <cell r="BS52">
            <v>0</v>
          </cell>
        </row>
        <row r="53">
          <cell r="H53" t="str">
            <v>Al-Mateen (AAF19)</v>
          </cell>
          <cell r="L53" t="str">
            <v>HRP</v>
          </cell>
          <cell r="M53" t="str">
            <v>HIRQ19-CCM-154285-1</v>
          </cell>
          <cell r="N53" t="str">
            <v>No</v>
          </cell>
          <cell r="O53">
            <v>30</v>
          </cell>
          <cell r="P53">
            <v>142</v>
          </cell>
          <cell r="Q53">
            <v>81</v>
          </cell>
          <cell r="R53">
            <v>61</v>
          </cell>
          <cell r="S53">
            <v>142</v>
          </cell>
          <cell r="T53">
            <v>78</v>
          </cell>
          <cell r="U53">
            <v>39</v>
          </cell>
          <cell r="V53">
            <v>39</v>
          </cell>
          <cell r="W53">
            <v>59</v>
          </cell>
          <cell r="X53">
            <v>39</v>
          </cell>
          <cell r="Y53">
            <v>20</v>
          </cell>
          <cell r="Z53">
            <v>5</v>
          </cell>
          <cell r="AA53">
            <v>3</v>
          </cell>
          <cell r="AB53">
            <v>2</v>
          </cell>
          <cell r="AC53">
            <v>142</v>
          </cell>
          <cell r="AD53">
            <v>59</v>
          </cell>
          <cell r="AE53">
            <v>1</v>
          </cell>
          <cell r="AF53">
            <v>0</v>
          </cell>
          <cell r="AG53">
            <v>0</v>
          </cell>
          <cell r="AH53">
            <v>0</v>
          </cell>
          <cell r="AI53">
            <v>0</v>
          </cell>
          <cell r="AJ53">
            <v>0</v>
          </cell>
          <cell r="AK53">
            <v>0</v>
          </cell>
          <cell r="BP53">
            <v>43</v>
          </cell>
          <cell r="BQ53">
            <v>97</v>
          </cell>
          <cell r="BR53">
            <v>94</v>
          </cell>
          <cell r="BS53">
            <v>67</v>
          </cell>
        </row>
        <row r="54">
          <cell r="H54" t="str">
            <v>Fallujah 9 (AAF20)</v>
          </cell>
          <cell r="L54" t="str">
            <v>HRP</v>
          </cell>
          <cell r="M54" t="str">
            <v>HIRQ19-CCM-154285-1</v>
          </cell>
          <cell r="N54" t="str">
            <v>No</v>
          </cell>
          <cell r="O54">
            <v>10</v>
          </cell>
          <cell r="P54">
            <v>54</v>
          </cell>
          <cell r="Q54">
            <v>29</v>
          </cell>
          <cell r="R54">
            <v>25</v>
          </cell>
          <cell r="S54">
            <v>54</v>
          </cell>
          <cell r="T54">
            <v>31</v>
          </cell>
          <cell r="U54">
            <v>17</v>
          </cell>
          <cell r="V54">
            <v>14</v>
          </cell>
          <cell r="W54">
            <v>20</v>
          </cell>
          <cell r="X54">
            <v>9</v>
          </cell>
          <cell r="Y54">
            <v>11</v>
          </cell>
          <cell r="Z54">
            <v>3</v>
          </cell>
          <cell r="AA54">
            <v>3</v>
          </cell>
          <cell r="AB54">
            <v>0</v>
          </cell>
          <cell r="AC54">
            <v>54</v>
          </cell>
          <cell r="AD54">
            <v>20</v>
          </cell>
          <cell r="AE54">
            <v>1</v>
          </cell>
          <cell r="AF54">
            <v>0</v>
          </cell>
          <cell r="AG54">
            <v>0</v>
          </cell>
          <cell r="AH54">
            <v>0</v>
          </cell>
          <cell r="AI54">
            <v>0</v>
          </cell>
          <cell r="AJ54">
            <v>0</v>
          </cell>
          <cell r="AK54">
            <v>0</v>
          </cell>
          <cell r="BP54">
            <v>22</v>
          </cell>
          <cell r="BQ54">
            <v>7</v>
          </cell>
          <cell r="BR54">
            <v>3</v>
          </cell>
          <cell r="BS54">
            <v>0</v>
          </cell>
        </row>
        <row r="55">
          <cell r="H55" t="str">
            <v>Zoba'a camp (AAF22)</v>
          </cell>
          <cell r="L55" t="str">
            <v>HRP</v>
          </cell>
          <cell r="M55" t="str">
            <v>HIRQ19-CCM-154285-1</v>
          </cell>
          <cell r="N55" t="str">
            <v>No</v>
          </cell>
          <cell r="O55">
            <v>45</v>
          </cell>
          <cell r="P55">
            <v>231</v>
          </cell>
          <cell r="Q55">
            <v>113</v>
          </cell>
          <cell r="R55">
            <v>118</v>
          </cell>
          <cell r="S55">
            <v>231</v>
          </cell>
          <cell r="T55">
            <v>115</v>
          </cell>
          <cell r="U55">
            <v>54</v>
          </cell>
          <cell r="V55">
            <v>61</v>
          </cell>
          <cell r="W55">
            <v>101</v>
          </cell>
          <cell r="X55">
            <v>50</v>
          </cell>
          <cell r="Y55">
            <v>51</v>
          </cell>
          <cell r="Z55">
            <v>15</v>
          </cell>
          <cell r="AA55">
            <v>9</v>
          </cell>
          <cell r="AB55">
            <v>6</v>
          </cell>
          <cell r="AC55">
            <v>231</v>
          </cell>
          <cell r="AD55">
            <v>101</v>
          </cell>
          <cell r="AE55">
            <v>1</v>
          </cell>
          <cell r="AF55">
            <v>0</v>
          </cell>
          <cell r="AG55">
            <v>0</v>
          </cell>
          <cell r="AH55">
            <v>0</v>
          </cell>
          <cell r="AI55">
            <v>0</v>
          </cell>
          <cell r="AJ55">
            <v>0</v>
          </cell>
          <cell r="AK55">
            <v>0</v>
          </cell>
          <cell r="BP55">
            <v>49</v>
          </cell>
          <cell r="BQ55">
            <v>0</v>
          </cell>
          <cell r="BR55">
            <v>0</v>
          </cell>
          <cell r="BS55">
            <v>0</v>
          </cell>
        </row>
        <row r="56">
          <cell r="H56" t="str">
            <v>Al-Simood / Ssumud (AAF24)</v>
          </cell>
          <cell r="L56" t="str">
            <v>HRP</v>
          </cell>
          <cell r="M56" t="str">
            <v>HIRQ19-CCM-154285-1</v>
          </cell>
          <cell r="N56" t="str">
            <v>No</v>
          </cell>
          <cell r="O56">
            <v>67</v>
          </cell>
          <cell r="P56">
            <v>363</v>
          </cell>
          <cell r="Q56">
            <v>191</v>
          </cell>
          <cell r="R56">
            <v>172</v>
          </cell>
          <cell r="S56">
            <v>363</v>
          </cell>
          <cell r="T56">
            <v>161</v>
          </cell>
          <cell r="U56">
            <v>77</v>
          </cell>
          <cell r="V56">
            <v>84</v>
          </cell>
          <cell r="W56">
            <v>184</v>
          </cell>
          <cell r="X56">
            <v>104</v>
          </cell>
          <cell r="Y56">
            <v>80</v>
          </cell>
          <cell r="Z56">
            <v>18</v>
          </cell>
          <cell r="AA56">
            <v>10</v>
          </cell>
          <cell r="AB56">
            <v>8</v>
          </cell>
          <cell r="AC56">
            <v>363</v>
          </cell>
          <cell r="AD56">
            <v>184</v>
          </cell>
          <cell r="AE56">
            <v>1</v>
          </cell>
          <cell r="AF56">
            <v>0</v>
          </cell>
          <cell r="AG56">
            <v>0</v>
          </cell>
          <cell r="AH56">
            <v>0</v>
          </cell>
          <cell r="AI56">
            <v>0</v>
          </cell>
          <cell r="AJ56">
            <v>0</v>
          </cell>
          <cell r="AK56">
            <v>0</v>
          </cell>
          <cell r="BP56">
            <v>73</v>
          </cell>
          <cell r="BQ56">
            <v>0</v>
          </cell>
          <cell r="BR56">
            <v>0</v>
          </cell>
          <cell r="BS56">
            <v>0</v>
          </cell>
        </row>
        <row r="57">
          <cell r="H57" t="str">
            <v>Al Anbar (AAF27)</v>
          </cell>
          <cell r="L57" t="str">
            <v>HRP</v>
          </cell>
          <cell r="M57" t="str">
            <v>HIRQ19-CCM-154285-1</v>
          </cell>
          <cell r="N57" t="str">
            <v>No</v>
          </cell>
          <cell r="O57">
            <v>22</v>
          </cell>
          <cell r="P57">
            <v>102</v>
          </cell>
          <cell r="Q57">
            <v>57</v>
          </cell>
          <cell r="R57">
            <v>45</v>
          </cell>
          <cell r="S57">
            <v>102</v>
          </cell>
          <cell r="T57">
            <v>50</v>
          </cell>
          <cell r="U57">
            <v>26</v>
          </cell>
          <cell r="V57">
            <v>24</v>
          </cell>
          <cell r="W57">
            <v>48</v>
          </cell>
          <cell r="X57">
            <v>30</v>
          </cell>
          <cell r="Y57">
            <v>18</v>
          </cell>
          <cell r="Z57">
            <v>4</v>
          </cell>
          <cell r="AA57">
            <v>1</v>
          </cell>
          <cell r="AB57">
            <v>3</v>
          </cell>
          <cell r="AC57">
            <v>102</v>
          </cell>
          <cell r="AD57">
            <v>48</v>
          </cell>
          <cell r="AE57">
            <v>1</v>
          </cell>
          <cell r="AF57">
            <v>0</v>
          </cell>
          <cell r="AG57">
            <v>0</v>
          </cell>
          <cell r="AH57">
            <v>0</v>
          </cell>
          <cell r="AI57">
            <v>0</v>
          </cell>
          <cell r="AJ57">
            <v>0</v>
          </cell>
          <cell r="AK57">
            <v>0</v>
          </cell>
          <cell r="BP57">
            <v>36</v>
          </cell>
          <cell r="BQ57">
            <v>21</v>
          </cell>
          <cell r="BR57">
            <v>18</v>
          </cell>
          <cell r="BS57">
            <v>0</v>
          </cell>
        </row>
        <row r="58">
          <cell r="H58" t="str">
            <v>Alta'aki (AAF30)</v>
          </cell>
          <cell r="L58" t="str">
            <v>HRP</v>
          </cell>
          <cell r="M58" t="str">
            <v>HIRQ19-CCM-154285-1</v>
          </cell>
          <cell r="N58" t="str">
            <v>No</v>
          </cell>
          <cell r="O58">
            <v>24</v>
          </cell>
          <cell r="P58">
            <v>69</v>
          </cell>
          <cell r="Q58">
            <v>47</v>
          </cell>
          <cell r="R58">
            <v>22</v>
          </cell>
          <cell r="S58">
            <v>69</v>
          </cell>
          <cell r="T58">
            <v>18</v>
          </cell>
          <cell r="U58">
            <v>10</v>
          </cell>
          <cell r="V58">
            <v>8</v>
          </cell>
          <cell r="W58">
            <v>40</v>
          </cell>
          <cell r="X58">
            <v>28</v>
          </cell>
          <cell r="Y58">
            <v>12</v>
          </cell>
          <cell r="Z58">
            <v>11</v>
          </cell>
          <cell r="AA58">
            <v>9</v>
          </cell>
          <cell r="AB58">
            <v>2</v>
          </cell>
          <cell r="AC58">
            <v>69</v>
          </cell>
          <cell r="AD58">
            <v>40</v>
          </cell>
          <cell r="AE58">
            <v>1</v>
          </cell>
          <cell r="AF58">
            <v>0</v>
          </cell>
          <cell r="AG58">
            <v>0</v>
          </cell>
          <cell r="AH58">
            <v>0</v>
          </cell>
          <cell r="AI58">
            <v>0</v>
          </cell>
          <cell r="AJ58">
            <v>0</v>
          </cell>
          <cell r="AK58">
            <v>0</v>
          </cell>
          <cell r="BP58">
            <v>23</v>
          </cell>
          <cell r="BQ58">
            <v>0</v>
          </cell>
          <cell r="BR58">
            <v>0</v>
          </cell>
          <cell r="BS58">
            <v>0</v>
          </cell>
        </row>
        <row r="59">
          <cell r="H59" t="str">
            <v>Al Rayan (AAF31)</v>
          </cell>
          <cell r="L59" t="str">
            <v>HRP</v>
          </cell>
          <cell r="M59" t="str">
            <v>HIRQ19-CCM-154285-1</v>
          </cell>
          <cell r="N59" t="str">
            <v>No</v>
          </cell>
          <cell r="O59">
            <v>44</v>
          </cell>
          <cell r="P59">
            <v>174</v>
          </cell>
          <cell r="Q59">
            <v>114</v>
          </cell>
          <cell r="R59">
            <v>60</v>
          </cell>
          <cell r="S59">
            <v>174</v>
          </cell>
          <cell r="T59">
            <v>92</v>
          </cell>
          <cell r="U59">
            <v>61</v>
          </cell>
          <cell r="V59">
            <v>31</v>
          </cell>
          <cell r="W59">
            <v>78</v>
          </cell>
          <cell r="X59">
            <v>50</v>
          </cell>
          <cell r="Y59">
            <v>28</v>
          </cell>
          <cell r="Z59">
            <v>4</v>
          </cell>
          <cell r="AA59">
            <v>3</v>
          </cell>
          <cell r="AB59">
            <v>1</v>
          </cell>
          <cell r="AC59">
            <v>174</v>
          </cell>
          <cell r="AD59">
            <v>78</v>
          </cell>
          <cell r="AE59">
            <v>1</v>
          </cell>
          <cell r="AF59">
            <v>0</v>
          </cell>
          <cell r="AG59">
            <v>0</v>
          </cell>
          <cell r="AH59">
            <v>0</v>
          </cell>
          <cell r="AI59">
            <v>0</v>
          </cell>
          <cell r="AJ59">
            <v>0</v>
          </cell>
          <cell r="AK59">
            <v>0</v>
          </cell>
          <cell r="BP59">
            <v>44</v>
          </cell>
          <cell r="BQ59">
            <v>0</v>
          </cell>
          <cell r="BR59">
            <v>0</v>
          </cell>
          <cell r="BS59">
            <v>0</v>
          </cell>
        </row>
        <row r="60">
          <cell r="J60" t="str">
            <v>Other</v>
          </cell>
          <cell r="K60" t="str">
            <v>Al-Najaar</v>
          </cell>
          <cell r="L60" t="str">
            <v>HRP</v>
          </cell>
          <cell r="M60" t="str">
            <v>HIRQ19-CCM-154285-1</v>
          </cell>
          <cell r="N60" t="str">
            <v>No</v>
          </cell>
          <cell r="O60">
            <v>10</v>
          </cell>
          <cell r="P60">
            <v>62</v>
          </cell>
          <cell r="Q60">
            <v>31</v>
          </cell>
          <cell r="R60">
            <v>31</v>
          </cell>
          <cell r="S60">
            <v>62</v>
          </cell>
          <cell r="T60">
            <v>37</v>
          </cell>
          <cell r="U60">
            <v>19</v>
          </cell>
          <cell r="V60">
            <v>18</v>
          </cell>
          <cell r="W60">
            <v>25</v>
          </cell>
          <cell r="X60">
            <v>12</v>
          </cell>
          <cell r="Y60">
            <v>13</v>
          </cell>
          <cell r="Z60">
            <v>0</v>
          </cell>
          <cell r="AA60">
            <v>0</v>
          </cell>
          <cell r="AB60">
            <v>0</v>
          </cell>
          <cell r="AC60">
            <v>62</v>
          </cell>
          <cell r="AF60">
            <v>0</v>
          </cell>
          <cell r="AG60">
            <v>0</v>
          </cell>
          <cell r="AH60">
            <v>0</v>
          </cell>
          <cell r="AI60">
            <v>0</v>
          </cell>
          <cell r="AJ60">
            <v>0</v>
          </cell>
          <cell r="AK60">
            <v>0</v>
          </cell>
          <cell r="BP60">
            <v>0</v>
          </cell>
          <cell r="BQ60">
            <v>0</v>
          </cell>
          <cell r="BR60">
            <v>0</v>
          </cell>
          <cell r="BS60">
            <v>0</v>
          </cell>
        </row>
        <row r="61">
          <cell r="J61" t="str">
            <v>Other</v>
          </cell>
          <cell r="K61" t="str">
            <v>Al-maardh 2</v>
          </cell>
          <cell r="L61" t="str">
            <v>HRP</v>
          </cell>
          <cell r="M61" t="str">
            <v>HIRQ19-CCM-154285-1</v>
          </cell>
          <cell r="N61" t="str">
            <v>No</v>
          </cell>
          <cell r="O61">
            <v>16</v>
          </cell>
          <cell r="P61">
            <v>76</v>
          </cell>
          <cell r="Q61">
            <v>37</v>
          </cell>
          <cell r="R61">
            <v>39</v>
          </cell>
          <cell r="S61">
            <v>76</v>
          </cell>
          <cell r="T61">
            <v>44</v>
          </cell>
          <cell r="U61">
            <v>19</v>
          </cell>
          <cell r="V61">
            <v>25</v>
          </cell>
          <cell r="W61">
            <v>30</v>
          </cell>
          <cell r="X61">
            <v>16</v>
          </cell>
          <cell r="Y61">
            <v>14</v>
          </cell>
          <cell r="Z61">
            <v>2</v>
          </cell>
          <cell r="AA61">
            <v>2</v>
          </cell>
          <cell r="AB61">
            <v>0</v>
          </cell>
          <cell r="AC61">
            <v>76</v>
          </cell>
          <cell r="AF61">
            <v>0</v>
          </cell>
          <cell r="AG61">
            <v>0</v>
          </cell>
          <cell r="AH61">
            <v>0</v>
          </cell>
          <cell r="AI61">
            <v>0</v>
          </cell>
          <cell r="AJ61">
            <v>0</v>
          </cell>
          <cell r="AK61">
            <v>0</v>
          </cell>
          <cell r="BP61">
            <v>0</v>
          </cell>
          <cell r="BQ61">
            <v>0</v>
          </cell>
          <cell r="BR61">
            <v>0</v>
          </cell>
          <cell r="BS61">
            <v>0</v>
          </cell>
        </row>
        <row r="62">
          <cell r="J62" t="str">
            <v>Other</v>
          </cell>
          <cell r="K62" t="str">
            <v>Al-maardh 1</v>
          </cell>
          <cell r="L62" t="str">
            <v>HRP</v>
          </cell>
          <cell r="M62" t="str">
            <v>HIRQ19-CCM-154285-1</v>
          </cell>
          <cell r="N62" t="str">
            <v>No</v>
          </cell>
          <cell r="O62">
            <v>17</v>
          </cell>
          <cell r="P62">
            <v>78</v>
          </cell>
          <cell r="Q62">
            <v>42</v>
          </cell>
          <cell r="R62">
            <v>36</v>
          </cell>
          <cell r="S62">
            <v>78</v>
          </cell>
          <cell r="T62">
            <v>36</v>
          </cell>
          <cell r="U62">
            <v>19</v>
          </cell>
          <cell r="V62">
            <v>17</v>
          </cell>
          <cell r="W62">
            <v>41</v>
          </cell>
          <cell r="X62">
            <v>22</v>
          </cell>
          <cell r="Y62">
            <v>19</v>
          </cell>
          <cell r="Z62">
            <v>1</v>
          </cell>
          <cell r="AA62">
            <v>1</v>
          </cell>
          <cell r="AB62">
            <v>0</v>
          </cell>
          <cell r="AC62">
            <v>78</v>
          </cell>
          <cell r="AF62">
            <v>0</v>
          </cell>
          <cell r="AG62">
            <v>0</v>
          </cell>
          <cell r="AH62">
            <v>0</v>
          </cell>
          <cell r="AI62">
            <v>0</v>
          </cell>
          <cell r="AJ62">
            <v>0</v>
          </cell>
          <cell r="AK62">
            <v>0</v>
          </cell>
          <cell r="BP62">
            <v>0</v>
          </cell>
          <cell r="BQ62">
            <v>0</v>
          </cell>
          <cell r="BR62">
            <v>0</v>
          </cell>
          <cell r="BS62">
            <v>0</v>
          </cell>
        </row>
        <row r="63">
          <cell r="J63" t="str">
            <v>Other</v>
          </cell>
          <cell r="K63" t="str">
            <v>Mazare Al Oula</v>
          </cell>
          <cell r="L63" t="str">
            <v>HRP</v>
          </cell>
          <cell r="M63" t="str">
            <v>HIRQ19-CCM-154285-1</v>
          </cell>
          <cell r="N63" t="str">
            <v>No</v>
          </cell>
          <cell r="O63">
            <v>19</v>
          </cell>
          <cell r="P63">
            <v>118</v>
          </cell>
          <cell r="Q63">
            <v>52</v>
          </cell>
          <cell r="R63">
            <v>66</v>
          </cell>
          <cell r="S63">
            <v>118</v>
          </cell>
          <cell r="T63">
            <v>62</v>
          </cell>
          <cell r="U63">
            <v>24</v>
          </cell>
          <cell r="V63">
            <v>38</v>
          </cell>
          <cell r="W63">
            <v>55</v>
          </cell>
          <cell r="X63">
            <v>27</v>
          </cell>
          <cell r="Y63">
            <v>28</v>
          </cell>
          <cell r="Z63">
            <v>1</v>
          </cell>
          <cell r="AA63">
            <v>1</v>
          </cell>
          <cell r="AB63">
            <v>0</v>
          </cell>
          <cell r="AC63">
            <v>118</v>
          </cell>
          <cell r="AF63">
            <v>0</v>
          </cell>
          <cell r="AG63">
            <v>0</v>
          </cell>
          <cell r="AH63">
            <v>0</v>
          </cell>
          <cell r="AI63">
            <v>0</v>
          </cell>
          <cell r="AJ63">
            <v>0</v>
          </cell>
          <cell r="AK63">
            <v>0</v>
          </cell>
          <cell r="BP63">
            <v>0</v>
          </cell>
          <cell r="BQ63">
            <v>0</v>
          </cell>
          <cell r="BR63">
            <v>0</v>
          </cell>
          <cell r="BS63">
            <v>0</v>
          </cell>
        </row>
        <row r="64">
          <cell r="J64" t="str">
            <v>Other</v>
          </cell>
          <cell r="K64" t="str">
            <v>Heyakl Haroosh</v>
          </cell>
          <cell r="L64" t="str">
            <v>HRP</v>
          </cell>
          <cell r="M64" t="str">
            <v>HIRQ19-CCM-154285-1</v>
          </cell>
          <cell r="N64" t="str">
            <v>No</v>
          </cell>
          <cell r="O64">
            <v>12</v>
          </cell>
          <cell r="P64">
            <v>73</v>
          </cell>
          <cell r="Q64">
            <v>38</v>
          </cell>
          <cell r="R64">
            <v>35</v>
          </cell>
          <cell r="S64">
            <v>73</v>
          </cell>
          <cell r="T64">
            <v>41</v>
          </cell>
          <cell r="U64">
            <v>17</v>
          </cell>
          <cell r="V64">
            <v>24</v>
          </cell>
          <cell r="W64">
            <v>31</v>
          </cell>
          <cell r="X64">
            <v>20</v>
          </cell>
          <cell r="Y64">
            <v>11</v>
          </cell>
          <cell r="Z64">
            <v>1</v>
          </cell>
          <cell r="AA64">
            <v>1</v>
          </cell>
          <cell r="AB64">
            <v>0</v>
          </cell>
          <cell r="AC64">
            <v>73</v>
          </cell>
          <cell r="AF64">
            <v>0</v>
          </cell>
          <cell r="AG64">
            <v>0</v>
          </cell>
          <cell r="AH64">
            <v>0</v>
          </cell>
          <cell r="AI64">
            <v>0</v>
          </cell>
          <cell r="AJ64">
            <v>0</v>
          </cell>
          <cell r="AK64">
            <v>0</v>
          </cell>
          <cell r="BP64">
            <v>0</v>
          </cell>
          <cell r="BQ64">
            <v>0</v>
          </cell>
          <cell r="BR64">
            <v>0</v>
          </cell>
          <cell r="BS64">
            <v>0</v>
          </cell>
        </row>
        <row r="65">
          <cell r="J65" t="str">
            <v>Other</v>
          </cell>
          <cell r="K65" t="str">
            <v>Heyakl Haroosh</v>
          </cell>
          <cell r="L65" t="str">
            <v>HRP</v>
          </cell>
          <cell r="M65" t="str">
            <v>HIRQ19-CCM-154285-1</v>
          </cell>
          <cell r="N65" t="str">
            <v>No</v>
          </cell>
          <cell r="O65">
            <v>16</v>
          </cell>
          <cell r="P65">
            <v>77</v>
          </cell>
          <cell r="Q65">
            <v>36</v>
          </cell>
          <cell r="R65">
            <v>41</v>
          </cell>
          <cell r="S65">
            <v>77</v>
          </cell>
          <cell r="T65">
            <v>44</v>
          </cell>
          <cell r="U65">
            <v>19</v>
          </cell>
          <cell r="V65">
            <v>25</v>
          </cell>
          <cell r="W65">
            <v>30</v>
          </cell>
          <cell r="X65">
            <v>15</v>
          </cell>
          <cell r="Y65">
            <v>15</v>
          </cell>
          <cell r="Z65">
            <v>3</v>
          </cell>
          <cell r="AA65">
            <v>2</v>
          </cell>
          <cell r="AB65">
            <v>1</v>
          </cell>
          <cell r="AC65">
            <v>77</v>
          </cell>
          <cell r="AF65">
            <v>0</v>
          </cell>
          <cell r="AG65">
            <v>0</v>
          </cell>
          <cell r="AH65">
            <v>0</v>
          </cell>
          <cell r="AI65">
            <v>0</v>
          </cell>
          <cell r="AJ65">
            <v>0</v>
          </cell>
          <cell r="AK65">
            <v>0</v>
          </cell>
          <cell r="BP65">
            <v>0</v>
          </cell>
          <cell r="BQ65">
            <v>0</v>
          </cell>
          <cell r="BR65">
            <v>0</v>
          </cell>
          <cell r="BS65">
            <v>0</v>
          </cell>
        </row>
        <row r="66">
          <cell r="J66" t="str">
            <v>Other</v>
          </cell>
          <cell r="K66" t="str">
            <v>Al-Malayeen</v>
          </cell>
          <cell r="L66" t="str">
            <v>HRP</v>
          </cell>
          <cell r="M66" t="str">
            <v>HIRQ19-CCM-154285-1</v>
          </cell>
          <cell r="N66" t="str">
            <v>No</v>
          </cell>
          <cell r="O66">
            <v>13</v>
          </cell>
          <cell r="P66">
            <v>64</v>
          </cell>
          <cell r="Q66">
            <v>30</v>
          </cell>
          <cell r="R66">
            <v>34</v>
          </cell>
          <cell r="S66">
            <v>64</v>
          </cell>
          <cell r="T66">
            <v>35</v>
          </cell>
          <cell r="U66">
            <v>15</v>
          </cell>
          <cell r="V66">
            <v>20</v>
          </cell>
          <cell r="W66">
            <v>28</v>
          </cell>
          <cell r="X66">
            <v>14</v>
          </cell>
          <cell r="Y66">
            <v>14</v>
          </cell>
          <cell r="Z66">
            <v>1</v>
          </cell>
          <cell r="AA66">
            <v>1</v>
          </cell>
          <cell r="AB66">
            <v>0</v>
          </cell>
          <cell r="AC66">
            <v>64</v>
          </cell>
          <cell r="AF66">
            <v>0</v>
          </cell>
          <cell r="AG66">
            <v>0</v>
          </cell>
          <cell r="AH66">
            <v>0</v>
          </cell>
          <cell r="AI66">
            <v>0</v>
          </cell>
          <cell r="AJ66">
            <v>0</v>
          </cell>
          <cell r="AK66">
            <v>0</v>
          </cell>
          <cell r="BP66">
            <v>0</v>
          </cell>
          <cell r="BQ66">
            <v>0</v>
          </cell>
          <cell r="BR66">
            <v>0</v>
          </cell>
          <cell r="BS66">
            <v>0</v>
          </cell>
        </row>
        <row r="67">
          <cell r="J67" t="str">
            <v>Other</v>
          </cell>
          <cell r="K67" t="str">
            <v>Hai Al-Arabi</v>
          </cell>
          <cell r="L67" t="str">
            <v>HRP</v>
          </cell>
          <cell r="M67" t="str">
            <v>HIRQ19-CCM-154285-1</v>
          </cell>
          <cell r="N67" t="str">
            <v>No</v>
          </cell>
          <cell r="O67">
            <v>13</v>
          </cell>
          <cell r="P67">
            <v>87</v>
          </cell>
          <cell r="Q67">
            <v>39</v>
          </cell>
          <cell r="R67">
            <v>48</v>
          </cell>
          <cell r="S67">
            <v>87</v>
          </cell>
          <cell r="T67">
            <v>41</v>
          </cell>
          <cell r="U67">
            <v>16</v>
          </cell>
          <cell r="V67">
            <v>25</v>
          </cell>
          <cell r="W67">
            <v>46</v>
          </cell>
          <cell r="X67">
            <v>23</v>
          </cell>
          <cell r="Y67">
            <v>23</v>
          </cell>
          <cell r="Z67">
            <v>0</v>
          </cell>
          <cell r="AA67">
            <v>0</v>
          </cell>
          <cell r="AB67">
            <v>0</v>
          </cell>
          <cell r="AC67">
            <v>87</v>
          </cell>
          <cell r="AF67">
            <v>0</v>
          </cell>
          <cell r="AG67">
            <v>0</v>
          </cell>
          <cell r="AH67">
            <v>0</v>
          </cell>
          <cell r="AI67">
            <v>0</v>
          </cell>
          <cell r="AJ67">
            <v>0</v>
          </cell>
          <cell r="AK67">
            <v>0</v>
          </cell>
          <cell r="BP67">
            <v>0</v>
          </cell>
          <cell r="BQ67">
            <v>0</v>
          </cell>
          <cell r="BR67">
            <v>0</v>
          </cell>
          <cell r="BS67">
            <v>0</v>
          </cell>
        </row>
        <row r="68">
          <cell r="J68" t="str">
            <v>Other</v>
          </cell>
          <cell r="K68" t="str">
            <v>Al-Yabesat</v>
          </cell>
          <cell r="L68" t="str">
            <v>HRP</v>
          </cell>
          <cell r="M68" t="str">
            <v>HIRQ19-CCM-154285-1</v>
          </cell>
          <cell r="N68" t="str">
            <v>No</v>
          </cell>
          <cell r="O68">
            <v>14</v>
          </cell>
          <cell r="P68">
            <v>83</v>
          </cell>
          <cell r="Q68">
            <v>41</v>
          </cell>
          <cell r="R68">
            <v>42</v>
          </cell>
          <cell r="S68">
            <v>83</v>
          </cell>
          <cell r="T68">
            <v>47</v>
          </cell>
          <cell r="U68">
            <v>25</v>
          </cell>
          <cell r="V68">
            <v>22</v>
          </cell>
          <cell r="W68">
            <v>35</v>
          </cell>
          <cell r="X68">
            <v>15</v>
          </cell>
          <cell r="Y68">
            <v>20</v>
          </cell>
          <cell r="Z68">
            <v>1</v>
          </cell>
          <cell r="AA68">
            <v>1</v>
          </cell>
          <cell r="AB68">
            <v>0</v>
          </cell>
          <cell r="AC68">
            <v>83</v>
          </cell>
          <cell r="AF68">
            <v>0</v>
          </cell>
          <cell r="AG68">
            <v>0</v>
          </cell>
          <cell r="AH68">
            <v>0</v>
          </cell>
          <cell r="AI68">
            <v>0</v>
          </cell>
          <cell r="AJ68">
            <v>0</v>
          </cell>
          <cell r="AK68">
            <v>0</v>
          </cell>
          <cell r="BP68">
            <v>0</v>
          </cell>
          <cell r="BQ68">
            <v>0</v>
          </cell>
          <cell r="BR68">
            <v>0</v>
          </cell>
          <cell r="BS68">
            <v>0</v>
          </cell>
        </row>
        <row r="69">
          <cell r="J69" t="str">
            <v>Other</v>
          </cell>
          <cell r="K69" t="str">
            <v>Dijlah1</v>
          </cell>
          <cell r="L69" t="str">
            <v>HRP</v>
          </cell>
          <cell r="M69" t="str">
            <v>HIRQ19-CCM-154285-1</v>
          </cell>
          <cell r="N69" t="str">
            <v>No</v>
          </cell>
          <cell r="O69">
            <v>9</v>
          </cell>
          <cell r="P69">
            <v>46</v>
          </cell>
          <cell r="Q69">
            <v>18</v>
          </cell>
          <cell r="R69">
            <v>28</v>
          </cell>
          <cell r="S69">
            <v>46</v>
          </cell>
          <cell r="T69">
            <v>26</v>
          </cell>
          <cell r="U69">
            <v>7</v>
          </cell>
          <cell r="V69">
            <v>19</v>
          </cell>
          <cell r="W69">
            <v>19</v>
          </cell>
          <cell r="X69">
            <v>11</v>
          </cell>
          <cell r="Y69">
            <v>8</v>
          </cell>
          <cell r="Z69">
            <v>1</v>
          </cell>
          <cell r="AA69">
            <v>0</v>
          </cell>
          <cell r="AB69">
            <v>1</v>
          </cell>
          <cell r="AC69">
            <v>46</v>
          </cell>
          <cell r="AF69">
            <v>0</v>
          </cell>
          <cell r="AG69">
            <v>0</v>
          </cell>
          <cell r="AH69">
            <v>0</v>
          </cell>
          <cell r="AI69">
            <v>0</v>
          </cell>
          <cell r="AJ69">
            <v>0</v>
          </cell>
          <cell r="AK69">
            <v>0</v>
          </cell>
          <cell r="BP69">
            <v>0</v>
          </cell>
          <cell r="BQ69">
            <v>0</v>
          </cell>
          <cell r="BR69">
            <v>0</v>
          </cell>
          <cell r="BS69">
            <v>0</v>
          </cell>
        </row>
        <row r="70">
          <cell r="J70" t="str">
            <v>Other</v>
          </cell>
          <cell r="K70" t="str">
            <v>Al-rifai</v>
          </cell>
          <cell r="L70" t="str">
            <v>HRP</v>
          </cell>
          <cell r="M70" t="str">
            <v>HIRQ19-CCM-154285-1</v>
          </cell>
          <cell r="N70" t="str">
            <v>No</v>
          </cell>
          <cell r="O70">
            <v>14</v>
          </cell>
          <cell r="P70">
            <v>48</v>
          </cell>
          <cell r="Q70">
            <v>29</v>
          </cell>
          <cell r="R70">
            <v>19</v>
          </cell>
          <cell r="S70">
            <v>48</v>
          </cell>
          <cell r="T70">
            <v>19</v>
          </cell>
          <cell r="U70">
            <v>12</v>
          </cell>
          <cell r="V70">
            <v>7</v>
          </cell>
          <cell r="W70">
            <v>25</v>
          </cell>
          <cell r="X70">
            <v>15</v>
          </cell>
          <cell r="Y70">
            <v>10</v>
          </cell>
          <cell r="Z70">
            <v>4</v>
          </cell>
          <cell r="AA70">
            <v>2</v>
          </cell>
          <cell r="AB70">
            <v>2</v>
          </cell>
          <cell r="AC70">
            <v>48</v>
          </cell>
          <cell r="AF70">
            <v>0</v>
          </cell>
          <cell r="AG70">
            <v>0</v>
          </cell>
          <cell r="AH70">
            <v>0</v>
          </cell>
          <cell r="AI70">
            <v>0</v>
          </cell>
          <cell r="AJ70">
            <v>0</v>
          </cell>
          <cell r="AK70">
            <v>0</v>
          </cell>
          <cell r="BP70">
            <v>0</v>
          </cell>
          <cell r="BQ70">
            <v>0</v>
          </cell>
          <cell r="BR70">
            <v>0</v>
          </cell>
          <cell r="BS70">
            <v>0</v>
          </cell>
        </row>
        <row r="71">
          <cell r="J71" t="str">
            <v>Other</v>
          </cell>
          <cell r="K71" t="str">
            <v>Al-Joosaq</v>
          </cell>
          <cell r="L71" t="str">
            <v>HRP</v>
          </cell>
          <cell r="M71" t="str">
            <v>HIRQ19-CCM-154285-1</v>
          </cell>
          <cell r="N71" t="str">
            <v>No</v>
          </cell>
          <cell r="O71">
            <v>16</v>
          </cell>
          <cell r="P71">
            <v>69</v>
          </cell>
          <cell r="Q71">
            <v>35</v>
          </cell>
          <cell r="R71">
            <v>34</v>
          </cell>
          <cell r="S71">
            <v>69</v>
          </cell>
          <cell r="T71">
            <v>30</v>
          </cell>
          <cell r="U71">
            <v>17</v>
          </cell>
          <cell r="V71">
            <v>13</v>
          </cell>
          <cell r="W71">
            <v>39</v>
          </cell>
          <cell r="X71">
            <v>18</v>
          </cell>
          <cell r="Y71">
            <v>21</v>
          </cell>
          <cell r="Z71">
            <v>0</v>
          </cell>
          <cell r="AA71">
            <v>0</v>
          </cell>
          <cell r="AB71">
            <v>0</v>
          </cell>
          <cell r="AC71">
            <v>69</v>
          </cell>
          <cell r="AF71">
            <v>0</v>
          </cell>
          <cell r="AG71">
            <v>0</v>
          </cell>
          <cell r="AH71">
            <v>0</v>
          </cell>
          <cell r="AI71">
            <v>0</v>
          </cell>
          <cell r="AJ71">
            <v>0</v>
          </cell>
          <cell r="AK71">
            <v>0</v>
          </cell>
          <cell r="BP71">
            <v>0</v>
          </cell>
          <cell r="BQ71">
            <v>0</v>
          </cell>
          <cell r="BR71">
            <v>0</v>
          </cell>
          <cell r="BS71">
            <v>0</v>
          </cell>
        </row>
        <row r="72">
          <cell r="J72" t="str">
            <v>Other</v>
          </cell>
          <cell r="K72" t="str">
            <v>Dijlah2</v>
          </cell>
          <cell r="L72" t="str">
            <v>HRP</v>
          </cell>
          <cell r="M72" t="str">
            <v>HIRQ19-CCM-154285-1</v>
          </cell>
          <cell r="N72" t="str">
            <v>No</v>
          </cell>
          <cell r="O72">
            <v>11</v>
          </cell>
          <cell r="P72">
            <v>69</v>
          </cell>
          <cell r="Q72">
            <v>33</v>
          </cell>
          <cell r="R72">
            <v>36</v>
          </cell>
          <cell r="S72">
            <v>69</v>
          </cell>
          <cell r="T72">
            <v>28</v>
          </cell>
          <cell r="U72">
            <v>12</v>
          </cell>
          <cell r="V72">
            <v>16</v>
          </cell>
          <cell r="W72">
            <v>41</v>
          </cell>
          <cell r="X72">
            <v>21</v>
          </cell>
          <cell r="Y72">
            <v>20</v>
          </cell>
          <cell r="Z72">
            <v>0</v>
          </cell>
          <cell r="AA72">
            <v>0</v>
          </cell>
          <cell r="AB72">
            <v>0</v>
          </cell>
          <cell r="AC72">
            <v>69</v>
          </cell>
          <cell r="AF72">
            <v>0</v>
          </cell>
          <cell r="AG72">
            <v>0</v>
          </cell>
          <cell r="AH72">
            <v>0</v>
          </cell>
          <cell r="AI72">
            <v>0</v>
          </cell>
          <cell r="AJ72">
            <v>0</v>
          </cell>
          <cell r="AK72">
            <v>0</v>
          </cell>
          <cell r="BP72">
            <v>0</v>
          </cell>
          <cell r="BQ72">
            <v>0</v>
          </cell>
          <cell r="BR72">
            <v>0</v>
          </cell>
          <cell r="BS72">
            <v>0</v>
          </cell>
        </row>
        <row r="73">
          <cell r="J73" t="str">
            <v>Other</v>
          </cell>
          <cell r="K73" t="str">
            <v>Wadi Hajer</v>
          </cell>
          <cell r="L73" t="str">
            <v>HRP</v>
          </cell>
          <cell r="M73" t="str">
            <v>HIRQ19-CCM-154285-1</v>
          </cell>
          <cell r="N73" t="str">
            <v>No</v>
          </cell>
          <cell r="O73">
            <v>11</v>
          </cell>
          <cell r="P73">
            <v>43</v>
          </cell>
          <cell r="Q73">
            <v>22</v>
          </cell>
          <cell r="R73">
            <v>21</v>
          </cell>
          <cell r="S73">
            <v>43</v>
          </cell>
          <cell r="T73">
            <v>18</v>
          </cell>
          <cell r="U73">
            <v>10</v>
          </cell>
          <cell r="V73">
            <v>8</v>
          </cell>
          <cell r="W73">
            <v>23</v>
          </cell>
          <cell r="X73">
            <v>11</v>
          </cell>
          <cell r="Y73">
            <v>12</v>
          </cell>
          <cell r="Z73">
            <v>2</v>
          </cell>
          <cell r="AA73">
            <v>1</v>
          </cell>
          <cell r="AB73">
            <v>1</v>
          </cell>
          <cell r="AC73">
            <v>43</v>
          </cell>
          <cell r="AF73">
            <v>0</v>
          </cell>
          <cell r="AG73">
            <v>0</v>
          </cell>
          <cell r="AH73">
            <v>0</v>
          </cell>
          <cell r="AI73">
            <v>0</v>
          </cell>
          <cell r="AJ73">
            <v>0</v>
          </cell>
          <cell r="AK73">
            <v>0</v>
          </cell>
          <cell r="BP73">
            <v>0</v>
          </cell>
          <cell r="BQ73">
            <v>0</v>
          </cell>
          <cell r="BR73">
            <v>0</v>
          </cell>
          <cell r="BS73">
            <v>0</v>
          </cell>
        </row>
        <row r="74">
          <cell r="J74" t="str">
            <v>Other</v>
          </cell>
          <cell r="K74" t="str">
            <v>Al-Gezlani</v>
          </cell>
          <cell r="L74" t="str">
            <v>HRP</v>
          </cell>
          <cell r="M74" t="str">
            <v>HIRQ19-CCM-154285-1</v>
          </cell>
          <cell r="N74" t="str">
            <v>No</v>
          </cell>
          <cell r="O74">
            <v>11</v>
          </cell>
          <cell r="P74">
            <v>47</v>
          </cell>
          <cell r="Q74">
            <v>25</v>
          </cell>
          <cell r="R74">
            <v>22</v>
          </cell>
          <cell r="S74">
            <v>47</v>
          </cell>
          <cell r="T74">
            <v>24</v>
          </cell>
          <cell r="U74">
            <v>10</v>
          </cell>
          <cell r="V74">
            <v>14</v>
          </cell>
          <cell r="W74">
            <v>22</v>
          </cell>
          <cell r="X74">
            <v>14</v>
          </cell>
          <cell r="Y74">
            <v>8</v>
          </cell>
          <cell r="Z74">
            <v>1</v>
          </cell>
          <cell r="AA74">
            <v>1</v>
          </cell>
          <cell r="AB74">
            <v>0</v>
          </cell>
          <cell r="AC74">
            <v>47</v>
          </cell>
          <cell r="AF74">
            <v>0</v>
          </cell>
          <cell r="AG74">
            <v>0</v>
          </cell>
          <cell r="AH74">
            <v>0</v>
          </cell>
          <cell r="AI74">
            <v>0</v>
          </cell>
          <cell r="AJ74">
            <v>0</v>
          </cell>
          <cell r="AK74">
            <v>0</v>
          </cell>
          <cell r="BP74">
            <v>0</v>
          </cell>
          <cell r="BQ74">
            <v>0</v>
          </cell>
          <cell r="BR74">
            <v>0</v>
          </cell>
          <cell r="BS74">
            <v>0</v>
          </cell>
        </row>
        <row r="75">
          <cell r="J75" t="str">
            <v>Other</v>
          </cell>
          <cell r="K75" t="str">
            <v>Al-Tayaran</v>
          </cell>
          <cell r="L75" t="str">
            <v>HRP</v>
          </cell>
          <cell r="M75" t="str">
            <v>HIRQ19-CCM-154285-1</v>
          </cell>
          <cell r="N75" t="str">
            <v>No</v>
          </cell>
          <cell r="O75">
            <v>11</v>
          </cell>
          <cell r="P75">
            <v>47</v>
          </cell>
          <cell r="Q75">
            <v>28</v>
          </cell>
          <cell r="R75">
            <v>19</v>
          </cell>
          <cell r="S75">
            <v>47</v>
          </cell>
          <cell r="T75">
            <v>19</v>
          </cell>
          <cell r="U75">
            <v>12</v>
          </cell>
          <cell r="V75">
            <v>7</v>
          </cell>
          <cell r="W75">
            <v>28</v>
          </cell>
          <cell r="X75">
            <v>16</v>
          </cell>
          <cell r="Y75">
            <v>12</v>
          </cell>
          <cell r="Z75">
            <v>0</v>
          </cell>
          <cell r="AA75">
            <v>0</v>
          </cell>
          <cell r="AB75">
            <v>0</v>
          </cell>
          <cell r="AC75">
            <v>47</v>
          </cell>
          <cell r="AF75">
            <v>0</v>
          </cell>
          <cell r="AG75">
            <v>0</v>
          </cell>
          <cell r="AH75">
            <v>0</v>
          </cell>
          <cell r="AI75">
            <v>0</v>
          </cell>
          <cell r="AJ75">
            <v>0</v>
          </cell>
          <cell r="AK75">
            <v>0</v>
          </cell>
          <cell r="BP75">
            <v>0</v>
          </cell>
          <cell r="BQ75">
            <v>0</v>
          </cell>
          <cell r="BR75">
            <v>0</v>
          </cell>
          <cell r="BS75">
            <v>0</v>
          </cell>
        </row>
        <row r="76">
          <cell r="J76" t="str">
            <v>Other</v>
          </cell>
          <cell r="K76" t="str">
            <v>Al-Dandan</v>
          </cell>
          <cell r="L76" t="str">
            <v>HRP</v>
          </cell>
          <cell r="M76" t="str">
            <v>HIRQ19-CCM-154285-1</v>
          </cell>
          <cell r="N76" t="str">
            <v>No</v>
          </cell>
          <cell r="O76">
            <v>15</v>
          </cell>
          <cell r="P76">
            <v>68</v>
          </cell>
          <cell r="Q76">
            <v>31</v>
          </cell>
          <cell r="R76">
            <v>37</v>
          </cell>
          <cell r="S76">
            <v>68</v>
          </cell>
          <cell r="T76">
            <v>34</v>
          </cell>
          <cell r="U76">
            <v>12</v>
          </cell>
          <cell r="V76">
            <v>22</v>
          </cell>
          <cell r="W76">
            <v>32</v>
          </cell>
          <cell r="X76">
            <v>17</v>
          </cell>
          <cell r="Y76">
            <v>15</v>
          </cell>
          <cell r="Z76">
            <v>2</v>
          </cell>
          <cell r="AA76">
            <v>2</v>
          </cell>
          <cell r="AB76">
            <v>0</v>
          </cell>
          <cell r="AC76">
            <v>68</v>
          </cell>
          <cell r="AF76">
            <v>0</v>
          </cell>
          <cell r="AG76">
            <v>0</v>
          </cell>
          <cell r="AH76">
            <v>0</v>
          </cell>
          <cell r="AI76">
            <v>0</v>
          </cell>
          <cell r="AJ76">
            <v>0</v>
          </cell>
          <cell r="AK76">
            <v>0</v>
          </cell>
          <cell r="BP76">
            <v>0</v>
          </cell>
          <cell r="BQ76">
            <v>0</v>
          </cell>
          <cell r="BR76">
            <v>0</v>
          </cell>
          <cell r="BS76">
            <v>0</v>
          </cell>
        </row>
        <row r="77">
          <cell r="J77" t="str">
            <v>Other</v>
          </cell>
          <cell r="K77" t="str">
            <v>Al-Augaidat 1</v>
          </cell>
          <cell r="L77" t="str">
            <v>HRP</v>
          </cell>
          <cell r="M77" t="str">
            <v>HIRQ19-CCM-154285-1</v>
          </cell>
          <cell r="N77" t="str">
            <v>No</v>
          </cell>
          <cell r="O77">
            <v>11</v>
          </cell>
          <cell r="P77">
            <v>64</v>
          </cell>
          <cell r="Q77">
            <v>30</v>
          </cell>
          <cell r="R77">
            <v>34</v>
          </cell>
          <cell r="S77">
            <v>64</v>
          </cell>
          <cell r="T77">
            <v>24</v>
          </cell>
          <cell r="U77">
            <v>11</v>
          </cell>
          <cell r="V77">
            <v>13</v>
          </cell>
          <cell r="W77">
            <v>36</v>
          </cell>
          <cell r="X77">
            <v>16</v>
          </cell>
          <cell r="Y77">
            <v>20</v>
          </cell>
          <cell r="Z77">
            <v>4</v>
          </cell>
          <cell r="AA77">
            <v>3</v>
          </cell>
          <cell r="AB77">
            <v>1</v>
          </cell>
          <cell r="AC77">
            <v>64</v>
          </cell>
          <cell r="AF77">
            <v>0</v>
          </cell>
          <cell r="AG77">
            <v>0</v>
          </cell>
          <cell r="AH77">
            <v>0</v>
          </cell>
          <cell r="AI77">
            <v>0</v>
          </cell>
          <cell r="AJ77">
            <v>0</v>
          </cell>
          <cell r="AK77">
            <v>0</v>
          </cell>
          <cell r="BP77">
            <v>0</v>
          </cell>
          <cell r="BQ77">
            <v>0</v>
          </cell>
          <cell r="BR77">
            <v>0</v>
          </cell>
          <cell r="BS77">
            <v>0</v>
          </cell>
        </row>
        <row r="78">
          <cell r="J78" t="str">
            <v>Other</v>
          </cell>
          <cell r="K78" t="str">
            <v>Al-Augaidat 2</v>
          </cell>
          <cell r="L78" t="str">
            <v>HRP</v>
          </cell>
          <cell r="M78" t="str">
            <v>HIRQ19-CCM-154285-1</v>
          </cell>
          <cell r="N78" t="str">
            <v>No</v>
          </cell>
          <cell r="O78">
            <v>16</v>
          </cell>
          <cell r="P78">
            <v>84</v>
          </cell>
          <cell r="Q78">
            <v>42</v>
          </cell>
          <cell r="R78">
            <v>42</v>
          </cell>
          <cell r="S78">
            <v>84</v>
          </cell>
          <cell r="T78">
            <v>44</v>
          </cell>
          <cell r="U78">
            <v>18</v>
          </cell>
          <cell r="V78">
            <v>26</v>
          </cell>
          <cell r="W78">
            <v>40</v>
          </cell>
          <cell r="X78">
            <v>24</v>
          </cell>
          <cell r="Y78">
            <v>16</v>
          </cell>
          <cell r="Z78">
            <v>0</v>
          </cell>
          <cell r="AA78">
            <v>0</v>
          </cell>
          <cell r="AB78">
            <v>0</v>
          </cell>
          <cell r="AC78">
            <v>84</v>
          </cell>
          <cell r="AF78">
            <v>0</v>
          </cell>
          <cell r="AG78">
            <v>0</v>
          </cell>
          <cell r="AH78">
            <v>0</v>
          </cell>
          <cell r="AI78">
            <v>0</v>
          </cell>
          <cell r="AJ78">
            <v>0</v>
          </cell>
          <cell r="AK78">
            <v>0</v>
          </cell>
          <cell r="BP78">
            <v>0</v>
          </cell>
          <cell r="BQ78">
            <v>0</v>
          </cell>
          <cell r="BR78">
            <v>0</v>
          </cell>
          <cell r="BS78">
            <v>0</v>
          </cell>
        </row>
        <row r="79">
          <cell r="J79" t="str">
            <v>Other</v>
          </cell>
          <cell r="K79" t="str">
            <v>Hawi Al-Qanisa</v>
          </cell>
          <cell r="L79" t="str">
            <v>HRP</v>
          </cell>
          <cell r="M79" t="str">
            <v>HIRQ19-CCM-154285-1</v>
          </cell>
          <cell r="N79" t="str">
            <v>No</v>
          </cell>
          <cell r="O79">
            <v>17</v>
          </cell>
          <cell r="P79">
            <v>72</v>
          </cell>
          <cell r="Q79">
            <v>34</v>
          </cell>
          <cell r="R79">
            <v>38</v>
          </cell>
          <cell r="S79">
            <v>72</v>
          </cell>
          <cell r="T79">
            <v>33</v>
          </cell>
          <cell r="U79">
            <v>17</v>
          </cell>
          <cell r="V79">
            <v>16</v>
          </cell>
          <cell r="W79">
            <v>38</v>
          </cell>
          <cell r="X79">
            <v>17</v>
          </cell>
          <cell r="Y79">
            <v>21</v>
          </cell>
          <cell r="Z79">
            <v>1</v>
          </cell>
          <cell r="AA79">
            <v>0</v>
          </cell>
          <cell r="AB79">
            <v>1</v>
          </cell>
          <cell r="AC79">
            <v>72</v>
          </cell>
          <cell r="AF79">
            <v>0</v>
          </cell>
          <cell r="AG79">
            <v>0</v>
          </cell>
          <cell r="AH79">
            <v>0</v>
          </cell>
          <cell r="AI79">
            <v>0</v>
          </cell>
          <cell r="AJ79">
            <v>0</v>
          </cell>
          <cell r="AK79">
            <v>0</v>
          </cell>
          <cell r="BP79">
            <v>0</v>
          </cell>
          <cell r="BQ79">
            <v>0</v>
          </cell>
          <cell r="BR79">
            <v>0</v>
          </cell>
          <cell r="BS79">
            <v>0</v>
          </cell>
        </row>
        <row r="80">
          <cell r="H80" t="str">
            <v>Chamishku</v>
          </cell>
          <cell r="L80" t="str">
            <v>Non HRP</v>
          </cell>
          <cell r="N80" t="str">
            <v>No</v>
          </cell>
          <cell r="O80">
            <v>5040</v>
          </cell>
          <cell r="P80">
            <v>26469</v>
          </cell>
          <cell r="Q80">
            <v>13608</v>
          </cell>
          <cell r="R80">
            <v>12861</v>
          </cell>
          <cell r="S80">
            <v>26469</v>
          </cell>
          <cell r="T80">
            <v>11506</v>
          </cell>
          <cell r="U80">
            <v>5853</v>
          </cell>
          <cell r="V80">
            <v>5653</v>
          </cell>
          <cell r="W80">
            <v>13686</v>
          </cell>
          <cell r="X80">
            <v>7009</v>
          </cell>
          <cell r="Y80">
            <v>6677</v>
          </cell>
          <cell r="Z80">
            <v>1277</v>
          </cell>
          <cell r="AA80">
            <v>743</v>
          </cell>
          <cell r="AB80">
            <v>534</v>
          </cell>
          <cell r="AC80">
            <v>26469</v>
          </cell>
          <cell r="AD80">
            <v>13686</v>
          </cell>
          <cell r="AE80">
            <v>1</v>
          </cell>
          <cell r="AF80">
            <v>39</v>
          </cell>
          <cell r="AG80">
            <v>178</v>
          </cell>
          <cell r="AH80">
            <v>0</v>
          </cell>
          <cell r="AI80">
            <v>0</v>
          </cell>
          <cell r="AJ80">
            <v>8</v>
          </cell>
          <cell r="AK80">
            <v>45</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BA80">
            <v>1</v>
          </cell>
          <cell r="BB80">
            <v>1</v>
          </cell>
          <cell r="BC80">
            <v>1</v>
          </cell>
          <cell r="BD80">
            <v>6</v>
          </cell>
          <cell r="BE80">
            <v>0</v>
          </cell>
          <cell r="BF80">
            <v>0</v>
          </cell>
          <cell r="BG80">
            <v>0</v>
          </cell>
          <cell r="BH80">
            <v>1</v>
          </cell>
          <cell r="BI80">
            <v>1</v>
          </cell>
          <cell r="BJ80">
            <v>1</v>
          </cell>
          <cell r="BK80">
            <v>0</v>
          </cell>
          <cell r="BL80">
            <v>0</v>
          </cell>
          <cell r="BM80">
            <v>0</v>
          </cell>
          <cell r="BN80">
            <v>12</v>
          </cell>
          <cell r="BP80">
            <v>5000</v>
          </cell>
          <cell r="BQ80">
            <v>0</v>
          </cell>
          <cell r="BR80">
            <v>0</v>
          </cell>
          <cell r="BS80">
            <v>0</v>
          </cell>
        </row>
        <row r="81">
          <cell r="H81" t="str">
            <v>Rwanga Community</v>
          </cell>
          <cell r="L81" t="str">
            <v>Non HRP</v>
          </cell>
          <cell r="N81" t="str">
            <v>No</v>
          </cell>
          <cell r="O81">
            <v>2610</v>
          </cell>
          <cell r="P81">
            <v>14074</v>
          </cell>
          <cell r="Q81">
            <v>7425</v>
          </cell>
          <cell r="R81">
            <v>6649</v>
          </cell>
          <cell r="S81">
            <v>14074</v>
          </cell>
          <cell r="T81">
            <v>5725</v>
          </cell>
          <cell r="U81">
            <v>2984</v>
          </cell>
          <cell r="V81">
            <v>2741</v>
          </cell>
          <cell r="W81">
            <v>7706</v>
          </cell>
          <cell r="X81">
            <v>4037</v>
          </cell>
          <cell r="Y81">
            <v>3669</v>
          </cell>
          <cell r="Z81">
            <v>643</v>
          </cell>
          <cell r="AA81">
            <v>359</v>
          </cell>
          <cell r="AB81">
            <v>284</v>
          </cell>
          <cell r="AC81">
            <v>14074</v>
          </cell>
          <cell r="AD81">
            <v>7706</v>
          </cell>
          <cell r="AE81">
            <v>1</v>
          </cell>
          <cell r="AF81">
            <v>16</v>
          </cell>
          <cell r="AG81">
            <v>26</v>
          </cell>
          <cell r="AH81">
            <v>0</v>
          </cell>
          <cell r="AI81">
            <v>0</v>
          </cell>
          <cell r="AJ81">
            <v>7</v>
          </cell>
          <cell r="AK81">
            <v>23</v>
          </cell>
          <cell r="AL81">
            <v>0</v>
          </cell>
          <cell r="AM81">
            <v>0</v>
          </cell>
          <cell r="AN81">
            <v>0</v>
          </cell>
          <cell r="AO81">
            <v>0</v>
          </cell>
          <cell r="AP81">
            <v>0</v>
          </cell>
          <cell r="AQ81">
            <v>0</v>
          </cell>
          <cell r="AR81">
            <v>0</v>
          </cell>
          <cell r="AS81">
            <v>0</v>
          </cell>
          <cell r="AT81">
            <v>0</v>
          </cell>
          <cell r="AU81">
            <v>0</v>
          </cell>
          <cell r="AV81">
            <v>0</v>
          </cell>
          <cell r="AW81">
            <v>0</v>
          </cell>
          <cell r="AX81">
            <v>16</v>
          </cell>
          <cell r="AY81">
            <v>16</v>
          </cell>
          <cell r="BA81">
            <v>0</v>
          </cell>
          <cell r="BB81">
            <v>0</v>
          </cell>
          <cell r="BC81">
            <v>0</v>
          </cell>
          <cell r="BD81">
            <v>0</v>
          </cell>
          <cell r="BE81">
            <v>0</v>
          </cell>
          <cell r="BF81">
            <v>0</v>
          </cell>
          <cell r="BG81">
            <v>0</v>
          </cell>
          <cell r="BH81">
            <v>0</v>
          </cell>
          <cell r="BI81">
            <v>0</v>
          </cell>
          <cell r="BJ81">
            <v>0</v>
          </cell>
          <cell r="BK81">
            <v>0</v>
          </cell>
          <cell r="BL81">
            <v>0</v>
          </cell>
          <cell r="BM81">
            <v>7</v>
          </cell>
          <cell r="BN81">
            <v>7</v>
          </cell>
          <cell r="BP81">
            <v>3004</v>
          </cell>
          <cell r="BQ81">
            <v>0</v>
          </cell>
          <cell r="BR81">
            <v>0</v>
          </cell>
          <cell r="BS81">
            <v>0</v>
          </cell>
        </row>
        <row r="82">
          <cell r="J82" t="str">
            <v>Ahil AlRamadi Camp (BzBz 2)</v>
          </cell>
          <cell r="L82" t="str">
            <v>HRP</v>
          </cell>
          <cell r="M82" t="str">
            <v>HIRQ19-CCM-154285-1</v>
          </cell>
          <cell r="N82" t="str">
            <v>No</v>
          </cell>
          <cell r="O82">
            <v>70</v>
          </cell>
          <cell r="P82">
            <v>439</v>
          </cell>
          <cell r="Q82">
            <v>227</v>
          </cell>
          <cell r="R82">
            <v>212</v>
          </cell>
          <cell r="S82">
            <v>439</v>
          </cell>
          <cell r="T82">
            <v>233</v>
          </cell>
          <cell r="U82">
            <v>123</v>
          </cell>
          <cell r="V82">
            <v>110</v>
          </cell>
          <cell r="W82">
            <v>189</v>
          </cell>
          <cell r="X82">
            <v>95</v>
          </cell>
          <cell r="Y82">
            <v>94</v>
          </cell>
          <cell r="Z82">
            <v>17</v>
          </cell>
          <cell r="AA82">
            <v>9</v>
          </cell>
          <cell r="AB82">
            <v>8</v>
          </cell>
          <cell r="AC82">
            <v>439</v>
          </cell>
          <cell r="AF82">
            <v>0</v>
          </cell>
          <cell r="AG82">
            <v>0</v>
          </cell>
          <cell r="AH82">
            <v>0</v>
          </cell>
          <cell r="AI82">
            <v>0</v>
          </cell>
          <cell r="AJ82">
            <v>0</v>
          </cell>
          <cell r="AK82">
            <v>0</v>
          </cell>
          <cell r="BP82">
            <v>70</v>
          </cell>
          <cell r="BQ82">
            <v>0</v>
          </cell>
          <cell r="BR82">
            <v>0</v>
          </cell>
          <cell r="BS82">
            <v>3</v>
          </cell>
        </row>
        <row r="83">
          <cell r="J83" t="str">
            <v>Sector 1 (BzBz 3)</v>
          </cell>
          <cell r="L83" t="str">
            <v>HRP</v>
          </cell>
          <cell r="M83" t="str">
            <v>HIRQ19-CCM-154285-1</v>
          </cell>
          <cell r="N83" t="str">
            <v>No</v>
          </cell>
          <cell r="O83">
            <v>63</v>
          </cell>
          <cell r="P83">
            <v>317</v>
          </cell>
          <cell r="Q83">
            <v>170</v>
          </cell>
          <cell r="R83">
            <v>147</v>
          </cell>
          <cell r="S83">
            <v>317</v>
          </cell>
          <cell r="T83">
            <v>174</v>
          </cell>
          <cell r="U83">
            <v>98</v>
          </cell>
          <cell r="V83">
            <v>76</v>
          </cell>
          <cell r="W83">
            <v>129</v>
          </cell>
          <cell r="X83">
            <v>67</v>
          </cell>
          <cell r="Y83">
            <v>62</v>
          </cell>
          <cell r="Z83">
            <v>14</v>
          </cell>
          <cell r="AA83">
            <v>5</v>
          </cell>
          <cell r="AB83">
            <v>9</v>
          </cell>
          <cell r="AC83">
            <v>317</v>
          </cell>
          <cell r="AF83">
            <v>0</v>
          </cell>
          <cell r="AG83">
            <v>0</v>
          </cell>
          <cell r="AH83">
            <v>0</v>
          </cell>
          <cell r="AI83">
            <v>0</v>
          </cell>
          <cell r="AJ83">
            <v>0</v>
          </cell>
          <cell r="AK83">
            <v>0</v>
          </cell>
          <cell r="BP83">
            <v>57</v>
          </cell>
          <cell r="BQ83">
            <v>0</v>
          </cell>
          <cell r="BR83">
            <v>0</v>
          </cell>
          <cell r="BS83">
            <v>11</v>
          </cell>
        </row>
        <row r="84">
          <cell r="J84" t="str">
            <v>Sector 2 (BzBz 4)</v>
          </cell>
          <cell r="L84" t="str">
            <v>HRP</v>
          </cell>
          <cell r="M84" t="str">
            <v>HIRQ19-CCM-154285-1</v>
          </cell>
          <cell r="N84" t="str">
            <v>No</v>
          </cell>
          <cell r="O84">
            <v>221</v>
          </cell>
          <cell r="P84">
            <v>993</v>
          </cell>
          <cell r="Q84">
            <v>534</v>
          </cell>
          <cell r="R84">
            <v>459</v>
          </cell>
          <cell r="S84">
            <v>993</v>
          </cell>
          <cell r="T84">
            <v>491</v>
          </cell>
          <cell r="U84">
            <v>246</v>
          </cell>
          <cell r="V84">
            <v>245</v>
          </cell>
          <cell r="W84">
            <v>436</v>
          </cell>
          <cell r="X84">
            <v>248</v>
          </cell>
          <cell r="Y84">
            <v>188</v>
          </cell>
          <cell r="Z84">
            <v>66</v>
          </cell>
          <cell r="AA84">
            <v>40</v>
          </cell>
          <cell r="AB84">
            <v>26</v>
          </cell>
          <cell r="AC84">
            <v>993</v>
          </cell>
          <cell r="AF84">
            <v>0</v>
          </cell>
          <cell r="AG84">
            <v>0</v>
          </cell>
          <cell r="AH84">
            <v>0</v>
          </cell>
          <cell r="AI84">
            <v>0</v>
          </cell>
          <cell r="AJ84">
            <v>0</v>
          </cell>
          <cell r="AK84">
            <v>0</v>
          </cell>
          <cell r="BP84">
            <v>217</v>
          </cell>
          <cell r="BQ84">
            <v>0</v>
          </cell>
          <cell r="BR84">
            <v>0</v>
          </cell>
          <cell r="BS84">
            <v>0</v>
          </cell>
        </row>
        <row r="85">
          <cell r="J85" t="str">
            <v>Al-Moelha (BzBz 7)</v>
          </cell>
          <cell r="L85" t="str">
            <v>HRP</v>
          </cell>
          <cell r="M85" t="str">
            <v>HIRQ19-CCM-154285-1</v>
          </cell>
          <cell r="N85" t="str">
            <v>No</v>
          </cell>
          <cell r="O85">
            <v>242</v>
          </cell>
          <cell r="P85">
            <v>1151</v>
          </cell>
          <cell r="Q85">
            <v>558</v>
          </cell>
          <cell r="R85">
            <v>417</v>
          </cell>
          <cell r="S85">
            <v>975</v>
          </cell>
          <cell r="T85">
            <v>608</v>
          </cell>
          <cell r="U85">
            <v>301</v>
          </cell>
          <cell r="V85">
            <v>307</v>
          </cell>
          <cell r="W85">
            <v>330</v>
          </cell>
          <cell r="X85">
            <v>224</v>
          </cell>
          <cell r="Y85">
            <v>106</v>
          </cell>
          <cell r="Z85">
            <v>37</v>
          </cell>
          <cell r="AA85">
            <v>33</v>
          </cell>
          <cell r="AB85">
            <v>4</v>
          </cell>
          <cell r="AC85">
            <v>975</v>
          </cell>
          <cell r="AF85">
            <v>0</v>
          </cell>
          <cell r="AG85">
            <v>0</v>
          </cell>
          <cell r="AH85">
            <v>0</v>
          </cell>
          <cell r="AI85">
            <v>0</v>
          </cell>
          <cell r="AJ85">
            <v>0</v>
          </cell>
          <cell r="AK85">
            <v>0</v>
          </cell>
          <cell r="BP85">
            <v>193</v>
          </cell>
          <cell r="BQ85">
            <v>0</v>
          </cell>
          <cell r="BR85">
            <v>0</v>
          </cell>
          <cell r="BS85">
            <v>0</v>
          </cell>
        </row>
        <row r="86">
          <cell r="J86" t="str">
            <v>Sector 3 (BzBz 8)</v>
          </cell>
          <cell r="L86" t="str">
            <v>HRP</v>
          </cell>
          <cell r="M86" t="str">
            <v>HIRQ19-CCM-154285-1</v>
          </cell>
          <cell r="N86" t="str">
            <v>No</v>
          </cell>
          <cell r="O86">
            <v>142</v>
          </cell>
          <cell r="P86">
            <v>621</v>
          </cell>
          <cell r="Q86">
            <v>339</v>
          </cell>
          <cell r="R86">
            <v>281</v>
          </cell>
          <cell r="S86">
            <v>620</v>
          </cell>
          <cell r="T86">
            <v>320</v>
          </cell>
          <cell r="U86">
            <v>159</v>
          </cell>
          <cell r="V86">
            <v>161</v>
          </cell>
          <cell r="W86">
            <v>260</v>
          </cell>
          <cell r="X86">
            <v>149</v>
          </cell>
          <cell r="Y86">
            <v>111</v>
          </cell>
          <cell r="Z86">
            <v>40</v>
          </cell>
          <cell r="AA86">
            <v>31</v>
          </cell>
          <cell r="AB86">
            <v>9</v>
          </cell>
          <cell r="AC86">
            <v>620</v>
          </cell>
          <cell r="AF86">
            <v>0</v>
          </cell>
          <cell r="AG86">
            <v>0</v>
          </cell>
          <cell r="AH86">
            <v>0</v>
          </cell>
          <cell r="AI86">
            <v>0</v>
          </cell>
          <cell r="AJ86">
            <v>0</v>
          </cell>
          <cell r="AK86">
            <v>0</v>
          </cell>
          <cell r="BP86">
            <v>142</v>
          </cell>
          <cell r="BQ86">
            <v>0</v>
          </cell>
          <cell r="BR86">
            <v>0</v>
          </cell>
          <cell r="BS86">
            <v>1</v>
          </cell>
        </row>
        <row r="87">
          <cell r="J87" t="str">
            <v>Sector 4 (BzBz 9)</v>
          </cell>
          <cell r="L87" t="str">
            <v>HRP</v>
          </cell>
          <cell r="M87" t="str">
            <v>HIRQ19-CCM-154285-1</v>
          </cell>
          <cell r="N87" t="str">
            <v>No</v>
          </cell>
          <cell r="O87">
            <v>99</v>
          </cell>
          <cell r="P87">
            <v>455</v>
          </cell>
          <cell r="Q87">
            <v>257</v>
          </cell>
          <cell r="R87">
            <v>197</v>
          </cell>
          <cell r="S87">
            <v>454</v>
          </cell>
          <cell r="T87">
            <v>218</v>
          </cell>
          <cell r="U87">
            <v>122</v>
          </cell>
          <cell r="V87">
            <v>96</v>
          </cell>
          <cell r="W87">
            <v>205</v>
          </cell>
          <cell r="X87">
            <v>118</v>
          </cell>
          <cell r="Y87">
            <v>87</v>
          </cell>
          <cell r="Z87">
            <v>31</v>
          </cell>
          <cell r="AA87">
            <v>17</v>
          </cell>
          <cell r="AB87">
            <v>14</v>
          </cell>
          <cell r="AC87">
            <v>454</v>
          </cell>
          <cell r="AF87">
            <v>0</v>
          </cell>
          <cell r="AG87">
            <v>0</v>
          </cell>
          <cell r="AH87">
            <v>0</v>
          </cell>
          <cell r="AI87">
            <v>0</v>
          </cell>
          <cell r="AJ87">
            <v>0</v>
          </cell>
          <cell r="AK87">
            <v>0</v>
          </cell>
          <cell r="BP87">
            <v>82</v>
          </cell>
          <cell r="BQ87">
            <v>0</v>
          </cell>
          <cell r="BR87">
            <v>0</v>
          </cell>
          <cell r="BS87">
            <v>12</v>
          </cell>
        </row>
        <row r="88">
          <cell r="J88" t="str">
            <v>Boslimans sector (BzBz 10)</v>
          </cell>
          <cell r="L88" t="str">
            <v>HRP</v>
          </cell>
          <cell r="M88" t="str">
            <v>HIRQ19-CCM-154285-1</v>
          </cell>
          <cell r="N88" t="str">
            <v>No</v>
          </cell>
          <cell r="O88">
            <v>129</v>
          </cell>
          <cell r="P88">
            <v>613</v>
          </cell>
          <cell r="Q88">
            <v>327</v>
          </cell>
          <cell r="R88">
            <v>286</v>
          </cell>
          <cell r="S88">
            <v>613</v>
          </cell>
          <cell r="T88">
            <v>318</v>
          </cell>
          <cell r="U88">
            <v>162</v>
          </cell>
          <cell r="V88">
            <v>156</v>
          </cell>
          <cell r="W88">
            <v>254</v>
          </cell>
          <cell r="X88">
            <v>137</v>
          </cell>
          <cell r="Y88">
            <v>117</v>
          </cell>
          <cell r="Z88">
            <v>41</v>
          </cell>
          <cell r="AA88">
            <v>28</v>
          </cell>
          <cell r="AB88">
            <v>13</v>
          </cell>
          <cell r="AC88">
            <v>613</v>
          </cell>
          <cell r="AF88">
            <v>0</v>
          </cell>
          <cell r="AG88">
            <v>0</v>
          </cell>
          <cell r="AH88">
            <v>0</v>
          </cell>
          <cell r="AI88">
            <v>0</v>
          </cell>
          <cell r="AJ88">
            <v>0</v>
          </cell>
          <cell r="AK88">
            <v>0</v>
          </cell>
          <cell r="BP88">
            <v>84</v>
          </cell>
          <cell r="BQ88">
            <v>0</v>
          </cell>
          <cell r="BR88">
            <v>0</v>
          </cell>
          <cell r="BS88">
            <v>14</v>
          </cell>
        </row>
        <row r="89">
          <cell r="J89" t="str">
            <v>Al-Khamseen (BzBz 11)</v>
          </cell>
          <cell r="L89" t="str">
            <v>HRP</v>
          </cell>
          <cell r="M89" t="str">
            <v>HIRQ19-CCM-154285-1</v>
          </cell>
          <cell r="N89" t="str">
            <v>No</v>
          </cell>
          <cell r="O89">
            <v>43</v>
          </cell>
          <cell r="P89">
            <v>248</v>
          </cell>
          <cell r="Q89">
            <v>131</v>
          </cell>
          <cell r="R89">
            <v>117</v>
          </cell>
          <cell r="S89">
            <v>248</v>
          </cell>
          <cell r="T89">
            <v>129</v>
          </cell>
          <cell r="U89">
            <v>68</v>
          </cell>
          <cell r="V89">
            <v>61</v>
          </cell>
          <cell r="W89">
            <v>113</v>
          </cell>
          <cell r="X89">
            <v>59</v>
          </cell>
          <cell r="Y89">
            <v>54</v>
          </cell>
          <cell r="Z89">
            <v>6</v>
          </cell>
          <cell r="AA89">
            <v>4</v>
          </cell>
          <cell r="AB89">
            <v>2</v>
          </cell>
          <cell r="AC89">
            <v>248</v>
          </cell>
          <cell r="AF89">
            <v>0</v>
          </cell>
          <cell r="AG89">
            <v>0</v>
          </cell>
          <cell r="AH89">
            <v>0</v>
          </cell>
          <cell r="AI89">
            <v>0</v>
          </cell>
          <cell r="AJ89">
            <v>0</v>
          </cell>
          <cell r="AK89">
            <v>0</v>
          </cell>
          <cell r="BP89">
            <v>43</v>
          </cell>
          <cell r="BQ89">
            <v>0</v>
          </cell>
          <cell r="BR89">
            <v>0</v>
          </cell>
          <cell r="BS89">
            <v>5</v>
          </cell>
        </row>
        <row r="90">
          <cell r="J90" t="str">
            <v>Albu Jwad (BzBz 13)</v>
          </cell>
          <cell r="L90" t="str">
            <v>HRP</v>
          </cell>
          <cell r="M90" t="str">
            <v>HIRQ19-CCM-154285-1</v>
          </cell>
          <cell r="N90" t="str">
            <v>No</v>
          </cell>
          <cell r="O90">
            <v>146</v>
          </cell>
          <cell r="P90">
            <v>668</v>
          </cell>
          <cell r="Q90">
            <v>350</v>
          </cell>
          <cell r="R90">
            <v>318</v>
          </cell>
          <cell r="S90">
            <v>668</v>
          </cell>
          <cell r="T90">
            <v>311</v>
          </cell>
          <cell r="U90">
            <v>149</v>
          </cell>
          <cell r="V90">
            <v>162</v>
          </cell>
          <cell r="W90">
            <v>323</v>
          </cell>
          <cell r="X90">
            <v>178</v>
          </cell>
          <cell r="Y90">
            <v>145</v>
          </cell>
          <cell r="Z90">
            <v>34</v>
          </cell>
          <cell r="AA90">
            <v>23</v>
          </cell>
          <cell r="AB90">
            <v>11</v>
          </cell>
          <cell r="AC90">
            <v>668</v>
          </cell>
          <cell r="AF90">
            <v>0</v>
          </cell>
          <cell r="AG90">
            <v>0</v>
          </cell>
          <cell r="AH90">
            <v>0</v>
          </cell>
          <cell r="AI90">
            <v>0</v>
          </cell>
          <cell r="AJ90">
            <v>0</v>
          </cell>
          <cell r="AK90">
            <v>0</v>
          </cell>
          <cell r="BP90">
            <v>89</v>
          </cell>
          <cell r="BQ90">
            <v>0</v>
          </cell>
          <cell r="BR90">
            <v>0</v>
          </cell>
          <cell r="BS90">
            <v>6</v>
          </cell>
        </row>
        <row r="91">
          <cell r="J91" t="str">
            <v>Al Bojar sector (BzBz 14)</v>
          </cell>
          <cell r="L91" t="str">
            <v>HRP</v>
          </cell>
          <cell r="M91" t="str">
            <v>HIRQ19-CCM-154285-1</v>
          </cell>
          <cell r="N91" t="str">
            <v>No</v>
          </cell>
          <cell r="O91">
            <v>60</v>
          </cell>
          <cell r="P91">
            <v>300</v>
          </cell>
          <cell r="Q91">
            <v>154</v>
          </cell>
          <cell r="R91">
            <v>146</v>
          </cell>
          <cell r="S91">
            <v>300</v>
          </cell>
          <cell r="T91">
            <v>143</v>
          </cell>
          <cell r="U91">
            <v>79</v>
          </cell>
          <cell r="V91">
            <v>64</v>
          </cell>
          <cell r="W91">
            <v>144</v>
          </cell>
          <cell r="X91">
            <v>70</v>
          </cell>
          <cell r="Y91">
            <v>74</v>
          </cell>
          <cell r="Z91">
            <v>13</v>
          </cell>
          <cell r="AA91">
            <v>5</v>
          </cell>
          <cell r="AB91">
            <v>8</v>
          </cell>
          <cell r="AC91">
            <v>300</v>
          </cell>
          <cell r="AF91">
            <v>0</v>
          </cell>
          <cell r="AG91">
            <v>0</v>
          </cell>
          <cell r="AH91">
            <v>0</v>
          </cell>
          <cell r="AI91">
            <v>0</v>
          </cell>
          <cell r="AJ91">
            <v>0</v>
          </cell>
          <cell r="AK91">
            <v>0</v>
          </cell>
          <cell r="BP91">
            <v>30</v>
          </cell>
          <cell r="BQ91">
            <v>0</v>
          </cell>
          <cell r="BR91">
            <v>0</v>
          </cell>
          <cell r="BS91">
            <v>0</v>
          </cell>
        </row>
        <row r="92">
          <cell r="J92" t="str">
            <v>Other</v>
          </cell>
          <cell r="K92" t="str">
            <v>Al-Najaar</v>
          </cell>
          <cell r="L92" t="str">
            <v>HRP</v>
          </cell>
          <cell r="M92" t="str">
            <v>HIRQ19-CCM-154285-1</v>
          </cell>
          <cell r="N92" t="str">
            <v>No</v>
          </cell>
          <cell r="O92">
            <v>10</v>
          </cell>
          <cell r="P92">
            <v>62</v>
          </cell>
          <cell r="Q92">
            <v>31</v>
          </cell>
          <cell r="R92">
            <v>31</v>
          </cell>
          <cell r="S92">
            <v>62</v>
          </cell>
          <cell r="T92">
            <v>37</v>
          </cell>
          <cell r="U92">
            <v>19</v>
          </cell>
          <cell r="V92">
            <v>18</v>
          </cell>
          <cell r="W92">
            <v>25</v>
          </cell>
          <cell r="X92">
            <v>12</v>
          </cell>
          <cell r="Y92">
            <v>13</v>
          </cell>
          <cell r="Z92">
            <v>0</v>
          </cell>
          <cell r="AA92">
            <v>0</v>
          </cell>
          <cell r="AB92">
            <v>0</v>
          </cell>
          <cell r="AC92">
            <v>62</v>
          </cell>
          <cell r="AF92">
            <v>0</v>
          </cell>
          <cell r="AG92">
            <v>0</v>
          </cell>
          <cell r="AH92">
            <v>0</v>
          </cell>
          <cell r="AI92">
            <v>0</v>
          </cell>
          <cell r="AJ92">
            <v>0</v>
          </cell>
          <cell r="AK92">
            <v>0</v>
          </cell>
          <cell r="BP92">
            <v>0</v>
          </cell>
          <cell r="BQ92">
            <v>0</v>
          </cell>
          <cell r="BR92">
            <v>0</v>
          </cell>
          <cell r="BS92">
            <v>0</v>
          </cell>
        </row>
        <row r="93">
          <cell r="J93" t="str">
            <v>Other</v>
          </cell>
          <cell r="K93" t="str">
            <v>Al-maardh 2</v>
          </cell>
          <cell r="L93" t="str">
            <v>HRP</v>
          </cell>
          <cell r="M93" t="str">
            <v>HIRQ19-CCM-154285-1</v>
          </cell>
          <cell r="N93" t="str">
            <v>No</v>
          </cell>
          <cell r="O93">
            <v>16</v>
          </cell>
          <cell r="P93">
            <v>76</v>
          </cell>
          <cell r="Q93">
            <v>37</v>
          </cell>
          <cell r="R93">
            <v>39</v>
          </cell>
          <cell r="S93">
            <v>76</v>
          </cell>
          <cell r="T93">
            <v>44</v>
          </cell>
          <cell r="U93">
            <v>19</v>
          </cell>
          <cell r="V93">
            <v>25</v>
          </cell>
          <cell r="W93">
            <v>30</v>
          </cell>
          <cell r="X93">
            <v>16</v>
          </cell>
          <cell r="Y93">
            <v>14</v>
          </cell>
          <cell r="Z93">
            <v>2</v>
          </cell>
          <cell r="AA93">
            <v>2</v>
          </cell>
          <cell r="AB93">
            <v>0</v>
          </cell>
          <cell r="AC93">
            <v>76</v>
          </cell>
          <cell r="AF93">
            <v>0</v>
          </cell>
          <cell r="AG93">
            <v>0</v>
          </cell>
          <cell r="AH93">
            <v>0</v>
          </cell>
          <cell r="AI93">
            <v>0</v>
          </cell>
          <cell r="AJ93">
            <v>0</v>
          </cell>
          <cell r="AK93">
            <v>0</v>
          </cell>
          <cell r="BP93">
            <v>0</v>
          </cell>
          <cell r="BQ93">
            <v>0</v>
          </cell>
          <cell r="BR93">
            <v>0</v>
          </cell>
          <cell r="BS93">
            <v>0</v>
          </cell>
        </row>
        <row r="94">
          <cell r="J94" t="str">
            <v>Other</v>
          </cell>
          <cell r="K94" t="str">
            <v>Al-maardh 1</v>
          </cell>
          <cell r="L94" t="str">
            <v>HRP</v>
          </cell>
          <cell r="M94" t="str">
            <v>HIRQ19-CCM-154285-1</v>
          </cell>
          <cell r="N94" t="str">
            <v>No</v>
          </cell>
          <cell r="O94">
            <v>17</v>
          </cell>
          <cell r="P94">
            <v>78</v>
          </cell>
          <cell r="Q94">
            <v>42</v>
          </cell>
          <cell r="R94">
            <v>36</v>
          </cell>
          <cell r="S94">
            <v>78</v>
          </cell>
          <cell r="T94">
            <v>36</v>
          </cell>
          <cell r="U94">
            <v>19</v>
          </cell>
          <cell r="V94">
            <v>17</v>
          </cell>
          <cell r="W94">
            <v>41</v>
          </cell>
          <cell r="X94">
            <v>22</v>
          </cell>
          <cell r="Y94">
            <v>19</v>
          </cell>
          <cell r="Z94">
            <v>1</v>
          </cell>
          <cell r="AA94">
            <v>1</v>
          </cell>
          <cell r="AB94">
            <v>0</v>
          </cell>
          <cell r="AC94">
            <v>78</v>
          </cell>
          <cell r="AF94">
            <v>0</v>
          </cell>
          <cell r="AG94">
            <v>0</v>
          </cell>
          <cell r="AH94">
            <v>0</v>
          </cell>
          <cell r="AI94">
            <v>0</v>
          </cell>
          <cell r="AJ94">
            <v>0</v>
          </cell>
          <cell r="AK94">
            <v>0</v>
          </cell>
          <cell r="BP94">
            <v>0</v>
          </cell>
          <cell r="BQ94">
            <v>0</v>
          </cell>
          <cell r="BR94">
            <v>0</v>
          </cell>
          <cell r="BS94">
            <v>0</v>
          </cell>
        </row>
        <row r="95">
          <cell r="J95" t="str">
            <v>Other</v>
          </cell>
          <cell r="K95" t="str">
            <v>Mazare Al Oula</v>
          </cell>
          <cell r="L95" t="str">
            <v>HRP</v>
          </cell>
          <cell r="M95" t="str">
            <v>HIRQ19-CCM-154285-1</v>
          </cell>
          <cell r="N95" t="str">
            <v>No</v>
          </cell>
          <cell r="O95">
            <v>19</v>
          </cell>
          <cell r="P95">
            <v>118</v>
          </cell>
          <cell r="Q95">
            <v>52</v>
          </cell>
          <cell r="R95">
            <v>66</v>
          </cell>
          <cell r="S95">
            <v>118</v>
          </cell>
          <cell r="T95">
            <v>62</v>
          </cell>
          <cell r="U95">
            <v>24</v>
          </cell>
          <cell r="V95">
            <v>38</v>
          </cell>
          <cell r="W95">
            <v>55</v>
          </cell>
          <cell r="X95">
            <v>27</v>
          </cell>
          <cell r="Y95">
            <v>28</v>
          </cell>
          <cell r="Z95">
            <v>1</v>
          </cell>
          <cell r="AA95">
            <v>1</v>
          </cell>
          <cell r="AB95">
            <v>0</v>
          </cell>
          <cell r="AC95">
            <v>118</v>
          </cell>
          <cell r="AF95">
            <v>0</v>
          </cell>
          <cell r="AG95">
            <v>0</v>
          </cell>
          <cell r="AH95">
            <v>0</v>
          </cell>
          <cell r="AI95">
            <v>0</v>
          </cell>
          <cell r="AJ95">
            <v>0</v>
          </cell>
          <cell r="AK95">
            <v>0</v>
          </cell>
          <cell r="BP95">
            <v>0</v>
          </cell>
          <cell r="BQ95">
            <v>0</v>
          </cell>
          <cell r="BR95">
            <v>0</v>
          </cell>
          <cell r="BS95">
            <v>0</v>
          </cell>
        </row>
        <row r="96">
          <cell r="J96" t="str">
            <v>Other</v>
          </cell>
          <cell r="K96" t="str">
            <v>Heyakl Haroosh</v>
          </cell>
          <cell r="L96" t="str">
            <v>HRP</v>
          </cell>
          <cell r="M96" t="str">
            <v>HIRQ19-CCM-154285-1</v>
          </cell>
          <cell r="N96" t="str">
            <v>No</v>
          </cell>
          <cell r="O96">
            <v>12</v>
          </cell>
          <cell r="P96">
            <v>73</v>
          </cell>
          <cell r="Q96">
            <v>38</v>
          </cell>
          <cell r="R96">
            <v>35</v>
          </cell>
          <cell r="S96">
            <v>73</v>
          </cell>
          <cell r="T96">
            <v>41</v>
          </cell>
          <cell r="U96">
            <v>17</v>
          </cell>
          <cell r="V96">
            <v>24</v>
          </cell>
          <cell r="W96">
            <v>31</v>
          </cell>
          <cell r="X96">
            <v>20</v>
          </cell>
          <cell r="Y96">
            <v>11</v>
          </cell>
          <cell r="Z96">
            <v>1</v>
          </cell>
          <cell r="AA96">
            <v>1</v>
          </cell>
          <cell r="AB96">
            <v>0</v>
          </cell>
          <cell r="AC96">
            <v>73</v>
          </cell>
          <cell r="AF96">
            <v>0</v>
          </cell>
          <cell r="AG96">
            <v>0</v>
          </cell>
          <cell r="AH96">
            <v>0</v>
          </cell>
          <cell r="AI96">
            <v>0</v>
          </cell>
          <cell r="AJ96">
            <v>0</v>
          </cell>
          <cell r="AK96">
            <v>0</v>
          </cell>
          <cell r="BP96">
            <v>0</v>
          </cell>
          <cell r="BQ96">
            <v>0</v>
          </cell>
          <cell r="BR96">
            <v>0</v>
          </cell>
          <cell r="BS96">
            <v>0</v>
          </cell>
        </row>
        <row r="97">
          <cell r="J97" t="str">
            <v>Other</v>
          </cell>
          <cell r="K97" t="str">
            <v>Heyakl Haroosh</v>
          </cell>
          <cell r="L97" t="str">
            <v>HRP</v>
          </cell>
          <cell r="M97" t="str">
            <v>HIRQ19-CCM-154285-1</v>
          </cell>
          <cell r="N97" t="str">
            <v>No</v>
          </cell>
          <cell r="O97">
            <v>16</v>
          </cell>
          <cell r="P97">
            <v>77</v>
          </cell>
          <cell r="Q97">
            <v>36</v>
          </cell>
          <cell r="R97">
            <v>41</v>
          </cell>
          <cell r="S97">
            <v>77</v>
          </cell>
          <cell r="T97">
            <v>44</v>
          </cell>
          <cell r="U97">
            <v>19</v>
          </cell>
          <cell r="V97">
            <v>25</v>
          </cell>
          <cell r="W97">
            <v>30</v>
          </cell>
          <cell r="X97">
            <v>15</v>
          </cell>
          <cell r="Y97">
            <v>15</v>
          </cell>
          <cell r="Z97">
            <v>3</v>
          </cell>
          <cell r="AA97">
            <v>2</v>
          </cell>
          <cell r="AB97">
            <v>1</v>
          </cell>
          <cell r="AC97">
            <v>77</v>
          </cell>
          <cell r="AF97">
            <v>0</v>
          </cell>
          <cell r="AG97">
            <v>0</v>
          </cell>
          <cell r="AH97">
            <v>0</v>
          </cell>
          <cell r="AI97">
            <v>0</v>
          </cell>
          <cell r="AJ97">
            <v>0</v>
          </cell>
          <cell r="AK97">
            <v>0</v>
          </cell>
          <cell r="BP97">
            <v>0</v>
          </cell>
          <cell r="BQ97">
            <v>0</v>
          </cell>
          <cell r="BR97">
            <v>0</v>
          </cell>
          <cell r="BS97">
            <v>0</v>
          </cell>
        </row>
        <row r="98">
          <cell r="J98" t="str">
            <v>Other</v>
          </cell>
          <cell r="K98" t="str">
            <v>Al-Malayeen</v>
          </cell>
          <cell r="L98" t="str">
            <v>HRP</v>
          </cell>
          <cell r="M98" t="str">
            <v>HIRQ19-CCM-154285-1</v>
          </cell>
          <cell r="N98" t="str">
            <v>No</v>
          </cell>
          <cell r="O98">
            <v>13</v>
          </cell>
          <cell r="P98">
            <v>64</v>
          </cell>
          <cell r="Q98">
            <v>30</v>
          </cell>
          <cell r="R98">
            <v>34</v>
          </cell>
          <cell r="S98">
            <v>64</v>
          </cell>
          <cell r="T98">
            <v>35</v>
          </cell>
          <cell r="U98">
            <v>15</v>
          </cell>
          <cell r="V98">
            <v>20</v>
          </cell>
          <cell r="W98">
            <v>28</v>
          </cell>
          <cell r="X98">
            <v>14</v>
          </cell>
          <cell r="Y98">
            <v>14</v>
          </cell>
          <cell r="Z98">
            <v>1</v>
          </cell>
          <cell r="AA98">
            <v>1</v>
          </cell>
          <cell r="AB98">
            <v>0</v>
          </cell>
          <cell r="AC98">
            <v>64</v>
          </cell>
          <cell r="AF98">
            <v>0</v>
          </cell>
          <cell r="AG98">
            <v>0</v>
          </cell>
          <cell r="AH98">
            <v>0</v>
          </cell>
          <cell r="AI98">
            <v>0</v>
          </cell>
          <cell r="AJ98">
            <v>0</v>
          </cell>
          <cell r="AK98">
            <v>0</v>
          </cell>
          <cell r="BP98">
            <v>0</v>
          </cell>
          <cell r="BQ98">
            <v>0</v>
          </cell>
          <cell r="BR98">
            <v>0</v>
          </cell>
          <cell r="BS98">
            <v>0</v>
          </cell>
        </row>
        <row r="99">
          <cell r="J99" t="str">
            <v>Other</v>
          </cell>
          <cell r="K99" t="str">
            <v>Hai Al-Arabi</v>
          </cell>
          <cell r="L99" t="str">
            <v>HRP</v>
          </cell>
          <cell r="M99" t="str">
            <v>HIRQ19-CCM-154285-1</v>
          </cell>
          <cell r="N99" t="str">
            <v>No</v>
          </cell>
          <cell r="O99">
            <v>13</v>
          </cell>
          <cell r="P99">
            <v>87</v>
          </cell>
          <cell r="Q99">
            <v>39</v>
          </cell>
          <cell r="R99">
            <v>48</v>
          </cell>
          <cell r="S99">
            <v>87</v>
          </cell>
          <cell r="T99">
            <v>41</v>
          </cell>
          <cell r="U99">
            <v>16</v>
          </cell>
          <cell r="V99">
            <v>25</v>
          </cell>
          <cell r="W99">
            <v>46</v>
          </cell>
          <cell r="X99">
            <v>23</v>
          </cell>
          <cell r="Y99">
            <v>23</v>
          </cell>
          <cell r="Z99">
            <v>0</v>
          </cell>
          <cell r="AA99">
            <v>0</v>
          </cell>
          <cell r="AB99">
            <v>0</v>
          </cell>
          <cell r="AC99">
            <v>87</v>
          </cell>
          <cell r="AF99">
            <v>0</v>
          </cell>
          <cell r="AG99">
            <v>0</v>
          </cell>
          <cell r="AH99">
            <v>0</v>
          </cell>
          <cell r="AI99">
            <v>0</v>
          </cell>
          <cell r="AJ99">
            <v>0</v>
          </cell>
          <cell r="AK99">
            <v>0</v>
          </cell>
          <cell r="BP99">
            <v>0</v>
          </cell>
          <cell r="BQ99">
            <v>0</v>
          </cell>
          <cell r="BR99">
            <v>0</v>
          </cell>
          <cell r="BS99">
            <v>0</v>
          </cell>
        </row>
        <row r="100">
          <cell r="J100" t="str">
            <v>Other</v>
          </cell>
          <cell r="K100" t="str">
            <v>Al-Yabesat</v>
          </cell>
          <cell r="L100" t="str">
            <v>HRP</v>
          </cell>
          <cell r="M100" t="str">
            <v>HIRQ19-CCM-154285-1</v>
          </cell>
          <cell r="N100" t="str">
            <v>No</v>
          </cell>
          <cell r="O100">
            <v>14</v>
          </cell>
          <cell r="P100">
            <v>83</v>
          </cell>
          <cell r="Q100">
            <v>41</v>
          </cell>
          <cell r="R100">
            <v>42</v>
          </cell>
          <cell r="S100">
            <v>83</v>
          </cell>
          <cell r="T100">
            <v>47</v>
          </cell>
          <cell r="U100">
            <v>25</v>
          </cell>
          <cell r="V100">
            <v>22</v>
          </cell>
          <cell r="W100">
            <v>35</v>
          </cell>
          <cell r="X100">
            <v>15</v>
          </cell>
          <cell r="Y100">
            <v>20</v>
          </cell>
          <cell r="Z100">
            <v>1</v>
          </cell>
          <cell r="AA100">
            <v>1</v>
          </cell>
          <cell r="AB100">
            <v>0</v>
          </cell>
          <cell r="AC100">
            <v>83</v>
          </cell>
          <cell r="AF100">
            <v>0</v>
          </cell>
          <cell r="AG100">
            <v>0</v>
          </cell>
          <cell r="AH100">
            <v>0</v>
          </cell>
          <cell r="AI100">
            <v>0</v>
          </cell>
          <cell r="AJ100">
            <v>0</v>
          </cell>
          <cell r="AK100">
            <v>0</v>
          </cell>
          <cell r="BP100">
            <v>0</v>
          </cell>
          <cell r="BQ100">
            <v>0</v>
          </cell>
          <cell r="BR100">
            <v>0</v>
          </cell>
          <cell r="BS100">
            <v>0</v>
          </cell>
        </row>
        <row r="101">
          <cell r="J101" t="str">
            <v>Other</v>
          </cell>
          <cell r="K101" t="str">
            <v>Dijlah1</v>
          </cell>
          <cell r="L101" t="str">
            <v>HRP</v>
          </cell>
          <cell r="M101" t="str">
            <v>HIRQ19-CCM-154285-1</v>
          </cell>
          <cell r="N101" t="str">
            <v>No</v>
          </cell>
          <cell r="O101">
            <v>9</v>
          </cell>
          <cell r="P101">
            <v>46</v>
          </cell>
          <cell r="Q101">
            <v>18</v>
          </cell>
          <cell r="R101">
            <v>28</v>
          </cell>
          <cell r="S101">
            <v>46</v>
          </cell>
          <cell r="T101">
            <v>26</v>
          </cell>
          <cell r="U101">
            <v>7</v>
          </cell>
          <cell r="V101">
            <v>19</v>
          </cell>
          <cell r="W101">
            <v>19</v>
          </cell>
          <cell r="X101">
            <v>11</v>
          </cell>
          <cell r="Y101">
            <v>8</v>
          </cell>
          <cell r="Z101">
            <v>1</v>
          </cell>
          <cell r="AA101">
            <v>0</v>
          </cell>
          <cell r="AB101">
            <v>1</v>
          </cell>
          <cell r="AC101">
            <v>46</v>
          </cell>
          <cell r="AF101">
            <v>0</v>
          </cell>
          <cell r="AG101">
            <v>0</v>
          </cell>
          <cell r="AH101">
            <v>0</v>
          </cell>
          <cell r="AI101">
            <v>0</v>
          </cell>
          <cell r="AJ101">
            <v>0</v>
          </cell>
          <cell r="AK101">
            <v>0</v>
          </cell>
          <cell r="BP101">
            <v>0</v>
          </cell>
          <cell r="BQ101">
            <v>0</v>
          </cell>
          <cell r="BR101">
            <v>0</v>
          </cell>
          <cell r="BS101">
            <v>0</v>
          </cell>
        </row>
        <row r="102">
          <cell r="J102" t="str">
            <v>Other</v>
          </cell>
          <cell r="K102" t="str">
            <v>Al-rifai</v>
          </cell>
          <cell r="L102" t="str">
            <v>HRP</v>
          </cell>
          <cell r="M102" t="str">
            <v>HIRQ19-CCM-154285-1</v>
          </cell>
          <cell r="N102" t="str">
            <v>No</v>
          </cell>
          <cell r="O102">
            <v>14</v>
          </cell>
          <cell r="P102">
            <v>48</v>
          </cell>
          <cell r="Q102">
            <v>29</v>
          </cell>
          <cell r="R102">
            <v>19</v>
          </cell>
          <cell r="S102">
            <v>48</v>
          </cell>
          <cell r="T102">
            <v>19</v>
          </cell>
          <cell r="U102">
            <v>12</v>
          </cell>
          <cell r="V102">
            <v>7</v>
          </cell>
          <cell r="W102">
            <v>25</v>
          </cell>
          <cell r="X102">
            <v>15</v>
          </cell>
          <cell r="Y102">
            <v>10</v>
          </cell>
          <cell r="Z102">
            <v>4</v>
          </cell>
          <cell r="AA102">
            <v>2</v>
          </cell>
          <cell r="AB102">
            <v>2</v>
          </cell>
          <cell r="AC102">
            <v>48</v>
          </cell>
          <cell r="AF102">
            <v>0</v>
          </cell>
          <cell r="AG102">
            <v>0</v>
          </cell>
          <cell r="AH102">
            <v>0</v>
          </cell>
          <cell r="AI102">
            <v>0</v>
          </cell>
          <cell r="AJ102">
            <v>0</v>
          </cell>
          <cell r="AK102">
            <v>0</v>
          </cell>
          <cell r="BP102">
            <v>0</v>
          </cell>
          <cell r="BQ102">
            <v>0</v>
          </cell>
          <cell r="BR102">
            <v>0</v>
          </cell>
          <cell r="BS102">
            <v>0</v>
          </cell>
        </row>
        <row r="103">
          <cell r="J103" t="str">
            <v>Other</v>
          </cell>
          <cell r="K103" t="str">
            <v>Al-Joosaq</v>
          </cell>
          <cell r="L103" t="str">
            <v>HRP</v>
          </cell>
          <cell r="M103" t="str">
            <v>HIRQ19-CCM-154285-1</v>
          </cell>
          <cell r="N103" t="str">
            <v>No</v>
          </cell>
          <cell r="O103">
            <v>16</v>
          </cell>
          <cell r="P103">
            <v>69</v>
          </cell>
          <cell r="Q103">
            <v>35</v>
          </cell>
          <cell r="R103">
            <v>34</v>
          </cell>
          <cell r="S103">
            <v>69</v>
          </cell>
          <cell r="T103">
            <v>30</v>
          </cell>
          <cell r="U103">
            <v>17</v>
          </cell>
          <cell r="V103">
            <v>13</v>
          </cell>
          <cell r="W103">
            <v>39</v>
          </cell>
          <cell r="X103">
            <v>18</v>
          </cell>
          <cell r="Y103">
            <v>21</v>
          </cell>
          <cell r="Z103">
            <v>0</v>
          </cell>
          <cell r="AA103">
            <v>0</v>
          </cell>
          <cell r="AB103">
            <v>0</v>
          </cell>
          <cell r="AC103">
            <v>69</v>
          </cell>
          <cell r="AF103">
            <v>0</v>
          </cell>
          <cell r="AG103">
            <v>0</v>
          </cell>
          <cell r="AH103">
            <v>0</v>
          </cell>
          <cell r="AI103">
            <v>0</v>
          </cell>
          <cell r="AJ103">
            <v>0</v>
          </cell>
          <cell r="AK103">
            <v>0</v>
          </cell>
          <cell r="BP103">
            <v>0</v>
          </cell>
          <cell r="BQ103">
            <v>0</v>
          </cell>
          <cell r="BR103">
            <v>0</v>
          </cell>
          <cell r="BS103">
            <v>0</v>
          </cell>
        </row>
        <row r="104">
          <cell r="J104" t="str">
            <v>Other</v>
          </cell>
          <cell r="K104" t="str">
            <v>Dijlah2</v>
          </cell>
          <cell r="L104" t="str">
            <v>HRP</v>
          </cell>
          <cell r="M104" t="str">
            <v>HIRQ19-CCM-154285-1</v>
          </cell>
          <cell r="N104" t="str">
            <v>No</v>
          </cell>
          <cell r="O104">
            <v>11</v>
          </cell>
          <cell r="P104">
            <v>69</v>
          </cell>
          <cell r="Q104">
            <v>33</v>
          </cell>
          <cell r="R104">
            <v>36</v>
          </cell>
          <cell r="S104">
            <v>69</v>
          </cell>
          <cell r="T104">
            <v>28</v>
          </cell>
          <cell r="U104">
            <v>12</v>
          </cell>
          <cell r="V104">
            <v>16</v>
          </cell>
          <cell r="W104">
            <v>41</v>
          </cell>
          <cell r="X104">
            <v>21</v>
          </cell>
          <cell r="Y104">
            <v>20</v>
          </cell>
          <cell r="Z104">
            <v>0</v>
          </cell>
          <cell r="AA104">
            <v>0</v>
          </cell>
          <cell r="AB104">
            <v>0</v>
          </cell>
          <cell r="AC104">
            <v>69</v>
          </cell>
          <cell r="AF104">
            <v>0</v>
          </cell>
          <cell r="AG104">
            <v>0</v>
          </cell>
          <cell r="AH104">
            <v>0</v>
          </cell>
          <cell r="AI104">
            <v>0</v>
          </cell>
          <cell r="AJ104">
            <v>0</v>
          </cell>
          <cell r="AK104">
            <v>0</v>
          </cell>
          <cell r="BP104">
            <v>0</v>
          </cell>
          <cell r="BQ104">
            <v>0</v>
          </cell>
          <cell r="BR104">
            <v>0</v>
          </cell>
          <cell r="BS104">
            <v>0</v>
          </cell>
        </row>
        <row r="105">
          <cell r="J105" t="str">
            <v>Other</v>
          </cell>
          <cell r="K105" t="str">
            <v>Wadi Hajer</v>
          </cell>
          <cell r="L105" t="str">
            <v>HRP</v>
          </cell>
          <cell r="M105" t="str">
            <v>HIRQ19-CCM-154285-1</v>
          </cell>
          <cell r="N105" t="str">
            <v>No</v>
          </cell>
          <cell r="O105">
            <v>11</v>
          </cell>
          <cell r="P105">
            <v>43</v>
          </cell>
          <cell r="Q105">
            <v>22</v>
          </cell>
          <cell r="R105">
            <v>21</v>
          </cell>
          <cell r="S105">
            <v>43</v>
          </cell>
          <cell r="T105">
            <v>18</v>
          </cell>
          <cell r="U105">
            <v>10</v>
          </cell>
          <cell r="V105">
            <v>8</v>
          </cell>
          <cell r="W105">
            <v>23</v>
          </cell>
          <cell r="X105">
            <v>11</v>
          </cell>
          <cell r="Y105">
            <v>12</v>
          </cell>
          <cell r="Z105">
            <v>2</v>
          </cell>
          <cell r="AA105">
            <v>1</v>
          </cell>
          <cell r="AB105">
            <v>1</v>
          </cell>
          <cell r="AC105">
            <v>43</v>
          </cell>
          <cell r="AF105">
            <v>0</v>
          </cell>
          <cell r="AG105">
            <v>0</v>
          </cell>
          <cell r="AH105">
            <v>0</v>
          </cell>
          <cell r="AI105">
            <v>0</v>
          </cell>
          <cell r="AJ105">
            <v>0</v>
          </cell>
          <cell r="AK105">
            <v>0</v>
          </cell>
          <cell r="BP105">
            <v>0</v>
          </cell>
          <cell r="BQ105">
            <v>0</v>
          </cell>
          <cell r="BR105">
            <v>0</v>
          </cell>
          <cell r="BS105">
            <v>0</v>
          </cell>
        </row>
        <row r="106">
          <cell r="J106" t="str">
            <v>Other</v>
          </cell>
          <cell r="K106" t="str">
            <v>Al-Gezlani</v>
          </cell>
          <cell r="L106" t="str">
            <v>HRP</v>
          </cell>
          <cell r="M106" t="str">
            <v>HIRQ19-CCM-154285-1</v>
          </cell>
          <cell r="N106" t="str">
            <v>No</v>
          </cell>
          <cell r="O106">
            <v>11</v>
          </cell>
          <cell r="P106">
            <v>47</v>
          </cell>
          <cell r="Q106">
            <v>25</v>
          </cell>
          <cell r="R106">
            <v>22</v>
          </cell>
          <cell r="S106">
            <v>47</v>
          </cell>
          <cell r="T106">
            <v>24</v>
          </cell>
          <cell r="U106">
            <v>10</v>
          </cell>
          <cell r="V106">
            <v>14</v>
          </cell>
          <cell r="W106">
            <v>22</v>
          </cell>
          <cell r="X106">
            <v>14</v>
          </cell>
          <cell r="Y106">
            <v>8</v>
          </cell>
          <cell r="Z106">
            <v>1</v>
          </cell>
          <cell r="AA106">
            <v>1</v>
          </cell>
          <cell r="AB106">
            <v>0</v>
          </cell>
          <cell r="AC106">
            <v>47</v>
          </cell>
          <cell r="AF106">
            <v>0</v>
          </cell>
          <cell r="AG106">
            <v>0</v>
          </cell>
          <cell r="AH106">
            <v>0</v>
          </cell>
          <cell r="AI106">
            <v>0</v>
          </cell>
          <cell r="AJ106">
            <v>0</v>
          </cell>
          <cell r="AK106">
            <v>0</v>
          </cell>
          <cell r="BP106">
            <v>0</v>
          </cell>
          <cell r="BQ106">
            <v>0</v>
          </cell>
          <cell r="BR106">
            <v>0</v>
          </cell>
          <cell r="BS106">
            <v>0</v>
          </cell>
        </row>
        <row r="107">
          <cell r="J107" t="str">
            <v>Other</v>
          </cell>
          <cell r="K107" t="str">
            <v>Al-Tayaran</v>
          </cell>
          <cell r="L107" t="str">
            <v>HRP</v>
          </cell>
          <cell r="M107" t="str">
            <v>HIRQ19-CCM-154285-1</v>
          </cell>
          <cell r="N107" t="str">
            <v>No</v>
          </cell>
          <cell r="O107">
            <v>11</v>
          </cell>
          <cell r="P107">
            <v>47</v>
          </cell>
          <cell r="Q107">
            <v>28</v>
          </cell>
          <cell r="R107">
            <v>19</v>
          </cell>
          <cell r="S107">
            <v>47</v>
          </cell>
          <cell r="T107">
            <v>19</v>
          </cell>
          <cell r="U107">
            <v>12</v>
          </cell>
          <cell r="V107">
            <v>7</v>
          </cell>
          <cell r="W107">
            <v>28</v>
          </cell>
          <cell r="X107">
            <v>16</v>
          </cell>
          <cell r="Y107">
            <v>12</v>
          </cell>
          <cell r="Z107">
            <v>0</v>
          </cell>
          <cell r="AA107">
            <v>0</v>
          </cell>
          <cell r="AB107">
            <v>0</v>
          </cell>
          <cell r="AC107">
            <v>47</v>
          </cell>
          <cell r="AF107">
            <v>0</v>
          </cell>
          <cell r="AG107">
            <v>0</v>
          </cell>
          <cell r="AH107">
            <v>0</v>
          </cell>
          <cell r="AI107">
            <v>0</v>
          </cell>
          <cell r="AJ107">
            <v>0</v>
          </cell>
          <cell r="AK107">
            <v>0</v>
          </cell>
          <cell r="BP107">
            <v>0</v>
          </cell>
          <cell r="BQ107">
            <v>0</v>
          </cell>
          <cell r="BR107">
            <v>0</v>
          </cell>
          <cell r="BS107">
            <v>0</v>
          </cell>
        </row>
        <row r="108">
          <cell r="J108" t="str">
            <v>Other</v>
          </cell>
          <cell r="K108" t="str">
            <v>Al-Dandan</v>
          </cell>
          <cell r="L108" t="str">
            <v>HRP</v>
          </cell>
          <cell r="M108" t="str">
            <v>HIRQ19-CCM-154285-1</v>
          </cell>
          <cell r="N108" t="str">
            <v>No</v>
          </cell>
          <cell r="O108">
            <v>15</v>
          </cell>
          <cell r="P108">
            <v>68</v>
          </cell>
          <cell r="Q108">
            <v>31</v>
          </cell>
          <cell r="R108">
            <v>37</v>
          </cell>
          <cell r="S108">
            <v>68</v>
          </cell>
          <cell r="T108">
            <v>34</v>
          </cell>
          <cell r="U108">
            <v>12</v>
          </cell>
          <cell r="V108">
            <v>22</v>
          </cell>
          <cell r="W108">
            <v>32</v>
          </cell>
          <cell r="X108">
            <v>17</v>
          </cell>
          <cell r="Y108">
            <v>15</v>
          </cell>
          <cell r="Z108">
            <v>2</v>
          </cell>
          <cell r="AA108">
            <v>2</v>
          </cell>
          <cell r="AB108">
            <v>0</v>
          </cell>
          <cell r="AC108">
            <v>68</v>
          </cell>
          <cell r="AF108">
            <v>0</v>
          </cell>
          <cell r="AG108">
            <v>0</v>
          </cell>
          <cell r="AH108">
            <v>0</v>
          </cell>
          <cell r="AI108">
            <v>0</v>
          </cell>
          <cell r="AJ108">
            <v>0</v>
          </cell>
          <cell r="AK108">
            <v>0</v>
          </cell>
          <cell r="BP108">
            <v>0</v>
          </cell>
          <cell r="BQ108">
            <v>0</v>
          </cell>
          <cell r="BR108">
            <v>0</v>
          </cell>
          <cell r="BS108">
            <v>0</v>
          </cell>
        </row>
        <row r="109">
          <cell r="J109" t="str">
            <v>Other</v>
          </cell>
          <cell r="K109" t="str">
            <v>Al-Augaidat 1</v>
          </cell>
          <cell r="L109" t="str">
            <v>HRP</v>
          </cell>
          <cell r="M109" t="str">
            <v>HIRQ19-CCM-154285-1</v>
          </cell>
          <cell r="N109" t="str">
            <v>No</v>
          </cell>
          <cell r="O109">
            <v>11</v>
          </cell>
          <cell r="P109">
            <v>64</v>
          </cell>
          <cell r="Q109">
            <v>30</v>
          </cell>
          <cell r="R109">
            <v>34</v>
          </cell>
          <cell r="S109">
            <v>64</v>
          </cell>
          <cell r="T109">
            <v>24</v>
          </cell>
          <cell r="U109">
            <v>11</v>
          </cell>
          <cell r="V109">
            <v>13</v>
          </cell>
          <cell r="W109">
            <v>36</v>
          </cell>
          <cell r="X109">
            <v>16</v>
          </cell>
          <cell r="Y109">
            <v>20</v>
          </cell>
          <cell r="Z109">
            <v>4</v>
          </cell>
          <cell r="AA109">
            <v>3</v>
          </cell>
          <cell r="AB109">
            <v>1</v>
          </cell>
          <cell r="AC109">
            <v>64</v>
          </cell>
          <cell r="AF109">
            <v>0</v>
          </cell>
          <cell r="AG109">
            <v>0</v>
          </cell>
          <cell r="AH109">
            <v>0</v>
          </cell>
          <cell r="AI109">
            <v>0</v>
          </cell>
          <cell r="AJ109">
            <v>0</v>
          </cell>
          <cell r="AK109">
            <v>0</v>
          </cell>
          <cell r="BP109">
            <v>0</v>
          </cell>
          <cell r="BQ109">
            <v>0</v>
          </cell>
          <cell r="BR109">
            <v>0</v>
          </cell>
          <cell r="BS109">
            <v>0</v>
          </cell>
        </row>
        <row r="110">
          <cell r="J110" t="str">
            <v>Other</v>
          </cell>
          <cell r="K110" t="str">
            <v>Al-Augaidat 2</v>
          </cell>
          <cell r="L110" t="str">
            <v>HRP</v>
          </cell>
          <cell r="M110" t="str">
            <v>HIRQ19-CCM-154285-1</v>
          </cell>
          <cell r="N110" t="str">
            <v>No</v>
          </cell>
          <cell r="O110">
            <v>16</v>
          </cell>
          <cell r="P110">
            <v>84</v>
          </cell>
          <cell r="Q110">
            <v>42</v>
          </cell>
          <cell r="R110">
            <v>42</v>
          </cell>
          <cell r="S110">
            <v>84</v>
          </cell>
          <cell r="T110">
            <v>44</v>
          </cell>
          <cell r="U110">
            <v>18</v>
          </cell>
          <cell r="V110">
            <v>26</v>
          </cell>
          <cell r="W110">
            <v>40</v>
          </cell>
          <cell r="X110">
            <v>24</v>
          </cell>
          <cell r="Y110">
            <v>16</v>
          </cell>
          <cell r="Z110">
            <v>0</v>
          </cell>
          <cell r="AA110">
            <v>0</v>
          </cell>
          <cell r="AB110">
            <v>0</v>
          </cell>
          <cell r="AC110">
            <v>84</v>
          </cell>
          <cell r="AF110">
            <v>0</v>
          </cell>
          <cell r="AG110">
            <v>0</v>
          </cell>
          <cell r="AH110">
            <v>0</v>
          </cell>
          <cell r="AI110">
            <v>0</v>
          </cell>
          <cell r="AJ110">
            <v>0</v>
          </cell>
          <cell r="AK110">
            <v>0</v>
          </cell>
          <cell r="BP110">
            <v>0</v>
          </cell>
          <cell r="BQ110">
            <v>0</v>
          </cell>
          <cell r="BR110">
            <v>0</v>
          </cell>
          <cell r="BS110">
            <v>0</v>
          </cell>
        </row>
        <row r="111">
          <cell r="J111" t="str">
            <v>Other</v>
          </cell>
          <cell r="K111" t="str">
            <v>Hawi Al-Qanisa</v>
          </cell>
          <cell r="L111" t="str">
            <v>HRP</v>
          </cell>
          <cell r="M111" t="str">
            <v>HIRQ19-CCM-154285-1</v>
          </cell>
          <cell r="N111" t="str">
            <v>No</v>
          </cell>
          <cell r="O111">
            <v>17</v>
          </cell>
          <cell r="P111">
            <v>72</v>
          </cell>
          <cell r="Q111">
            <v>34</v>
          </cell>
          <cell r="R111">
            <v>38</v>
          </cell>
          <cell r="S111">
            <v>72</v>
          </cell>
          <cell r="T111">
            <v>33</v>
          </cell>
          <cell r="U111">
            <v>17</v>
          </cell>
          <cell r="V111">
            <v>16</v>
          </cell>
          <cell r="W111">
            <v>38</v>
          </cell>
          <cell r="X111">
            <v>17</v>
          </cell>
          <cell r="Y111">
            <v>21</v>
          </cell>
          <cell r="Z111">
            <v>1</v>
          </cell>
          <cell r="AA111">
            <v>0</v>
          </cell>
          <cell r="AB111">
            <v>1</v>
          </cell>
          <cell r="AC111">
            <v>72</v>
          </cell>
          <cell r="AF111">
            <v>0</v>
          </cell>
          <cell r="AG111">
            <v>0</v>
          </cell>
          <cell r="AH111">
            <v>0</v>
          </cell>
          <cell r="AI111">
            <v>0</v>
          </cell>
          <cell r="AJ111">
            <v>0</v>
          </cell>
          <cell r="AK111">
            <v>0</v>
          </cell>
          <cell r="BP111">
            <v>0</v>
          </cell>
          <cell r="BQ111">
            <v>0</v>
          </cell>
          <cell r="BR111">
            <v>0</v>
          </cell>
          <cell r="BS111">
            <v>0</v>
          </cell>
        </row>
        <row r="112">
          <cell r="J112" t="str">
            <v>Ahil AlRamadi Camp (BzBz 2)</v>
          </cell>
          <cell r="L112" t="str">
            <v>HRP</v>
          </cell>
          <cell r="M112" t="str">
            <v>HIRQ19-CCM-154285-1</v>
          </cell>
          <cell r="N112" t="str">
            <v>No</v>
          </cell>
          <cell r="O112">
            <v>70</v>
          </cell>
          <cell r="P112">
            <v>439</v>
          </cell>
          <cell r="Q112">
            <v>227</v>
          </cell>
          <cell r="R112">
            <v>212</v>
          </cell>
          <cell r="S112">
            <v>439</v>
          </cell>
          <cell r="T112">
            <v>233</v>
          </cell>
          <cell r="U112">
            <v>123</v>
          </cell>
          <cell r="V112">
            <v>110</v>
          </cell>
          <cell r="W112">
            <v>189</v>
          </cell>
          <cell r="X112">
            <v>95</v>
          </cell>
          <cell r="Y112">
            <v>94</v>
          </cell>
          <cell r="Z112">
            <v>17</v>
          </cell>
          <cell r="AA112">
            <v>9</v>
          </cell>
          <cell r="AB112">
            <v>8</v>
          </cell>
          <cell r="AC112">
            <v>439</v>
          </cell>
          <cell r="AF112">
            <v>0</v>
          </cell>
          <cell r="AG112">
            <v>0</v>
          </cell>
          <cell r="AH112">
            <v>0</v>
          </cell>
          <cell r="AI112">
            <v>0</v>
          </cell>
          <cell r="AJ112">
            <v>0</v>
          </cell>
          <cell r="AK112">
            <v>0</v>
          </cell>
          <cell r="BP112">
            <v>70</v>
          </cell>
          <cell r="BQ112">
            <v>0</v>
          </cell>
          <cell r="BR112">
            <v>0</v>
          </cell>
          <cell r="BS112">
            <v>3</v>
          </cell>
        </row>
        <row r="113">
          <cell r="J113" t="str">
            <v>Sector 1 (BzBz 3)</v>
          </cell>
          <cell r="L113" t="str">
            <v>HRP</v>
          </cell>
          <cell r="M113" t="str">
            <v>HIRQ19-CCM-154285-1</v>
          </cell>
          <cell r="N113" t="str">
            <v>No</v>
          </cell>
          <cell r="O113">
            <v>63</v>
          </cell>
          <cell r="P113">
            <v>317</v>
          </cell>
          <cell r="Q113">
            <v>170</v>
          </cell>
          <cell r="R113">
            <v>147</v>
          </cell>
          <cell r="S113">
            <v>317</v>
          </cell>
          <cell r="T113">
            <v>174</v>
          </cell>
          <cell r="U113">
            <v>98</v>
          </cell>
          <cell r="V113">
            <v>76</v>
          </cell>
          <cell r="W113">
            <v>129</v>
          </cell>
          <cell r="X113">
            <v>67</v>
          </cell>
          <cell r="Y113">
            <v>62</v>
          </cell>
          <cell r="Z113">
            <v>14</v>
          </cell>
          <cell r="AA113">
            <v>5</v>
          </cell>
          <cell r="AB113">
            <v>9</v>
          </cell>
          <cell r="AC113">
            <v>317</v>
          </cell>
          <cell r="AF113">
            <v>0</v>
          </cell>
          <cell r="AG113">
            <v>0</v>
          </cell>
          <cell r="AH113">
            <v>0</v>
          </cell>
          <cell r="AI113">
            <v>0</v>
          </cell>
          <cell r="AJ113">
            <v>0</v>
          </cell>
          <cell r="AK113">
            <v>0</v>
          </cell>
          <cell r="BP113">
            <v>57</v>
          </cell>
          <cell r="BQ113">
            <v>0</v>
          </cell>
          <cell r="BR113">
            <v>0</v>
          </cell>
          <cell r="BS113">
            <v>11</v>
          </cell>
        </row>
        <row r="114">
          <cell r="J114" t="str">
            <v>Sector 2 (BzBz 4)</v>
          </cell>
          <cell r="L114" t="str">
            <v>HRP</v>
          </cell>
          <cell r="M114" t="str">
            <v>HIRQ19-CCM-154285-1</v>
          </cell>
          <cell r="N114" t="str">
            <v>No</v>
          </cell>
          <cell r="O114">
            <v>221</v>
          </cell>
          <cell r="P114">
            <v>993</v>
          </cell>
          <cell r="Q114">
            <v>534</v>
          </cell>
          <cell r="R114">
            <v>459</v>
          </cell>
          <cell r="S114">
            <v>993</v>
          </cell>
          <cell r="T114">
            <v>491</v>
          </cell>
          <cell r="U114">
            <v>246</v>
          </cell>
          <cell r="V114">
            <v>245</v>
          </cell>
          <cell r="W114">
            <v>436</v>
          </cell>
          <cell r="X114">
            <v>248</v>
          </cell>
          <cell r="Y114">
            <v>188</v>
          </cell>
          <cell r="Z114">
            <v>66</v>
          </cell>
          <cell r="AA114">
            <v>40</v>
          </cell>
          <cell r="AB114">
            <v>26</v>
          </cell>
          <cell r="AC114">
            <v>993</v>
          </cell>
          <cell r="AF114">
            <v>0</v>
          </cell>
          <cell r="AG114">
            <v>0</v>
          </cell>
          <cell r="AH114">
            <v>0</v>
          </cell>
          <cell r="AI114">
            <v>0</v>
          </cell>
          <cell r="AJ114">
            <v>0</v>
          </cell>
          <cell r="AK114">
            <v>0</v>
          </cell>
          <cell r="BP114">
            <v>217</v>
          </cell>
          <cell r="BQ114">
            <v>0</v>
          </cell>
          <cell r="BR114">
            <v>0</v>
          </cell>
          <cell r="BS114">
            <v>0</v>
          </cell>
        </row>
        <row r="115">
          <cell r="J115" t="str">
            <v>Al-Moelha (BzBz 7)</v>
          </cell>
          <cell r="L115" t="str">
            <v>HRP</v>
          </cell>
          <cell r="M115" t="str">
            <v>HIRQ19-CCM-154285-1</v>
          </cell>
          <cell r="N115" t="str">
            <v>No</v>
          </cell>
          <cell r="O115">
            <v>242</v>
          </cell>
          <cell r="P115">
            <v>1151</v>
          </cell>
          <cell r="Q115">
            <v>558</v>
          </cell>
          <cell r="R115">
            <v>417</v>
          </cell>
          <cell r="S115">
            <v>975</v>
          </cell>
          <cell r="T115">
            <v>608</v>
          </cell>
          <cell r="U115">
            <v>301</v>
          </cell>
          <cell r="V115">
            <v>307</v>
          </cell>
          <cell r="W115">
            <v>330</v>
          </cell>
          <cell r="X115">
            <v>224</v>
          </cell>
          <cell r="Y115">
            <v>106</v>
          </cell>
          <cell r="Z115">
            <v>37</v>
          </cell>
          <cell r="AA115">
            <v>33</v>
          </cell>
          <cell r="AB115">
            <v>4</v>
          </cell>
          <cell r="AC115">
            <v>975</v>
          </cell>
          <cell r="AF115">
            <v>0</v>
          </cell>
          <cell r="AG115">
            <v>0</v>
          </cell>
          <cell r="AH115">
            <v>0</v>
          </cell>
          <cell r="AI115">
            <v>0</v>
          </cell>
          <cell r="AJ115">
            <v>0</v>
          </cell>
          <cell r="AK115">
            <v>0</v>
          </cell>
          <cell r="BP115">
            <v>193</v>
          </cell>
          <cell r="BQ115">
            <v>0</v>
          </cell>
          <cell r="BR115">
            <v>0</v>
          </cell>
          <cell r="BS115">
            <v>0</v>
          </cell>
        </row>
        <row r="116">
          <cell r="J116" t="str">
            <v>Sector 3 (BzBz 8)</v>
          </cell>
          <cell r="L116" t="str">
            <v>HRP</v>
          </cell>
          <cell r="M116" t="str">
            <v>HIRQ19-CCM-154285-1</v>
          </cell>
          <cell r="N116" t="str">
            <v>No</v>
          </cell>
          <cell r="O116">
            <v>142</v>
          </cell>
          <cell r="P116">
            <v>621</v>
          </cell>
          <cell r="Q116">
            <v>339</v>
          </cell>
          <cell r="R116">
            <v>281</v>
          </cell>
          <cell r="S116">
            <v>620</v>
          </cell>
          <cell r="T116">
            <v>320</v>
          </cell>
          <cell r="U116">
            <v>159</v>
          </cell>
          <cell r="V116">
            <v>161</v>
          </cell>
          <cell r="W116">
            <v>260</v>
          </cell>
          <cell r="X116">
            <v>149</v>
          </cell>
          <cell r="Y116">
            <v>111</v>
          </cell>
          <cell r="Z116">
            <v>40</v>
          </cell>
          <cell r="AA116">
            <v>31</v>
          </cell>
          <cell r="AB116">
            <v>9</v>
          </cell>
          <cell r="AC116">
            <v>620</v>
          </cell>
          <cell r="AF116">
            <v>0</v>
          </cell>
          <cell r="AG116">
            <v>0</v>
          </cell>
          <cell r="AH116">
            <v>0</v>
          </cell>
          <cell r="AI116">
            <v>0</v>
          </cell>
          <cell r="AJ116">
            <v>0</v>
          </cell>
          <cell r="AK116">
            <v>0</v>
          </cell>
          <cell r="BP116">
            <v>142</v>
          </cell>
          <cell r="BQ116">
            <v>0</v>
          </cell>
          <cell r="BR116">
            <v>0</v>
          </cell>
          <cell r="BS116">
            <v>1</v>
          </cell>
        </row>
        <row r="117">
          <cell r="J117" t="str">
            <v>Sector 4 (BzBz 9)</v>
          </cell>
          <cell r="L117" t="str">
            <v>HRP</v>
          </cell>
          <cell r="M117" t="str">
            <v>HIRQ19-CCM-154285-1</v>
          </cell>
          <cell r="N117" t="str">
            <v>No</v>
          </cell>
          <cell r="O117">
            <v>99</v>
          </cell>
          <cell r="P117">
            <v>455</v>
          </cell>
          <cell r="Q117">
            <v>257</v>
          </cell>
          <cell r="R117">
            <v>197</v>
          </cell>
          <cell r="S117">
            <v>454</v>
          </cell>
          <cell r="T117">
            <v>218</v>
          </cell>
          <cell r="U117">
            <v>122</v>
          </cell>
          <cell r="V117">
            <v>96</v>
          </cell>
          <cell r="W117">
            <v>205</v>
          </cell>
          <cell r="X117">
            <v>118</v>
          </cell>
          <cell r="Y117">
            <v>87</v>
          </cell>
          <cell r="Z117">
            <v>31</v>
          </cell>
          <cell r="AA117">
            <v>17</v>
          </cell>
          <cell r="AB117">
            <v>14</v>
          </cell>
          <cell r="AC117">
            <v>454</v>
          </cell>
          <cell r="AF117">
            <v>0</v>
          </cell>
          <cell r="AG117">
            <v>0</v>
          </cell>
          <cell r="AH117">
            <v>0</v>
          </cell>
          <cell r="AI117">
            <v>0</v>
          </cell>
          <cell r="AJ117">
            <v>0</v>
          </cell>
          <cell r="AK117">
            <v>0</v>
          </cell>
          <cell r="BP117">
            <v>82</v>
          </cell>
          <cell r="BQ117">
            <v>0</v>
          </cell>
          <cell r="BR117">
            <v>0</v>
          </cell>
          <cell r="BS117">
            <v>12</v>
          </cell>
        </row>
        <row r="118">
          <cell r="J118" t="str">
            <v>Boslimans sector (BzBz 10)</v>
          </cell>
          <cell r="L118" t="str">
            <v>HRP</v>
          </cell>
          <cell r="M118" t="str">
            <v>HIRQ19-CCM-154285-1</v>
          </cell>
          <cell r="N118" t="str">
            <v>No</v>
          </cell>
          <cell r="O118">
            <v>129</v>
          </cell>
          <cell r="P118">
            <v>613</v>
          </cell>
          <cell r="Q118">
            <v>327</v>
          </cell>
          <cell r="R118">
            <v>286</v>
          </cell>
          <cell r="S118">
            <v>613</v>
          </cell>
          <cell r="T118">
            <v>318</v>
          </cell>
          <cell r="U118">
            <v>162</v>
          </cell>
          <cell r="V118">
            <v>156</v>
          </cell>
          <cell r="W118">
            <v>254</v>
          </cell>
          <cell r="X118">
            <v>137</v>
          </cell>
          <cell r="Y118">
            <v>117</v>
          </cell>
          <cell r="Z118">
            <v>41</v>
          </cell>
          <cell r="AA118">
            <v>28</v>
          </cell>
          <cell r="AB118">
            <v>13</v>
          </cell>
          <cell r="AC118">
            <v>613</v>
          </cell>
          <cell r="AF118">
            <v>0</v>
          </cell>
          <cell r="AG118">
            <v>0</v>
          </cell>
          <cell r="AH118">
            <v>0</v>
          </cell>
          <cell r="AI118">
            <v>0</v>
          </cell>
          <cell r="AJ118">
            <v>0</v>
          </cell>
          <cell r="AK118">
            <v>0</v>
          </cell>
          <cell r="BP118">
            <v>84</v>
          </cell>
          <cell r="BQ118">
            <v>0</v>
          </cell>
          <cell r="BR118">
            <v>0</v>
          </cell>
          <cell r="BS118">
            <v>14</v>
          </cell>
        </row>
        <row r="119">
          <cell r="J119" t="str">
            <v>Al-Khamseen (BzBz 11)</v>
          </cell>
          <cell r="L119" t="str">
            <v>HRP</v>
          </cell>
          <cell r="M119" t="str">
            <v>HIRQ19-CCM-154285-1</v>
          </cell>
          <cell r="N119" t="str">
            <v>No</v>
          </cell>
          <cell r="O119">
            <v>43</v>
          </cell>
          <cell r="P119">
            <v>248</v>
          </cell>
          <cell r="Q119">
            <v>131</v>
          </cell>
          <cell r="R119">
            <v>117</v>
          </cell>
          <cell r="S119">
            <v>248</v>
          </cell>
          <cell r="T119">
            <v>129</v>
          </cell>
          <cell r="U119">
            <v>68</v>
          </cell>
          <cell r="V119">
            <v>61</v>
          </cell>
          <cell r="W119">
            <v>113</v>
          </cell>
          <cell r="X119">
            <v>59</v>
          </cell>
          <cell r="Y119">
            <v>54</v>
          </cell>
          <cell r="Z119">
            <v>6</v>
          </cell>
          <cell r="AA119">
            <v>4</v>
          </cell>
          <cell r="AB119">
            <v>2</v>
          </cell>
          <cell r="AC119">
            <v>248</v>
          </cell>
          <cell r="AF119">
            <v>0</v>
          </cell>
          <cell r="AG119">
            <v>0</v>
          </cell>
          <cell r="AH119">
            <v>0</v>
          </cell>
          <cell r="AI119">
            <v>0</v>
          </cell>
          <cell r="AJ119">
            <v>0</v>
          </cell>
          <cell r="AK119">
            <v>0</v>
          </cell>
          <cell r="BP119">
            <v>43</v>
          </cell>
          <cell r="BQ119">
            <v>0</v>
          </cell>
          <cell r="BR119">
            <v>0</v>
          </cell>
          <cell r="BS119">
            <v>5</v>
          </cell>
        </row>
        <row r="120">
          <cell r="J120" t="str">
            <v>Albu Jwad (BzBz 13)</v>
          </cell>
          <cell r="L120" t="str">
            <v>HRP</v>
          </cell>
          <cell r="M120" t="str">
            <v>HIRQ19-CCM-154285-1</v>
          </cell>
          <cell r="N120" t="str">
            <v>No</v>
          </cell>
          <cell r="O120">
            <v>146</v>
          </cell>
          <cell r="P120">
            <v>668</v>
          </cell>
          <cell r="Q120">
            <v>350</v>
          </cell>
          <cell r="R120">
            <v>318</v>
          </cell>
          <cell r="S120">
            <v>668</v>
          </cell>
          <cell r="T120">
            <v>311</v>
          </cell>
          <cell r="U120">
            <v>149</v>
          </cell>
          <cell r="V120">
            <v>162</v>
          </cell>
          <cell r="W120">
            <v>323</v>
          </cell>
          <cell r="X120">
            <v>178</v>
          </cell>
          <cell r="Y120">
            <v>145</v>
          </cell>
          <cell r="Z120">
            <v>34</v>
          </cell>
          <cell r="AA120">
            <v>23</v>
          </cell>
          <cell r="AB120">
            <v>11</v>
          </cell>
          <cell r="AC120">
            <v>668</v>
          </cell>
          <cell r="AF120">
            <v>0</v>
          </cell>
          <cell r="AG120">
            <v>0</v>
          </cell>
          <cell r="AH120">
            <v>0</v>
          </cell>
          <cell r="AI120">
            <v>0</v>
          </cell>
          <cell r="AJ120">
            <v>0</v>
          </cell>
          <cell r="AK120">
            <v>0</v>
          </cell>
          <cell r="BP120">
            <v>89</v>
          </cell>
          <cell r="BQ120">
            <v>0</v>
          </cell>
          <cell r="BR120">
            <v>0</v>
          </cell>
          <cell r="BS120">
            <v>6</v>
          </cell>
        </row>
        <row r="121">
          <cell r="J121" t="str">
            <v>Al Bojar sector (BzBz 14)</v>
          </cell>
          <cell r="L121" t="str">
            <v>HRP</v>
          </cell>
          <cell r="M121" t="str">
            <v>HIRQ19-CCM-154285-1</v>
          </cell>
          <cell r="N121" t="str">
            <v>No</v>
          </cell>
          <cell r="O121">
            <v>60</v>
          </cell>
          <cell r="P121">
            <v>300</v>
          </cell>
          <cell r="Q121">
            <v>154</v>
          </cell>
          <cell r="R121">
            <v>146</v>
          </cell>
          <cell r="S121">
            <v>300</v>
          </cell>
          <cell r="T121">
            <v>143</v>
          </cell>
          <cell r="U121">
            <v>79</v>
          </cell>
          <cell r="V121">
            <v>64</v>
          </cell>
          <cell r="W121">
            <v>144</v>
          </cell>
          <cell r="X121">
            <v>70</v>
          </cell>
          <cell r="Y121">
            <v>74</v>
          </cell>
          <cell r="Z121">
            <v>13</v>
          </cell>
          <cell r="AA121">
            <v>5</v>
          </cell>
          <cell r="AB121">
            <v>8</v>
          </cell>
          <cell r="AC121">
            <v>300</v>
          </cell>
          <cell r="AF121">
            <v>0</v>
          </cell>
          <cell r="AG121">
            <v>0</v>
          </cell>
          <cell r="AH121">
            <v>0</v>
          </cell>
          <cell r="AI121">
            <v>0</v>
          </cell>
          <cell r="AJ121">
            <v>0</v>
          </cell>
          <cell r="AK121">
            <v>0</v>
          </cell>
          <cell r="BP121">
            <v>30</v>
          </cell>
          <cell r="BQ121">
            <v>0</v>
          </cell>
          <cell r="BR121">
            <v>0</v>
          </cell>
          <cell r="BS121">
            <v>0</v>
          </cell>
        </row>
        <row r="122">
          <cell r="J122" t="str">
            <v>Jelmira</v>
          </cell>
          <cell r="L122" t="str">
            <v>HRP</v>
          </cell>
          <cell r="M122" t="str">
            <v>HIRQ19-CCM-154285-1</v>
          </cell>
          <cell r="N122" t="str">
            <v>No</v>
          </cell>
          <cell r="O122">
            <v>20</v>
          </cell>
          <cell r="P122">
            <v>111</v>
          </cell>
          <cell r="Q122">
            <v>58</v>
          </cell>
          <cell r="R122">
            <v>53</v>
          </cell>
          <cell r="S122">
            <v>111</v>
          </cell>
          <cell r="T122">
            <v>38</v>
          </cell>
          <cell r="U122">
            <v>16</v>
          </cell>
          <cell r="V122">
            <v>22</v>
          </cell>
          <cell r="W122">
            <v>70</v>
          </cell>
          <cell r="X122">
            <v>40</v>
          </cell>
          <cell r="Y122">
            <v>30</v>
          </cell>
          <cell r="Z122">
            <v>3</v>
          </cell>
          <cell r="AA122">
            <v>2</v>
          </cell>
          <cell r="AB122">
            <v>1</v>
          </cell>
          <cell r="AC122">
            <v>111</v>
          </cell>
          <cell r="AF122">
            <v>0</v>
          </cell>
          <cell r="AG122">
            <v>0</v>
          </cell>
          <cell r="AH122">
            <v>0</v>
          </cell>
          <cell r="AI122">
            <v>0</v>
          </cell>
          <cell r="AJ122">
            <v>0</v>
          </cell>
          <cell r="AK122">
            <v>0</v>
          </cell>
          <cell r="BP122">
            <v>20</v>
          </cell>
          <cell r="BQ122">
            <v>0</v>
          </cell>
          <cell r="BR122">
            <v>0</v>
          </cell>
          <cell r="BS122">
            <v>0</v>
          </cell>
        </row>
        <row r="123">
          <cell r="J123" t="str">
            <v>Karsi-sinjar mountain</v>
          </cell>
          <cell r="L123" t="str">
            <v>HRP</v>
          </cell>
          <cell r="M123" t="str">
            <v>HIRQ19-CCM-154285-1</v>
          </cell>
          <cell r="N123" t="str">
            <v>No</v>
          </cell>
          <cell r="O123">
            <v>241</v>
          </cell>
          <cell r="P123">
            <v>1402</v>
          </cell>
          <cell r="Q123">
            <v>711</v>
          </cell>
          <cell r="R123">
            <v>691</v>
          </cell>
          <cell r="S123">
            <v>1402</v>
          </cell>
          <cell r="T123">
            <v>687</v>
          </cell>
          <cell r="U123">
            <v>347</v>
          </cell>
          <cell r="V123">
            <v>340</v>
          </cell>
          <cell r="W123">
            <v>675</v>
          </cell>
          <cell r="X123">
            <v>342</v>
          </cell>
          <cell r="Y123">
            <v>333</v>
          </cell>
          <cell r="Z123">
            <v>40</v>
          </cell>
          <cell r="AA123">
            <v>22</v>
          </cell>
          <cell r="AB123">
            <v>18</v>
          </cell>
          <cell r="AC123">
            <v>1402</v>
          </cell>
          <cell r="AF123">
            <v>0</v>
          </cell>
          <cell r="AG123">
            <v>0</v>
          </cell>
          <cell r="AH123">
            <v>0</v>
          </cell>
          <cell r="AI123">
            <v>0</v>
          </cell>
          <cell r="AJ123">
            <v>0</v>
          </cell>
          <cell r="AK123">
            <v>0</v>
          </cell>
          <cell r="BP123">
            <v>241</v>
          </cell>
          <cell r="BQ123">
            <v>0</v>
          </cell>
          <cell r="BR123">
            <v>0</v>
          </cell>
          <cell r="BS123">
            <v>0</v>
          </cell>
        </row>
        <row r="124">
          <cell r="J124" t="str">
            <v>Qubani</v>
          </cell>
          <cell r="L124" t="str">
            <v>HRP</v>
          </cell>
          <cell r="M124" t="str">
            <v>HIRQ19-CCM-154285-1</v>
          </cell>
          <cell r="N124" t="str">
            <v>No</v>
          </cell>
          <cell r="O124">
            <v>236</v>
          </cell>
          <cell r="P124">
            <v>1307</v>
          </cell>
          <cell r="Q124">
            <v>654</v>
          </cell>
          <cell r="R124">
            <v>653</v>
          </cell>
          <cell r="S124">
            <v>1307</v>
          </cell>
          <cell r="T124">
            <v>684</v>
          </cell>
          <cell r="U124">
            <v>348</v>
          </cell>
          <cell r="V124">
            <v>336</v>
          </cell>
          <cell r="W124">
            <v>576</v>
          </cell>
          <cell r="X124">
            <v>282</v>
          </cell>
          <cell r="Y124">
            <v>294</v>
          </cell>
          <cell r="Z124">
            <v>47</v>
          </cell>
          <cell r="AA124">
            <v>24</v>
          </cell>
          <cell r="AB124">
            <v>23</v>
          </cell>
          <cell r="AC124">
            <v>1307</v>
          </cell>
          <cell r="AF124">
            <v>0</v>
          </cell>
          <cell r="AG124">
            <v>0</v>
          </cell>
          <cell r="AH124">
            <v>0</v>
          </cell>
          <cell r="AI124">
            <v>0</v>
          </cell>
          <cell r="AJ124">
            <v>0</v>
          </cell>
          <cell r="AK124">
            <v>0</v>
          </cell>
          <cell r="BP124">
            <v>236</v>
          </cell>
          <cell r="BQ124">
            <v>0</v>
          </cell>
          <cell r="BR124">
            <v>0</v>
          </cell>
          <cell r="BS124">
            <v>0</v>
          </cell>
        </row>
        <row r="125">
          <cell r="J125" t="str">
            <v>Sardashti</v>
          </cell>
          <cell r="L125" t="str">
            <v>HRP</v>
          </cell>
          <cell r="M125" t="str">
            <v>HIRQ19-CCM-154285-1</v>
          </cell>
          <cell r="N125" t="str">
            <v>No</v>
          </cell>
          <cell r="O125">
            <v>883</v>
          </cell>
          <cell r="P125">
            <v>4666</v>
          </cell>
          <cell r="Q125">
            <v>2348</v>
          </cell>
          <cell r="R125">
            <v>2318</v>
          </cell>
          <cell r="S125">
            <v>4666</v>
          </cell>
          <cell r="T125">
            <v>2447</v>
          </cell>
          <cell r="U125">
            <v>1174</v>
          </cell>
          <cell r="V125">
            <v>1273</v>
          </cell>
          <cell r="W125">
            <v>2041</v>
          </cell>
          <cell r="X125">
            <v>1069</v>
          </cell>
          <cell r="Y125">
            <v>972</v>
          </cell>
          <cell r="Z125">
            <v>178</v>
          </cell>
          <cell r="AA125">
            <v>105</v>
          </cell>
          <cell r="AB125">
            <v>73</v>
          </cell>
          <cell r="AC125">
            <v>4666</v>
          </cell>
          <cell r="AF125">
            <v>0</v>
          </cell>
          <cell r="AG125">
            <v>0</v>
          </cell>
          <cell r="AH125">
            <v>0</v>
          </cell>
          <cell r="AI125">
            <v>0</v>
          </cell>
          <cell r="AJ125">
            <v>0</v>
          </cell>
          <cell r="AK125">
            <v>0</v>
          </cell>
          <cell r="BP125">
            <v>883</v>
          </cell>
          <cell r="BQ125">
            <v>0</v>
          </cell>
          <cell r="BR125">
            <v>0</v>
          </cell>
          <cell r="BS125">
            <v>0</v>
          </cell>
        </row>
        <row r="126">
          <cell r="J126" t="str">
            <v>Milek</v>
          </cell>
          <cell r="L126" t="str">
            <v>HRP</v>
          </cell>
          <cell r="M126" t="str">
            <v>HIRQ19-CCM-154285-1</v>
          </cell>
          <cell r="N126" t="str">
            <v>No</v>
          </cell>
          <cell r="O126">
            <v>125</v>
          </cell>
          <cell r="P126">
            <v>761</v>
          </cell>
          <cell r="Q126">
            <v>369</v>
          </cell>
          <cell r="R126">
            <v>392</v>
          </cell>
          <cell r="S126">
            <v>761</v>
          </cell>
          <cell r="T126">
            <v>372</v>
          </cell>
          <cell r="U126">
            <v>179</v>
          </cell>
          <cell r="V126">
            <v>193</v>
          </cell>
          <cell r="W126">
            <v>356</v>
          </cell>
          <cell r="X126">
            <v>172</v>
          </cell>
          <cell r="Y126">
            <v>184</v>
          </cell>
          <cell r="Z126">
            <v>33</v>
          </cell>
          <cell r="AA126">
            <v>18</v>
          </cell>
          <cell r="AB126">
            <v>15</v>
          </cell>
          <cell r="AC126">
            <v>761</v>
          </cell>
          <cell r="AF126">
            <v>0</v>
          </cell>
          <cell r="AG126">
            <v>0</v>
          </cell>
          <cell r="AH126">
            <v>0</v>
          </cell>
          <cell r="AI126">
            <v>0</v>
          </cell>
          <cell r="AJ126">
            <v>0</v>
          </cell>
          <cell r="AK126">
            <v>0</v>
          </cell>
          <cell r="BP126">
            <v>125</v>
          </cell>
          <cell r="BQ126">
            <v>0</v>
          </cell>
          <cell r="BR126">
            <v>0</v>
          </cell>
          <cell r="BS126">
            <v>0</v>
          </cell>
        </row>
        <row r="127">
          <cell r="J127" t="str">
            <v>Shebel qassim</v>
          </cell>
          <cell r="L127" t="str">
            <v>HRP</v>
          </cell>
          <cell r="M127" t="str">
            <v>HIRQ19-CCM-154285-1</v>
          </cell>
          <cell r="N127" t="str">
            <v>No</v>
          </cell>
          <cell r="O127">
            <v>75</v>
          </cell>
          <cell r="P127">
            <v>415</v>
          </cell>
          <cell r="Q127">
            <v>202</v>
          </cell>
          <cell r="R127">
            <v>213</v>
          </cell>
          <cell r="S127">
            <v>415</v>
          </cell>
          <cell r="T127">
            <v>221</v>
          </cell>
          <cell r="U127">
            <v>108</v>
          </cell>
          <cell r="V127">
            <v>113</v>
          </cell>
          <cell r="W127">
            <v>178</v>
          </cell>
          <cell r="X127">
            <v>86</v>
          </cell>
          <cell r="Y127">
            <v>92</v>
          </cell>
          <cell r="Z127">
            <v>16</v>
          </cell>
          <cell r="AA127">
            <v>8</v>
          </cell>
          <cell r="AB127">
            <v>8</v>
          </cell>
          <cell r="AC127">
            <v>415</v>
          </cell>
          <cell r="AF127">
            <v>0</v>
          </cell>
          <cell r="AG127">
            <v>0</v>
          </cell>
          <cell r="AH127">
            <v>0</v>
          </cell>
          <cell r="AI127">
            <v>0</v>
          </cell>
          <cell r="AJ127">
            <v>0</v>
          </cell>
          <cell r="AK127">
            <v>0</v>
          </cell>
          <cell r="BP127">
            <v>75</v>
          </cell>
          <cell r="BQ127">
            <v>0</v>
          </cell>
          <cell r="BR127">
            <v>0</v>
          </cell>
          <cell r="BS127">
            <v>0</v>
          </cell>
        </row>
        <row r="128">
          <cell r="J128" t="str">
            <v>Smehester</v>
          </cell>
          <cell r="L128" t="str">
            <v>HRP</v>
          </cell>
          <cell r="M128" t="str">
            <v>HIRQ19-CCM-154285-1</v>
          </cell>
          <cell r="N128" t="str">
            <v>No</v>
          </cell>
          <cell r="O128">
            <v>65</v>
          </cell>
          <cell r="P128">
            <v>339</v>
          </cell>
          <cell r="Q128">
            <v>172</v>
          </cell>
          <cell r="R128">
            <v>167</v>
          </cell>
          <cell r="S128">
            <v>339</v>
          </cell>
          <cell r="T128">
            <v>169</v>
          </cell>
          <cell r="U128">
            <v>89</v>
          </cell>
          <cell r="V128">
            <v>80</v>
          </cell>
          <cell r="W128">
            <v>160</v>
          </cell>
          <cell r="X128">
            <v>79</v>
          </cell>
          <cell r="Y128">
            <v>81</v>
          </cell>
          <cell r="Z128">
            <v>10</v>
          </cell>
          <cell r="AA128">
            <v>4</v>
          </cell>
          <cell r="AB128">
            <v>6</v>
          </cell>
          <cell r="AC128">
            <v>339</v>
          </cell>
          <cell r="AF128">
            <v>0</v>
          </cell>
          <cell r="AG128">
            <v>0</v>
          </cell>
          <cell r="AH128">
            <v>0</v>
          </cell>
          <cell r="AI128">
            <v>0</v>
          </cell>
          <cell r="AJ128">
            <v>0</v>
          </cell>
          <cell r="AK128">
            <v>0</v>
          </cell>
          <cell r="BP128">
            <v>65</v>
          </cell>
          <cell r="BQ128">
            <v>0</v>
          </cell>
          <cell r="BR128">
            <v>0</v>
          </cell>
          <cell r="BS128">
            <v>0</v>
          </cell>
        </row>
        <row r="129">
          <cell r="J129" t="str">
            <v>Kolka</v>
          </cell>
          <cell r="L129" t="str">
            <v>HRP</v>
          </cell>
          <cell r="M129" t="str">
            <v>HIRQ19-CCM-154285-1</v>
          </cell>
          <cell r="N129" t="str">
            <v>No</v>
          </cell>
          <cell r="O129">
            <v>131</v>
          </cell>
          <cell r="P129">
            <v>679</v>
          </cell>
          <cell r="Q129">
            <v>335</v>
          </cell>
          <cell r="R129">
            <v>344</v>
          </cell>
          <cell r="S129">
            <v>679</v>
          </cell>
          <cell r="T129">
            <v>367</v>
          </cell>
          <cell r="U129">
            <v>185</v>
          </cell>
          <cell r="V129">
            <v>182</v>
          </cell>
          <cell r="W129">
            <v>293</v>
          </cell>
          <cell r="X129">
            <v>141</v>
          </cell>
          <cell r="Y129">
            <v>152</v>
          </cell>
          <cell r="Z129">
            <v>19</v>
          </cell>
          <cell r="AA129">
            <v>9</v>
          </cell>
          <cell r="AB129">
            <v>10</v>
          </cell>
          <cell r="AC129">
            <v>679</v>
          </cell>
          <cell r="AF129">
            <v>0</v>
          </cell>
          <cell r="AG129">
            <v>0</v>
          </cell>
          <cell r="AH129">
            <v>0</v>
          </cell>
          <cell r="AI129">
            <v>0</v>
          </cell>
          <cell r="AJ129">
            <v>0</v>
          </cell>
          <cell r="AK129">
            <v>0</v>
          </cell>
          <cell r="BP129">
            <v>131</v>
          </cell>
          <cell r="BQ129">
            <v>0</v>
          </cell>
          <cell r="BR129">
            <v>0</v>
          </cell>
          <cell r="BS129">
            <v>0</v>
          </cell>
        </row>
        <row r="130">
          <cell r="J130" t="str">
            <v>Darket Qauala</v>
          </cell>
          <cell r="L130" t="str">
            <v>HRP</v>
          </cell>
          <cell r="M130" t="str">
            <v>HIRQ19-CCM-154285-1</v>
          </cell>
          <cell r="N130" t="str">
            <v>No</v>
          </cell>
          <cell r="O130">
            <v>116</v>
          </cell>
          <cell r="P130">
            <v>626</v>
          </cell>
          <cell r="Q130">
            <v>298</v>
          </cell>
          <cell r="R130">
            <v>328</v>
          </cell>
          <cell r="S130">
            <v>626</v>
          </cell>
          <cell r="T130">
            <v>300</v>
          </cell>
          <cell r="U130">
            <v>143</v>
          </cell>
          <cell r="V130">
            <v>157</v>
          </cell>
          <cell r="W130">
            <v>307</v>
          </cell>
          <cell r="X130">
            <v>146</v>
          </cell>
          <cell r="Y130">
            <v>161</v>
          </cell>
          <cell r="Z130">
            <v>19</v>
          </cell>
          <cell r="AA130">
            <v>9</v>
          </cell>
          <cell r="AB130">
            <v>10</v>
          </cell>
          <cell r="AC130">
            <v>626</v>
          </cell>
          <cell r="AF130">
            <v>0</v>
          </cell>
          <cell r="AG130">
            <v>0</v>
          </cell>
          <cell r="AH130">
            <v>0</v>
          </cell>
          <cell r="AI130">
            <v>0</v>
          </cell>
          <cell r="AJ130">
            <v>0</v>
          </cell>
          <cell r="AK130">
            <v>0</v>
          </cell>
          <cell r="BP130">
            <v>116</v>
          </cell>
          <cell r="BQ130">
            <v>0</v>
          </cell>
          <cell r="BR130">
            <v>0</v>
          </cell>
          <cell r="BS130">
            <v>0</v>
          </cell>
        </row>
        <row r="131">
          <cell r="J131" t="str">
            <v>kharab rashk</v>
          </cell>
          <cell r="L131" t="str">
            <v>HRP</v>
          </cell>
          <cell r="M131" t="str">
            <v>HIRQ19-CCM-154285-1</v>
          </cell>
          <cell r="N131" t="str">
            <v>No</v>
          </cell>
          <cell r="O131">
            <v>56</v>
          </cell>
          <cell r="P131">
            <v>417</v>
          </cell>
          <cell r="Q131">
            <v>202</v>
          </cell>
          <cell r="R131">
            <v>215</v>
          </cell>
          <cell r="S131">
            <v>417</v>
          </cell>
          <cell r="T131">
            <v>163</v>
          </cell>
          <cell r="U131">
            <v>74</v>
          </cell>
          <cell r="V131">
            <v>89</v>
          </cell>
          <cell r="W131">
            <v>245</v>
          </cell>
          <cell r="X131">
            <v>125</v>
          </cell>
          <cell r="Y131">
            <v>120</v>
          </cell>
          <cell r="Z131">
            <v>9</v>
          </cell>
          <cell r="AA131">
            <v>3</v>
          </cell>
          <cell r="AB131">
            <v>6</v>
          </cell>
          <cell r="AC131">
            <v>417</v>
          </cell>
          <cell r="AF131">
            <v>0</v>
          </cell>
          <cell r="AG131">
            <v>0</v>
          </cell>
          <cell r="AH131">
            <v>0</v>
          </cell>
          <cell r="AI131">
            <v>0</v>
          </cell>
          <cell r="AJ131">
            <v>0</v>
          </cell>
          <cell r="AK131">
            <v>0</v>
          </cell>
          <cell r="BP131">
            <v>56</v>
          </cell>
          <cell r="BQ131">
            <v>0</v>
          </cell>
          <cell r="BR131">
            <v>0</v>
          </cell>
          <cell r="BS131">
            <v>0</v>
          </cell>
        </row>
        <row r="132">
          <cell r="J132" t="str">
            <v>Baro bahdo</v>
          </cell>
          <cell r="L132" t="str">
            <v>HRP</v>
          </cell>
          <cell r="M132" t="str">
            <v>HIRQ19-CCM-154285-1</v>
          </cell>
          <cell r="N132" t="str">
            <v>No</v>
          </cell>
          <cell r="O132">
            <v>81</v>
          </cell>
          <cell r="P132">
            <v>595</v>
          </cell>
          <cell r="Q132">
            <v>313</v>
          </cell>
          <cell r="R132">
            <v>282</v>
          </cell>
          <cell r="S132">
            <v>595</v>
          </cell>
          <cell r="T132">
            <v>250</v>
          </cell>
          <cell r="U132">
            <v>135</v>
          </cell>
          <cell r="V132">
            <v>115</v>
          </cell>
          <cell r="W132">
            <v>332</v>
          </cell>
          <cell r="X132">
            <v>172</v>
          </cell>
          <cell r="Y132">
            <v>160</v>
          </cell>
          <cell r="Z132">
            <v>13</v>
          </cell>
          <cell r="AA132">
            <v>6</v>
          </cell>
          <cell r="AB132">
            <v>7</v>
          </cell>
          <cell r="AC132">
            <v>595</v>
          </cell>
          <cell r="AF132">
            <v>0</v>
          </cell>
          <cell r="AG132">
            <v>0</v>
          </cell>
          <cell r="AH132">
            <v>0</v>
          </cell>
          <cell r="AI132">
            <v>0</v>
          </cell>
          <cell r="AJ132">
            <v>0</v>
          </cell>
          <cell r="AK132">
            <v>0</v>
          </cell>
          <cell r="BP132">
            <v>81</v>
          </cell>
          <cell r="BQ132">
            <v>0</v>
          </cell>
          <cell r="BR132">
            <v>0</v>
          </cell>
          <cell r="BS132">
            <v>0</v>
          </cell>
        </row>
        <row r="133">
          <cell r="J133" t="str">
            <v>Khider Tala</v>
          </cell>
          <cell r="L133" t="str">
            <v>HRP</v>
          </cell>
          <cell r="M133" t="str">
            <v>HIRQ19-CCM-154285-1</v>
          </cell>
          <cell r="N133" t="str">
            <v>No</v>
          </cell>
          <cell r="O133">
            <v>99</v>
          </cell>
          <cell r="P133">
            <v>578</v>
          </cell>
          <cell r="Q133">
            <v>274</v>
          </cell>
          <cell r="R133">
            <v>304</v>
          </cell>
          <cell r="S133">
            <v>578</v>
          </cell>
          <cell r="T133">
            <v>277</v>
          </cell>
          <cell r="U133">
            <v>129</v>
          </cell>
          <cell r="V133">
            <v>148</v>
          </cell>
          <cell r="W133">
            <v>279</v>
          </cell>
          <cell r="X133">
            <v>135</v>
          </cell>
          <cell r="Y133">
            <v>144</v>
          </cell>
          <cell r="Z133">
            <v>22</v>
          </cell>
          <cell r="AA133">
            <v>10</v>
          </cell>
          <cell r="AB133">
            <v>12</v>
          </cell>
          <cell r="AC133">
            <v>578</v>
          </cell>
          <cell r="AF133">
            <v>0</v>
          </cell>
          <cell r="AG133">
            <v>0</v>
          </cell>
          <cell r="AH133">
            <v>0</v>
          </cell>
          <cell r="AI133">
            <v>0</v>
          </cell>
          <cell r="AJ133">
            <v>0</v>
          </cell>
          <cell r="AK133">
            <v>0</v>
          </cell>
          <cell r="BP133">
            <v>99</v>
          </cell>
          <cell r="BQ133">
            <v>0</v>
          </cell>
          <cell r="BR133">
            <v>0</v>
          </cell>
          <cell r="BS133">
            <v>0</v>
          </cell>
        </row>
        <row r="134">
          <cell r="J134" t="str">
            <v>Other</v>
          </cell>
          <cell r="K134" t="str">
            <v>Tel-Azer</v>
          </cell>
          <cell r="L134" t="str">
            <v>HRP</v>
          </cell>
          <cell r="M134" t="str">
            <v>HIRQ19-CCM-154285-1</v>
          </cell>
          <cell r="N134" t="str">
            <v>No</v>
          </cell>
          <cell r="O134">
            <v>139</v>
          </cell>
          <cell r="P134">
            <v>839</v>
          </cell>
          <cell r="Q134">
            <v>408</v>
          </cell>
          <cell r="R134">
            <v>484</v>
          </cell>
          <cell r="S134">
            <v>892</v>
          </cell>
          <cell r="T134">
            <v>473</v>
          </cell>
          <cell r="U134">
            <v>221</v>
          </cell>
          <cell r="V134">
            <v>252</v>
          </cell>
          <cell r="W134">
            <v>381</v>
          </cell>
          <cell r="X134">
            <v>169</v>
          </cell>
          <cell r="Y134">
            <v>212</v>
          </cell>
          <cell r="Z134">
            <v>38</v>
          </cell>
          <cell r="AA134">
            <v>18</v>
          </cell>
          <cell r="AB134">
            <v>20</v>
          </cell>
          <cell r="AC134">
            <v>892</v>
          </cell>
          <cell r="AF134">
            <v>0</v>
          </cell>
          <cell r="AG134">
            <v>0</v>
          </cell>
          <cell r="AH134">
            <v>0</v>
          </cell>
          <cell r="AI134">
            <v>0</v>
          </cell>
          <cell r="AJ134">
            <v>0</v>
          </cell>
          <cell r="AK134">
            <v>0</v>
          </cell>
          <cell r="BP134">
            <v>139</v>
          </cell>
          <cell r="BQ134">
            <v>0</v>
          </cell>
          <cell r="BR134">
            <v>0</v>
          </cell>
          <cell r="BS134">
            <v>0</v>
          </cell>
        </row>
        <row r="135">
          <cell r="H135" t="str">
            <v>Hasansham U3</v>
          </cell>
          <cell r="L135" t="str">
            <v>HRP</v>
          </cell>
          <cell r="M135" t="str">
            <v>HIRQ19-CCM-154742-1</v>
          </cell>
          <cell r="N135" t="str">
            <v>No</v>
          </cell>
          <cell r="O135">
            <v>1258</v>
          </cell>
          <cell r="P135">
            <v>5720</v>
          </cell>
          <cell r="Q135">
            <v>3163</v>
          </cell>
          <cell r="R135">
            <v>2557</v>
          </cell>
          <cell r="S135">
            <v>5720</v>
          </cell>
          <cell r="T135">
            <v>3464</v>
          </cell>
          <cell r="U135">
            <v>1758</v>
          </cell>
          <cell r="V135">
            <v>1706</v>
          </cell>
          <cell r="W135">
            <v>2114</v>
          </cell>
          <cell r="X135">
            <v>1303</v>
          </cell>
          <cell r="Y135">
            <v>811</v>
          </cell>
          <cell r="Z135">
            <v>142</v>
          </cell>
          <cell r="AA135">
            <v>102</v>
          </cell>
          <cell r="AB135">
            <v>40</v>
          </cell>
          <cell r="AC135">
            <v>5720</v>
          </cell>
          <cell r="AD135">
            <v>2114</v>
          </cell>
          <cell r="AE135">
            <v>1</v>
          </cell>
          <cell r="AF135">
            <v>16</v>
          </cell>
          <cell r="AG135">
            <v>89</v>
          </cell>
          <cell r="AH135">
            <v>3</v>
          </cell>
          <cell r="AI135">
            <v>18</v>
          </cell>
          <cell r="AJ135">
            <v>33</v>
          </cell>
          <cell r="AK135">
            <v>188</v>
          </cell>
          <cell r="AL135">
            <v>16</v>
          </cell>
          <cell r="AM135">
            <v>0</v>
          </cell>
          <cell r="AN135">
            <v>6</v>
          </cell>
          <cell r="AO135">
            <v>0</v>
          </cell>
          <cell r="AP135">
            <v>0</v>
          </cell>
          <cell r="AQ135">
            <v>0</v>
          </cell>
          <cell r="AR135">
            <v>0</v>
          </cell>
          <cell r="AS135">
            <v>4</v>
          </cell>
          <cell r="AT135">
            <v>6</v>
          </cell>
          <cell r="AU135">
            <v>0</v>
          </cell>
          <cell r="AV135">
            <v>0</v>
          </cell>
          <cell r="AW135">
            <v>0</v>
          </cell>
          <cell r="AX135">
            <v>0</v>
          </cell>
          <cell r="AY135">
            <v>32</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0</v>
          </cell>
          <cell r="BP135">
            <v>1570</v>
          </cell>
          <cell r="BQ135">
            <v>0</v>
          </cell>
          <cell r="BR135">
            <v>0</v>
          </cell>
          <cell r="BS135">
            <v>0</v>
          </cell>
        </row>
        <row r="136">
          <cell r="H136" t="str">
            <v>Hasansham U2</v>
          </cell>
          <cell r="L136" t="str">
            <v>HRP</v>
          </cell>
          <cell r="M136" t="str">
            <v>HIRQ19-CCM-154742-1</v>
          </cell>
          <cell r="N136" t="str">
            <v>No</v>
          </cell>
          <cell r="O136">
            <v>981</v>
          </cell>
          <cell r="P136">
            <v>4534</v>
          </cell>
          <cell r="Q136">
            <v>2553</v>
          </cell>
          <cell r="R136">
            <v>1981</v>
          </cell>
          <cell r="S136">
            <v>4534</v>
          </cell>
          <cell r="T136">
            <v>2960</v>
          </cell>
          <cell r="U136">
            <v>1502</v>
          </cell>
          <cell r="V136">
            <v>1458</v>
          </cell>
          <cell r="W136">
            <v>1474</v>
          </cell>
          <cell r="X136">
            <v>975</v>
          </cell>
          <cell r="Y136">
            <v>499</v>
          </cell>
          <cell r="Z136">
            <v>100</v>
          </cell>
          <cell r="AA136">
            <v>76</v>
          </cell>
          <cell r="AB136">
            <v>24</v>
          </cell>
          <cell r="AC136">
            <v>4534</v>
          </cell>
          <cell r="AD136">
            <v>1474</v>
          </cell>
          <cell r="AE136">
            <v>1</v>
          </cell>
          <cell r="AF136">
            <v>23</v>
          </cell>
          <cell r="AG136">
            <v>87</v>
          </cell>
          <cell r="AH136">
            <v>13</v>
          </cell>
          <cell r="AI136">
            <v>53</v>
          </cell>
          <cell r="AJ136">
            <v>22</v>
          </cell>
          <cell r="AK136">
            <v>118</v>
          </cell>
          <cell r="AL136">
            <v>6</v>
          </cell>
          <cell r="AM136">
            <v>10</v>
          </cell>
          <cell r="AN136">
            <v>0</v>
          </cell>
          <cell r="AO136">
            <v>0</v>
          </cell>
          <cell r="AP136">
            <v>0</v>
          </cell>
          <cell r="AQ136">
            <v>0</v>
          </cell>
          <cell r="AR136">
            <v>0</v>
          </cell>
          <cell r="AS136">
            <v>0</v>
          </cell>
          <cell r="AT136">
            <v>0</v>
          </cell>
          <cell r="AU136">
            <v>0</v>
          </cell>
          <cell r="AV136">
            <v>0</v>
          </cell>
          <cell r="AW136">
            <v>0</v>
          </cell>
          <cell r="AX136">
            <v>0</v>
          </cell>
          <cell r="AY136">
            <v>16</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0</v>
          </cell>
          <cell r="BP136">
            <v>1271</v>
          </cell>
          <cell r="BQ136">
            <v>0</v>
          </cell>
          <cell r="BR136">
            <v>0</v>
          </cell>
          <cell r="BS136">
            <v>0</v>
          </cell>
        </row>
        <row r="137">
          <cell r="H137" t="str">
            <v>Khazer M1</v>
          </cell>
          <cell r="L137" t="str">
            <v>HRP</v>
          </cell>
          <cell r="M137" t="str">
            <v>HIRQ19-CCM-154742-1</v>
          </cell>
          <cell r="N137" t="str">
            <v>No</v>
          </cell>
          <cell r="O137">
            <v>1206</v>
          </cell>
          <cell r="P137">
            <v>6314</v>
          </cell>
          <cell r="Q137">
            <v>3324</v>
          </cell>
          <cell r="R137">
            <v>2990</v>
          </cell>
          <cell r="S137">
            <v>6314</v>
          </cell>
          <cell r="T137">
            <v>3795</v>
          </cell>
          <cell r="U137">
            <v>1839</v>
          </cell>
          <cell r="V137">
            <v>1956</v>
          </cell>
          <cell r="W137">
            <v>2338</v>
          </cell>
          <cell r="X137">
            <v>1359</v>
          </cell>
          <cell r="Y137">
            <v>979</v>
          </cell>
          <cell r="Z137">
            <v>181</v>
          </cell>
          <cell r="AA137">
            <v>126</v>
          </cell>
          <cell r="AB137">
            <v>55</v>
          </cell>
          <cell r="AC137">
            <v>6314</v>
          </cell>
          <cell r="AD137">
            <v>2338</v>
          </cell>
          <cell r="AE137">
            <v>1</v>
          </cell>
          <cell r="AF137">
            <v>5</v>
          </cell>
          <cell r="AG137">
            <v>25</v>
          </cell>
          <cell r="AH137">
            <v>2</v>
          </cell>
          <cell r="AI137">
            <v>5</v>
          </cell>
          <cell r="AJ137">
            <v>34</v>
          </cell>
          <cell r="AK137">
            <v>185</v>
          </cell>
          <cell r="AL137">
            <v>5</v>
          </cell>
          <cell r="AM137">
            <v>0</v>
          </cell>
          <cell r="AN137">
            <v>0</v>
          </cell>
          <cell r="AO137">
            <v>0</v>
          </cell>
          <cell r="AP137">
            <v>0</v>
          </cell>
          <cell r="AQ137">
            <v>0</v>
          </cell>
          <cell r="AR137">
            <v>0</v>
          </cell>
          <cell r="AS137">
            <v>0</v>
          </cell>
          <cell r="AT137">
            <v>0</v>
          </cell>
          <cell r="AU137">
            <v>0</v>
          </cell>
          <cell r="AV137">
            <v>0</v>
          </cell>
          <cell r="AW137">
            <v>0</v>
          </cell>
          <cell r="AX137">
            <v>0</v>
          </cell>
          <cell r="AY137">
            <v>5</v>
          </cell>
          <cell r="BA137">
            <v>0</v>
          </cell>
          <cell r="BB137">
            <v>0</v>
          </cell>
          <cell r="BC137">
            <v>0</v>
          </cell>
          <cell r="BD137">
            <v>0</v>
          </cell>
          <cell r="BE137">
            <v>0</v>
          </cell>
          <cell r="BF137">
            <v>0</v>
          </cell>
          <cell r="BG137">
            <v>0</v>
          </cell>
          <cell r="BH137">
            <v>0</v>
          </cell>
          <cell r="BI137">
            <v>0</v>
          </cell>
          <cell r="BJ137">
            <v>0</v>
          </cell>
          <cell r="BK137">
            <v>0</v>
          </cell>
          <cell r="BL137">
            <v>0</v>
          </cell>
          <cell r="BM137">
            <v>0</v>
          </cell>
          <cell r="BN137">
            <v>0</v>
          </cell>
          <cell r="BP137">
            <v>1671</v>
          </cell>
          <cell r="BQ137">
            <v>0</v>
          </cell>
          <cell r="BR137">
            <v>0</v>
          </cell>
          <cell r="BS137">
            <v>0</v>
          </cell>
        </row>
        <row r="138">
          <cell r="H138" t="str">
            <v>Harshm</v>
          </cell>
          <cell r="L138" t="str">
            <v>HRP</v>
          </cell>
          <cell r="M138" t="str">
            <v>HIRQ19-CCM-154742-1</v>
          </cell>
          <cell r="N138" t="str">
            <v>No</v>
          </cell>
          <cell r="O138">
            <v>290</v>
          </cell>
          <cell r="P138">
            <v>1478</v>
          </cell>
          <cell r="Q138">
            <v>754</v>
          </cell>
          <cell r="R138">
            <v>724</v>
          </cell>
          <cell r="S138">
            <v>1478</v>
          </cell>
          <cell r="T138">
            <v>807</v>
          </cell>
          <cell r="U138">
            <v>404</v>
          </cell>
          <cell r="V138">
            <v>403</v>
          </cell>
          <cell r="W138">
            <v>640</v>
          </cell>
          <cell r="X138">
            <v>326</v>
          </cell>
          <cell r="Y138">
            <v>314</v>
          </cell>
          <cell r="Z138">
            <v>31</v>
          </cell>
          <cell r="AA138">
            <v>24</v>
          </cell>
          <cell r="AB138">
            <v>7</v>
          </cell>
          <cell r="AC138">
            <v>1478</v>
          </cell>
          <cell r="AD138">
            <v>640</v>
          </cell>
          <cell r="AE138">
            <v>1</v>
          </cell>
          <cell r="AF138">
            <v>2</v>
          </cell>
          <cell r="AG138">
            <v>14</v>
          </cell>
          <cell r="AH138">
            <v>2</v>
          </cell>
          <cell r="AI138">
            <v>12</v>
          </cell>
          <cell r="AJ138">
            <v>2</v>
          </cell>
          <cell r="AK138">
            <v>6</v>
          </cell>
          <cell r="AL138">
            <v>2</v>
          </cell>
          <cell r="AM138">
            <v>1</v>
          </cell>
          <cell r="AN138">
            <v>0</v>
          </cell>
          <cell r="AO138">
            <v>0</v>
          </cell>
          <cell r="AP138">
            <v>0</v>
          </cell>
          <cell r="AQ138">
            <v>0</v>
          </cell>
          <cell r="AR138">
            <v>0</v>
          </cell>
          <cell r="AS138">
            <v>0</v>
          </cell>
          <cell r="AT138">
            <v>0</v>
          </cell>
          <cell r="AU138">
            <v>0</v>
          </cell>
          <cell r="AV138">
            <v>0</v>
          </cell>
          <cell r="AW138">
            <v>0</v>
          </cell>
          <cell r="AX138">
            <v>0</v>
          </cell>
          <cell r="AY138">
            <v>3</v>
          </cell>
          <cell r="BA138">
            <v>0</v>
          </cell>
          <cell r="BB138">
            <v>0</v>
          </cell>
          <cell r="BC138">
            <v>0</v>
          </cell>
          <cell r="BD138">
            <v>0</v>
          </cell>
          <cell r="BE138">
            <v>0</v>
          </cell>
          <cell r="BF138">
            <v>0</v>
          </cell>
          <cell r="BG138">
            <v>0</v>
          </cell>
          <cell r="BH138">
            <v>0</v>
          </cell>
          <cell r="BI138">
            <v>0</v>
          </cell>
          <cell r="BJ138">
            <v>0</v>
          </cell>
          <cell r="BK138">
            <v>0</v>
          </cell>
          <cell r="BL138">
            <v>0</v>
          </cell>
          <cell r="BM138">
            <v>0</v>
          </cell>
          <cell r="BN138">
            <v>0</v>
          </cell>
          <cell r="BP138">
            <v>301</v>
          </cell>
          <cell r="BQ138">
            <v>0</v>
          </cell>
          <cell r="BR138">
            <v>0</v>
          </cell>
          <cell r="BS138">
            <v>0</v>
          </cell>
        </row>
        <row r="139">
          <cell r="H139" t="str">
            <v>Baharka</v>
          </cell>
          <cell r="L139" t="str">
            <v>HRP</v>
          </cell>
          <cell r="M139" t="str">
            <v>HIRQ19-CCM-154742-1</v>
          </cell>
          <cell r="N139" t="str">
            <v>No</v>
          </cell>
          <cell r="O139">
            <v>929</v>
          </cell>
          <cell r="P139">
            <v>4736</v>
          </cell>
          <cell r="Q139">
            <v>2394</v>
          </cell>
          <cell r="R139">
            <v>2342</v>
          </cell>
          <cell r="S139">
            <v>4736</v>
          </cell>
          <cell r="T139">
            <v>2691</v>
          </cell>
          <cell r="U139">
            <v>1385</v>
          </cell>
          <cell r="V139">
            <v>1306</v>
          </cell>
          <cell r="W139">
            <v>1912</v>
          </cell>
          <cell r="X139">
            <v>972</v>
          </cell>
          <cell r="Y139">
            <v>940</v>
          </cell>
          <cell r="Z139">
            <v>133</v>
          </cell>
          <cell r="AA139">
            <v>91</v>
          </cell>
          <cell r="AB139">
            <v>42</v>
          </cell>
          <cell r="AC139">
            <v>4736</v>
          </cell>
          <cell r="AD139">
            <v>1912</v>
          </cell>
          <cell r="AE139">
            <v>1</v>
          </cell>
          <cell r="AF139">
            <v>4</v>
          </cell>
          <cell r="AG139">
            <v>38</v>
          </cell>
          <cell r="AH139">
            <v>0</v>
          </cell>
          <cell r="AI139">
            <v>0</v>
          </cell>
          <cell r="AJ139">
            <v>14</v>
          </cell>
          <cell r="AK139">
            <v>66</v>
          </cell>
          <cell r="AL139">
            <v>4</v>
          </cell>
          <cell r="AM139">
            <v>1</v>
          </cell>
          <cell r="AN139">
            <v>4</v>
          </cell>
          <cell r="AO139">
            <v>1</v>
          </cell>
          <cell r="AP139">
            <v>0</v>
          </cell>
          <cell r="AQ139">
            <v>0</v>
          </cell>
          <cell r="AR139">
            <v>0</v>
          </cell>
          <cell r="AS139">
            <v>2</v>
          </cell>
          <cell r="AT139">
            <v>2</v>
          </cell>
          <cell r="AU139">
            <v>0</v>
          </cell>
          <cell r="AV139">
            <v>2</v>
          </cell>
          <cell r="AW139">
            <v>0</v>
          </cell>
          <cell r="AX139">
            <v>0</v>
          </cell>
          <cell r="AY139">
            <v>16</v>
          </cell>
          <cell r="BA139">
            <v>0</v>
          </cell>
          <cell r="BB139">
            <v>0</v>
          </cell>
          <cell r="BC139">
            <v>0</v>
          </cell>
          <cell r="BD139">
            <v>0</v>
          </cell>
          <cell r="BE139">
            <v>0</v>
          </cell>
          <cell r="BF139">
            <v>0</v>
          </cell>
          <cell r="BG139">
            <v>0</v>
          </cell>
          <cell r="BH139">
            <v>0</v>
          </cell>
          <cell r="BI139">
            <v>0</v>
          </cell>
          <cell r="BJ139">
            <v>0</v>
          </cell>
          <cell r="BK139">
            <v>0</v>
          </cell>
          <cell r="BL139">
            <v>0</v>
          </cell>
          <cell r="BM139">
            <v>0</v>
          </cell>
          <cell r="BN139">
            <v>0</v>
          </cell>
          <cell r="BP139">
            <v>1177</v>
          </cell>
          <cell r="BQ139">
            <v>0</v>
          </cell>
          <cell r="BR139">
            <v>0</v>
          </cell>
          <cell r="BS139">
            <v>5</v>
          </cell>
        </row>
        <row r="140">
          <cell r="H140" t="str">
            <v>Debaga 1</v>
          </cell>
          <cell r="L140" t="str">
            <v>HRP</v>
          </cell>
          <cell r="M140" t="str">
            <v>HIRQ19-CCM-154742-1</v>
          </cell>
          <cell r="N140" t="str">
            <v>No</v>
          </cell>
          <cell r="O140">
            <v>1947</v>
          </cell>
          <cell r="P140">
            <v>9255</v>
          </cell>
          <cell r="Q140">
            <v>4758</v>
          </cell>
          <cell r="R140">
            <v>4497</v>
          </cell>
          <cell r="S140">
            <v>9255</v>
          </cell>
          <cell r="T140">
            <v>4996</v>
          </cell>
          <cell r="U140">
            <v>2438</v>
          </cell>
          <cell r="V140">
            <v>2558</v>
          </cell>
          <cell r="W140">
            <v>3955</v>
          </cell>
          <cell r="X140">
            <v>2202</v>
          </cell>
          <cell r="Y140">
            <v>1753</v>
          </cell>
          <cell r="Z140">
            <v>304</v>
          </cell>
          <cell r="AA140">
            <v>234</v>
          </cell>
          <cell r="AB140">
            <v>70</v>
          </cell>
          <cell r="AC140">
            <v>9255</v>
          </cell>
          <cell r="AD140">
            <v>3955</v>
          </cell>
          <cell r="AE140">
            <v>1</v>
          </cell>
          <cell r="AF140">
            <v>1</v>
          </cell>
          <cell r="AG140">
            <v>10</v>
          </cell>
          <cell r="AH140">
            <v>0</v>
          </cell>
          <cell r="AI140">
            <v>0</v>
          </cell>
          <cell r="AJ140">
            <v>12</v>
          </cell>
          <cell r="AK140">
            <v>80</v>
          </cell>
          <cell r="AL140">
            <v>1</v>
          </cell>
          <cell r="AM140">
            <v>1</v>
          </cell>
          <cell r="AN140">
            <v>0</v>
          </cell>
          <cell r="AO140">
            <v>0</v>
          </cell>
          <cell r="AP140">
            <v>1</v>
          </cell>
          <cell r="AQ140">
            <v>0</v>
          </cell>
          <cell r="AR140">
            <v>0</v>
          </cell>
          <cell r="AS140">
            <v>0</v>
          </cell>
          <cell r="AT140">
            <v>1</v>
          </cell>
          <cell r="AU140">
            <v>0</v>
          </cell>
          <cell r="AV140">
            <v>0</v>
          </cell>
          <cell r="AW140">
            <v>0</v>
          </cell>
          <cell r="AX140">
            <v>0</v>
          </cell>
          <cell r="AY140">
            <v>5</v>
          </cell>
          <cell r="BA140">
            <v>0</v>
          </cell>
          <cell r="BB140">
            <v>0</v>
          </cell>
          <cell r="BC140">
            <v>0</v>
          </cell>
          <cell r="BD140">
            <v>0</v>
          </cell>
          <cell r="BE140">
            <v>0</v>
          </cell>
          <cell r="BF140">
            <v>0</v>
          </cell>
          <cell r="BG140">
            <v>0</v>
          </cell>
          <cell r="BH140">
            <v>0</v>
          </cell>
          <cell r="BI140">
            <v>0</v>
          </cell>
          <cell r="BJ140">
            <v>0</v>
          </cell>
          <cell r="BK140">
            <v>0</v>
          </cell>
          <cell r="BL140">
            <v>0</v>
          </cell>
          <cell r="BM140">
            <v>0</v>
          </cell>
          <cell r="BN140">
            <v>0</v>
          </cell>
          <cell r="BP140">
            <v>1777</v>
          </cell>
          <cell r="BQ140">
            <v>0</v>
          </cell>
          <cell r="BR140">
            <v>23</v>
          </cell>
          <cell r="BS140">
            <v>0</v>
          </cell>
        </row>
        <row r="141">
          <cell r="H141" t="str">
            <v>Arbat IDP</v>
          </cell>
          <cell r="L141" t="str">
            <v>HRP</v>
          </cell>
          <cell r="M141" t="str">
            <v>HIRQ19-CCM-154742-1</v>
          </cell>
          <cell r="N141" t="str">
            <v>No</v>
          </cell>
          <cell r="O141">
            <v>348</v>
          </cell>
          <cell r="P141">
            <v>1615</v>
          </cell>
          <cell r="Q141">
            <v>830</v>
          </cell>
          <cell r="R141">
            <v>785</v>
          </cell>
          <cell r="S141">
            <v>1615</v>
          </cell>
          <cell r="T141">
            <v>920</v>
          </cell>
          <cell r="U141">
            <v>459</v>
          </cell>
          <cell r="V141">
            <v>461</v>
          </cell>
          <cell r="W141">
            <v>654</v>
          </cell>
          <cell r="X141">
            <v>346</v>
          </cell>
          <cell r="Y141">
            <v>308</v>
          </cell>
          <cell r="Z141">
            <v>41</v>
          </cell>
          <cell r="AA141">
            <v>25</v>
          </cell>
          <cell r="AB141">
            <v>16</v>
          </cell>
          <cell r="AC141">
            <v>1615</v>
          </cell>
          <cell r="AD141">
            <v>654</v>
          </cell>
          <cell r="AE141">
            <v>1</v>
          </cell>
          <cell r="AF141">
            <v>0</v>
          </cell>
          <cell r="AG141">
            <v>0</v>
          </cell>
          <cell r="AH141">
            <v>0</v>
          </cell>
          <cell r="AI141">
            <v>0</v>
          </cell>
          <cell r="AJ141">
            <v>0</v>
          </cell>
          <cell r="AK141">
            <v>1</v>
          </cell>
          <cell r="BP141">
            <v>397</v>
          </cell>
          <cell r="BQ141">
            <v>0</v>
          </cell>
          <cell r="BR141">
            <v>0</v>
          </cell>
          <cell r="BS141">
            <v>19</v>
          </cell>
        </row>
        <row r="142">
          <cell r="I142" t="str">
            <v>Other</v>
          </cell>
          <cell r="K142" t="str">
            <v>Baiji (Resala)</v>
          </cell>
          <cell r="L142" t="str">
            <v>HRP</v>
          </cell>
          <cell r="M142" t="str">
            <v>HIRQ19-CCM-153958-1</v>
          </cell>
          <cell r="N142" t="str">
            <v>No</v>
          </cell>
        </row>
        <row r="143">
          <cell r="H143" t="str">
            <v>Al Karamah</v>
          </cell>
          <cell r="L143" t="str">
            <v>Non HRP</v>
          </cell>
          <cell r="N143" t="str">
            <v>No</v>
          </cell>
          <cell r="O143">
            <v>202</v>
          </cell>
          <cell r="P143">
            <v>841</v>
          </cell>
          <cell r="Q143">
            <v>502</v>
          </cell>
          <cell r="R143">
            <v>339</v>
          </cell>
          <cell r="S143">
            <v>841</v>
          </cell>
          <cell r="T143">
            <v>527</v>
          </cell>
          <cell r="U143">
            <v>267</v>
          </cell>
          <cell r="V143">
            <v>260</v>
          </cell>
          <cell r="W143">
            <v>281</v>
          </cell>
          <cell r="X143">
            <v>209</v>
          </cell>
          <cell r="Y143">
            <v>72</v>
          </cell>
          <cell r="Z143">
            <v>33</v>
          </cell>
          <cell r="AA143">
            <v>26</v>
          </cell>
          <cell r="AB143">
            <v>7</v>
          </cell>
          <cell r="AC143">
            <v>841</v>
          </cell>
          <cell r="AD143">
            <v>281</v>
          </cell>
          <cell r="AE143">
            <v>1</v>
          </cell>
          <cell r="AF143">
            <v>0</v>
          </cell>
          <cell r="AG143">
            <v>0</v>
          </cell>
          <cell r="AH143">
            <v>0</v>
          </cell>
          <cell r="AI143">
            <v>0</v>
          </cell>
          <cell r="AJ143">
            <v>0</v>
          </cell>
          <cell r="AK143">
            <v>0</v>
          </cell>
          <cell r="BP143">
            <v>360</v>
          </cell>
          <cell r="BQ143">
            <v>0</v>
          </cell>
          <cell r="BR143">
            <v>0</v>
          </cell>
          <cell r="BS143">
            <v>0</v>
          </cell>
        </row>
        <row r="144">
          <cell r="H144" t="str">
            <v>Ashti IDP</v>
          </cell>
          <cell r="L144" t="str">
            <v>Non HRP</v>
          </cell>
          <cell r="N144" t="str">
            <v>No</v>
          </cell>
          <cell r="O144">
            <v>2109</v>
          </cell>
          <cell r="P144">
            <v>10260</v>
          </cell>
          <cell r="Q144">
            <v>5268</v>
          </cell>
          <cell r="R144">
            <v>4992</v>
          </cell>
          <cell r="S144">
            <v>10260</v>
          </cell>
          <cell r="T144">
            <v>5863</v>
          </cell>
          <cell r="U144">
            <v>2922</v>
          </cell>
          <cell r="V144">
            <v>2941</v>
          </cell>
          <cell r="W144">
            <v>4136</v>
          </cell>
          <cell r="X144">
            <v>2170</v>
          </cell>
          <cell r="Y144">
            <v>1966</v>
          </cell>
          <cell r="Z144">
            <v>261</v>
          </cell>
          <cell r="AA144">
            <v>176</v>
          </cell>
          <cell r="AB144">
            <v>85</v>
          </cell>
          <cell r="AC144">
            <v>10260</v>
          </cell>
          <cell r="AD144">
            <v>4136</v>
          </cell>
          <cell r="AE144">
            <v>1</v>
          </cell>
          <cell r="AF144">
            <v>0</v>
          </cell>
          <cell r="AG144">
            <v>0</v>
          </cell>
          <cell r="AH144">
            <v>0</v>
          </cell>
          <cell r="AI144">
            <v>0</v>
          </cell>
          <cell r="AJ144">
            <v>14</v>
          </cell>
          <cell r="AK144">
            <v>59</v>
          </cell>
          <cell r="BA144">
            <v>0</v>
          </cell>
          <cell r="BB144">
            <v>0</v>
          </cell>
          <cell r="BC144">
            <v>0</v>
          </cell>
          <cell r="BD144">
            <v>0</v>
          </cell>
          <cell r="BE144">
            <v>0</v>
          </cell>
          <cell r="BF144">
            <v>0</v>
          </cell>
          <cell r="BG144">
            <v>0</v>
          </cell>
          <cell r="BH144">
            <v>0</v>
          </cell>
          <cell r="BI144">
            <v>0</v>
          </cell>
          <cell r="BJ144">
            <v>0</v>
          </cell>
          <cell r="BK144">
            <v>0</v>
          </cell>
          <cell r="BL144">
            <v>0</v>
          </cell>
          <cell r="BM144">
            <v>14</v>
          </cell>
          <cell r="BN144">
            <v>14</v>
          </cell>
          <cell r="BP144">
            <v>2227</v>
          </cell>
          <cell r="BQ144">
            <v>2630</v>
          </cell>
          <cell r="BR144">
            <v>0</v>
          </cell>
          <cell r="BS144">
            <v>0</v>
          </cell>
        </row>
        <row r="145">
          <cell r="H145" t="str">
            <v>Khanke</v>
          </cell>
          <cell r="L145" t="str">
            <v>Non HRP</v>
          </cell>
          <cell r="N145" t="str">
            <v>No</v>
          </cell>
          <cell r="O145">
            <v>2816</v>
          </cell>
          <cell r="P145">
            <v>15239</v>
          </cell>
          <cell r="Q145">
            <v>7621</v>
          </cell>
          <cell r="R145">
            <v>7618</v>
          </cell>
          <cell r="S145">
            <v>15239</v>
          </cell>
          <cell r="T145">
            <v>7076</v>
          </cell>
          <cell r="U145">
            <v>3490</v>
          </cell>
          <cell r="V145">
            <v>3586</v>
          </cell>
          <cell r="W145">
            <v>7484</v>
          </cell>
          <cell r="X145">
            <v>3743</v>
          </cell>
          <cell r="Y145">
            <v>3741</v>
          </cell>
          <cell r="Z145">
            <v>679</v>
          </cell>
          <cell r="AA145">
            <v>388</v>
          </cell>
          <cell r="AB145">
            <v>291</v>
          </cell>
          <cell r="AC145">
            <v>15239</v>
          </cell>
          <cell r="AD145">
            <v>7484</v>
          </cell>
          <cell r="AE145">
            <v>1</v>
          </cell>
          <cell r="AF145">
            <v>27</v>
          </cell>
          <cell r="AG145">
            <v>93</v>
          </cell>
          <cell r="AH145">
            <v>1</v>
          </cell>
          <cell r="AI145">
            <v>3</v>
          </cell>
          <cell r="AJ145">
            <v>26</v>
          </cell>
          <cell r="AK145">
            <v>157</v>
          </cell>
          <cell r="AL145">
            <v>20</v>
          </cell>
          <cell r="AM145">
            <v>7</v>
          </cell>
          <cell r="AN145">
            <v>0</v>
          </cell>
          <cell r="AO145">
            <v>0</v>
          </cell>
          <cell r="AP145">
            <v>0</v>
          </cell>
          <cell r="AQ145">
            <v>0</v>
          </cell>
          <cell r="AR145">
            <v>0</v>
          </cell>
          <cell r="AS145">
            <v>0</v>
          </cell>
          <cell r="AT145">
            <v>0</v>
          </cell>
          <cell r="AU145">
            <v>0</v>
          </cell>
          <cell r="AV145">
            <v>0</v>
          </cell>
          <cell r="AW145">
            <v>0</v>
          </cell>
          <cell r="AX145">
            <v>0</v>
          </cell>
          <cell r="AY145">
            <v>27</v>
          </cell>
          <cell r="BA145">
            <v>0</v>
          </cell>
          <cell r="BB145">
            <v>0</v>
          </cell>
          <cell r="BC145">
            <v>0</v>
          </cell>
          <cell r="BD145">
            <v>0</v>
          </cell>
          <cell r="BE145">
            <v>0</v>
          </cell>
          <cell r="BF145">
            <v>0</v>
          </cell>
          <cell r="BG145">
            <v>11</v>
          </cell>
          <cell r="BH145">
            <v>0</v>
          </cell>
          <cell r="BI145">
            <v>0</v>
          </cell>
          <cell r="BJ145">
            <v>10</v>
          </cell>
          <cell r="BK145">
            <v>0</v>
          </cell>
          <cell r="BL145">
            <v>0</v>
          </cell>
          <cell r="BM145">
            <v>5</v>
          </cell>
          <cell r="BN145">
            <v>26</v>
          </cell>
          <cell r="BP145">
            <v>3120</v>
          </cell>
          <cell r="BQ145">
            <v>0</v>
          </cell>
          <cell r="BR145">
            <v>0</v>
          </cell>
          <cell r="BS145">
            <v>0</v>
          </cell>
        </row>
        <row r="146">
          <cell r="H146" t="str">
            <v>Caravan 1 camp (AAF11)</v>
          </cell>
          <cell r="L146" t="str">
            <v>HRP</v>
          </cell>
          <cell r="M146" t="str">
            <v>HIRQ19-CCM-154285-1</v>
          </cell>
          <cell r="N146" t="str">
            <v>No</v>
          </cell>
          <cell r="O146">
            <v>167</v>
          </cell>
          <cell r="P146">
            <v>780</v>
          </cell>
          <cell r="Q146">
            <v>396</v>
          </cell>
          <cell r="R146">
            <v>384</v>
          </cell>
          <cell r="S146">
            <v>780</v>
          </cell>
          <cell r="T146">
            <v>352</v>
          </cell>
          <cell r="U146">
            <v>152</v>
          </cell>
          <cell r="V146">
            <v>200</v>
          </cell>
          <cell r="W146">
            <v>389</v>
          </cell>
          <cell r="X146">
            <v>230</v>
          </cell>
          <cell r="Y146">
            <v>159</v>
          </cell>
          <cell r="Z146">
            <v>39</v>
          </cell>
          <cell r="AA146">
            <v>14</v>
          </cell>
          <cell r="AB146">
            <v>25</v>
          </cell>
          <cell r="AC146">
            <v>780</v>
          </cell>
          <cell r="AF146">
            <v>0</v>
          </cell>
          <cell r="AG146">
            <v>0</v>
          </cell>
          <cell r="AH146">
            <v>0</v>
          </cell>
          <cell r="AI146">
            <v>0</v>
          </cell>
          <cell r="AJ146">
            <v>0</v>
          </cell>
          <cell r="AK146">
            <v>0</v>
          </cell>
          <cell r="BP146">
            <v>180</v>
          </cell>
          <cell r="BQ146">
            <v>364</v>
          </cell>
          <cell r="BR146">
            <v>0</v>
          </cell>
          <cell r="BS146">
            <v>69</v>
          </cell>
        </row>
        <row r="147">
          <cell r="H147" t="str">
            <v>Al Shahuda al Ashwaii (AAF32)</v>
          </cell>
          <cell r="L147" t="str">
            <v>HRP</v>
          </cell>
          <cell r="M147" t="str">
            <v>HIRQ19-CCM-154285-1</v>
          </cell>
          <cell r="N147" t="str">
            <v>No</v>
          </cell>
          <cell r="O147">
            <v>61</v>
          </cell>
          <cell r="P147">
            <v>399</v>
          </cell>
          <cell r="Q147">
            <v>218</v>
          </cell>
          <cell r="R147">
            <v>181</v>
          </cell>
          <cell r="S147">
            <v>399</v>
          </cell>
          <cell r="T147">
            <v>105</v>
          </cell>
          <cell r="U147">
            <v>60</v>
          </cell>
          <cell r="V147">
            <v>45</v>
          </cell>
          <cell r="W147">
            <v>276</v>
          </cell>
          <cell r="X147">
            <v>150</v>
          </cell>
          <cell r="Y147">
            <v>126</v>
          </cell>
          <cell r="Z147">
            <v>18</v>
          </cell>
          <cell r="AA147">
            <v>8</v>
          </cell>
          <cell r="AB147">
            <v>10</v>
          </cell>
          <cell r="AC147">
            <v>399</v>
          </cell>
          <cell r="AF147">
            <v>0</v>
          </cell>
          <cell r="AG147">
            <v>0</v>
          </cell>
          <cell r="AH147">
            <v>0</v>
          </cell>
          <cell r="AI147">
            <v>0</v>
          </cell>
          <cell r="AJ147">
            <v>0</v>
          </cell>
          <cell r="AK147">
            <v>0</v>
          </cell>
          <cell r="BP147">
            <v>110</v>
          </cell>
          <cell r="BQ147">
            <v>268</v>
          </cell>
          <cell r="BR147">
            <v>15</v>
          </cell>
          <cell r="BS147">
            <v>0</v>
          </cell>
        </row>
        <row r="148">
          <cell r="H148" t="str">
            <v>Darkar</v>
          </cell>
          <cell r="L148" t="str">
            <v>Non HRP</v>
          </cell>
          <cell r="N148" t="str">
            <v>No</v>
          </cell>
          <cell r="O148">
            <v>733</v>
          </cell>
          <cell r="P148">
            <v>3940</v>
          </cell>
          <cell r="Q148">
            <v>1985</v>
          </cell>
          <cell r="R148">
            <v>1955</v>
          </cell>
          <cell r="S148">
            <v>3940</v>
          </cell>
          <cell r="T148">
            <v>1838</v>
          </cell>
          <cell r="U148">
            <v>908</v>
          </cell>
          <cell r="V148">
            <v>930</v>
          </cell>
          <cell r="W148">
            <v>1924</v>
          </cell>
          <cell r="X148">
            <v>970</v>
          </cell>
          <cell r="Y148">
            <v>954</v>
          </cell>
          <cell r="Z148">
            <v>178</v>
          </cell>
          <cell r="AA148">
            <v>107</v>
          </cell>
          <cell r="AB148">
            <v>71</v>
          </cell>
          <cell r="AC148">
            <v>3940</v>
          </cell>
          <cell r="AF148">
            <v>0</v>
          </cell>
          <cell r="AG148">
            <v>0</v>
          </cell>
          <cell r="AH148">
            <v>0</v>
          </cell>
          <cell r="AI148">
            <v>0</v>
          </cell>
          <cell r="AJ148">
            <v>0</v>
          </cell>
          <cell r="AK148">
            <v>0</v>
          </cell>
          <cell r="BP148">
            <v>801</v>
          </cell>
          <cell r="BQ148">
            <v>0</v>
          </cell>
          <cell r="BR148">
            <v>0</v>
          </cell>
          <cell r="BS148">
            <v>0</v>
          </cell>
        </row>
        <row r="149">
          <cell r="H149" t="str">
            <v>Dawadia</v>
          </cell>
          <cell r="L149" t="str">
            <v>Non HRP</v>
          </cell>
          <cell r="N149" t="str">
            <v>No</v>
          </cell>
          <cell r="O149">
            <v>626</v>
          </cell>
          <cell r="P149">
            <v>3203</v>
          </cell>
          <cell r="Q149">
            <v>1684</v>
          </cell>
          <cell r="R149">
            <v>1519</v>
          </cell>
          <cell r="S149">
            <v>3203</v>
          </cell>
          <cell r="T149">
            <v>1514</v>
          </cell>
          <cell r="U149">
            <v>778</v>
          </cell>
          <cell r="V149">
            <v>736</v>
          </cell>
          <cell r="W149">
            <v>1534</v>
          </cell>
          <cell r="X149">
            <v>808</v>
          </cell>
          <cell r="Y149">
            <v>726</v>
          </cell>
          <cell r="Z149">
            <v>155</v>
          </cell>
          <cell r="AA149">
            <v>98</v>
          </cell>
          <cell r="AB149">
            <v>57</v>
          </cell>
          <cell r="AC149">
            <v>3203</v>
          </cell>
          <cell r="AF149">
            <v>2</v>
          </cell>
          <cell r="AG149">
            <v>7</v>
          </cell>
          <cell r="AH149">
            <v>0</v>
          </cell>
          <cell r="AI149">
            <v>0</v>
          </cell>
          <cell r="AJ149">
            <v>0</v>
          </cell>
          <cell r="AK149">
            <v>0</v>
          </cell>
          <cell r="AL149">
            <v>0</v>
          </cell>
          <cell r="AM149">
            <v>0</v>
          </cell>
          <cell r="AN149">
            <v>1</v>
          </cell>
          <cell r="AO149">
            <v>0</v>
          </cell>
          <cell r="AP149">
            <v>1</v>
          </cell>
          <cell r="AQ149">
            <v>0</v>
          </cell>
          <cell r="AR149">
            <v>1</v>
          </cell>
          <cell r="AS149">
            <v>1</v>
          </cell>
          <cell r="AT149">
            <v>1</v>
          </cell>
          <cell r="AU149">
            <v>1</v>
          </cell>
          <cell r="AV149">
            <v>0</v>
          </cell>
          <cell r="AW149">
            <v>0</v>
          </cell>
          <cell r="AX149">
            <v>0</v>
          </cell>
          <cell r="AY149">
            <v>7</v>
          </cell>
          <cell r="BP149">
            <v>878</v>
          </cell>
          <cell r="BQ149">
            <v>22</v>
          </cell>
          <cell r="BR149">
            <v>0</v>
          </cell>
          <cell r="BS149">
            <v>0</v>
          </cell>
        </row>
        <row r="150">
          <cell r="H150" t="str">
            <v>Bajet Kandala</v>
          </cell>
          <cell r="L150" t="str">
            <v>Non HRP</v>
          </cell>
          <cell r="N150" t="str">
            <v>No</v>
          </cell>
          <cell r="O150">
            <v>2050</v>
          </cell>
          <cell r="P150">
            <v>10588</v>
          </cell>
          <cell r="Q150">
            <v>5444</v>
          </cell>
          <cell r="R150">
            <v>5144</v>
          </cell>
          <cell r="S150">
            <v>10588</v>
          </cell>
          <cell r="T150">
            <v>4938</v>
          </cell>
          <cell r="U150">
            <v>2477</v>
          </cell>
          <cell r="V150">
            <v>2461</v>
          </cell>
          <cell r="W150">
            <v>5146</v>
          </cell>
          <cell r="X150">
            <v>2684</v>
          </cell>
          <cell r="Y150">
            <v>2462</v>
          </cell>
          <cell r="Z150">
            <v>504</v>
          </cell>
          <cell r="AA150">
            <v>283</v>
          </cell>
          <cell r="AB150">
            <v>221</v>
          </cell>
          <cell r="AC150">
            <v>10588</v>
          </cell>
          <cell r="AF150">
            <v>0</v>
          </cell>
          <cell r="AG150">
            <v>0</v>
          </cell>
          <cell r="AH150">
            <v>0</v>
          </cell>
          <cell r="AI150">
            <v>0</v>
          </cell>
          <cell r="AJ150">
            <v>2</v>
          </cell>
          <cell r="AK150">
            <v>8</v>
          </cell>
          <cell r="BA150">
            <v>0</v>
          </cell>
          <cell r="BB150">
            <v>0</v>
          </cell>
          <cell r="BC150">
            <v>0</v>
          </cell>
          <cell r="BD150">
            <v>0</v>
          </cell>
          <cell r="BE150">
            <v>0</v>
          </cell>
          <cell r="BF150">
            <v>0</v>
          </cell>
          <cell r="BG150">
            <v>0</v>
          </cell>
          <cell r="BH150">
            <v>0</v>
          </cell>
          <cell r="BI150">
            <v>0</v>
          </cell>
          <cell r="BJ150">
            <v>0</v>
          </cell>
          <cell r="BK150">
            <v>0</v>
          </cell>
          <cell r="BL150">
            <v>0</v>
          </cell>
          <cell r="BM150">
            <v>0</v>
          </cell>
          <cell r="BN150">
            <v>0</v>
          </cell>
          <cell r="BP150">
            <v>1522</v>
          </cell>
          <cell r="BQ150">
            <v>0</v>
          </cell>
          <cell r="BR150">
            <v>0</v>
          </cell>
          <cell r="BS150">
            <v>0</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2C64B-60B7-40C3-BABA-828934A85A3F}">
  <sheetPr>
    <tabColor rgb="FF0070C0"/>
  </sheetPr>
  <dimension ref="A1:AN79"/>
  <sheetViews>
    <sheetView tabSelected="1" zoomScale="106" zoomScaleNormal="106" workbookViewId="0">
      <selection activeCell="H17" sqref="H17"/>
    </sheetView>
  </sheetViews>
  <sheetFormatPr defaultColWidth="8.85546875" defaultRowHeight="16.5" x14ac:dyDescent="0.3"/>
  <cols>
    <col min="1" max="1" width="3.85546875" style="1" customWidth="1"/>
    <col min="2" max="2" width="4.140625" style="41" customWidth="1"/>
    <col min="3" max="3" width="6.42578125" style="41" customWidth="1"/>
    <col min="4" max="4" width="9.85546875" style="41" bestFit="1" customWidth="1"/>
    <col min="5" max="5" width="10.28515625" style="41" customWidth="1"/>
    <col min="6" max="6" width="19.42578125" style="42" customWidth="1"/>
    <col min="7" max="7" width="21.42578125" style="42" customWidth="1"/>
    <col min="8" max="8" width="12.42578125" style="42" customWidth="1"/>
    <col min="9" max="9" width="7.85546875" style="41" customWidth="1"/>
    <col min="10" max="10" width="8.140625" style="41" customWidth="1"/>
    <col min="11" max="11" width="7.85546875" style="41" customWidth="1"/>
    <col min="12" max="12" width="7.5703125" style="41" customWidth="1"/>
    <col min="13" max="13" width="7.42578125" style="41" customWidth="1"/>
    <col min="14" max="14" width="10.42578125" style="41" customWidth="1"/>
    <col min="15" max="15" width="11.85546875" style="41" customWidth="1"/>
    <col min="16" max="16" width="13.5703125" style="41" customWidth="1"/>
    <col min="17" max="17" width="9.42578125" style="41" customWidth="1"/>
    <col min="18" max="18" width="8.5703125" style="41" customWidth="1"/>
    <col min="19" max="19" width="7.5703125" style="41" customWidth="1"/>
    <col min="20" max="21" width="8.85546875" style="41" customWidth="1"/>
    <col min="22" max="22" width="9.5703125" style="41" customWidth="1"/>
    <col min="23" max="23" width="7.85546875" style="1" customWidth="1"/>
    <col min="24" max="25" width="7.5703125" style="1" customWidth="1"/>
    <col min="26" max="40" width="8.85546875" style="1"/>
    <col min="41" max="16384" width="8.85546875" style="41"/>
  </cols>
  <sheetData>
    <row r="1" spans="2:38" s="1" customFormat="1" x14ac:dyDescent="0.3">
      <c r="F1" s="2"/>
      <c r="G1" s="2"/>
      <c r="H1" s="2"/>
      <c r="R1" s="3"/>
      <c r="S1" s="4" t="s">
        <v>0</v>
      </c>
      <c r="T1" s="5"/>
      <c r="U1" s="5"/>
      <c r="V1" s="5"/>
      <c r="W1" s="5"/>
      <c r="X1" s="5"/>
      <c r="Y1" s="5"/>
    </row>
    <row r="2" spans="2:38" s="1" customFormat="1" ht="23.25" x14ac:dyDescent="0.35">
      <c r="F2" s="6" t="s">
        <v>1</v>
      </c>
      <c r="R2" s="7" t="s">
        <v>2</v>
      </c>
      <c r="S2" s="8" t="s">
        <v>3</v>
      </c>
      <c r="T2" s="5"/>
      <c r="U2" s="5"/>
      <c r="V2" s="5"/>
      <c r="W2" s="5"/>
      <c r="X2" s="5"/>
      <c r="Y2" s="5"/>
    </row>
    <row r="3" spans="2:38" s="1" customFormat="1" ht="24" customHeight="1" x14ac:dyDescent="0.35">
      <c r="G3" s="6"/>
      <c r="H3" s="2"/>
      <c r="R3" s="45" t="s">
        <v>4</v>
      </c>
      <c r="S3" s="45"/>
      <c r="T3" s="45"/>
      <c r="U3" s="45"/>
      <c r="V3" s="45"/>
      <c r="W3" s="45"/>
      <c r="X3" s="45"/>
      <c r="Y3" s="45"/>
    </row>
    <row r="4" spans="2:38" s="1" customFormat="1" ht="12" customHeight="1" x14ac:dyDescent="0.3">
      <c r="F4" s="2"/>
      <c r="G4" s="2"/>
      <c r="H4" s="2"/>
      <c r="N4" s="9"/>
      <c r="O4" s="9"/>
      <c r="P4" s="9"/>
      <c r="Q4" s="9"/>
      <c r="R4" s="46" t="s">
        <v>5</v>
      </c>
      <c r="S4" s="46"/>
      <c r="T4" s="46"/>
      <c r="U4" s="46"/>
      <c r="V4" s="46"/>
      <c r="W4" s="46"/>
      <c r="X4" s="46"/>
      <c r="Y4" s="46"/>
    </row>
    <row r="5" spans="2:38" s="1" customFormat="1" ht="20.85" customHeight="1" thickBot="1" x14ac:dyDescent="0.35">
      <c r="G5" s="2"/>
      <c r="H5" s="2"/>
      <c r="L5" s="10"/>
      <c r="M5" s="10"/>
      <c r="N5" s="10"/>
      <c r="O5" s="10"/>
      <c r="P5" s="10"/>
      <c r="Q5" s="10"/>
      <c r="R5" s="47"/>
      <c r="S5" s="47"/>
      <c r="T5" s="47"/>
      <c r="U5" s="47"/>
      <c r="V5" s="47"/>
      <c r="W5" s="47"/>
      <c r="X5" s="47"/>
      <c r="Y5" s="47"/>
    </row>
    <row r="6" spans="2:38" ht="14.85" customHeight="1" thickBot="1" x14ac:dyDescent="0.35">
      <c r="B6" s="48" t="s">
        <v>6</v>
      </c>
      <c r="C6" s="49"/>
      <c r="D6" s="49"/>
      <c r="E6" s="49"/>
      <c r="F6" s="49"/>
      <c r="G6" s="49"/>
      <c r="H6" s="50"/>
      <c r="I6" s="48" t="s">
        <v>7</v>
      </c>
      <c r="J6" s="49"/>
      <c r="K6" s="49"/>
      <c r="L6" s="50"/>
      <c r="M6" s="48" t="s">
        <v>8</v>
      </c>
      <c r="N6" s="49"/>
      <c r="O6" s="49"/>
      <c r="P6" s="49"/>
      <c r="Q6" s="49"/>
      <c r="R6" s="50"/>
      <c r="S6" s="48" t="s">
        <v>9</v>
      </c>
      <c r="T6" s="49"/>
      <c r="U6" s="49"/>
      <c r="V6" s="50"/>
      <c r="W6" s="48" t="s">
        <v>10</v>
      </c>
      <c r="X6" s="49"/>
      <c r="Y6" s="49"/>
    </row>
    <row r="7" spans="2:38" ht="63" customHeight="1" thickBot="1" x14ac:dyDescent="0.35">
      <c r="B7" s="11" t="s">
        <v>11</v>
      </c>
      <c r="C7" s="12" t="s">
        <v>12</v>
      </c>
      <c r="D7" s="12" t="s">
        <v>13</v>
      </c>
      <c r="E7" s="12" t="s">
        <v>14</v>
      </c>
      <c r="F7" s="12" t="s">
        <v>15</v>
      </c>
      <c r="G7" s="12" t="s">
        <v>16</v>
      </c>
      <c r="H7" s="12" t="s">
        <v>17</v>
      </c>
      <c r="I7" s="12" t="s">
        <v>18</v>
      </c>
      <c r="J7" s="12" t="s">
        <v>19</v>
      </c>
      <c r="K7" s="12" t="s">
        <v>20</v>
      </c>
      <c r="L7" s="12" t="s">
        <v>21</v>
      </c>
      <c r="M7" s="12" t="s">
        <v>22</v>
      </c>
      <c r="N7" s="12" t="s">
        <v>23</v>
      </c>
      <c r="O7" s="12" t="s">
        <v>24</v>
      </c>
      <c r="P7" s="12" t="s">
        <v>25</v>
      </c>
      <c r="Q7" s="12" t="s">
        <v>26</v>
      </c>
      <c r="R7" s="12" t="s">
        <v>27</v>
      </c>
      <c r="S7" s="12" t="s">
        <v>28</v>
      </c>
      <c r="T7" s="12" t="s">
        <v>29</v>
      </c>
      <c r="U7" s="12" t="s">
        <v>30</v>
      </c>
      <c r="V7" s="13" t="s">
        <v>31</v>
      </c>
      <c r="W7" s="12" t="s">
        <v>32</v>
      </c>
      <c r="X7" s="12" t="s">
        <v>33</v>
      </c>
      <c r="Y7" s="12" t="s">
        <v>34</v>
      </c>
    </row>
    <row r="8" spans="2:38" s="1" customFormat="1" ht="18" customHeight="1" x14ac:dyDescent="0.3">
      <c r="B8" s="14">
        <v>1</v>
      </c>
      <c r="C8" s="15" t="s">
        <v>35</v>
      </c>
      <c r="D8" s="16" t="s">
        <v>36</v>
      </c>
      <c r="E8" s="16" t="s">
        <v>37</v>
      </c>
      <c r="F8" s="17"/>
      <c r="G8" s="18" t="s">
        <v>38</v>
      </c>
      <c r="H8" s="19" t="s">
        <v>39</v>
      </c>
      <c r="I8" s="16">
        <f>IFERROR(VLOOKUP($G8,[1]NumberLocations!$H$1:$BS$157,8,0),0)</f>
        <v>28</v>
      </c>
      <c r="J8" s="16">
        <f>IFERROR(VLOOKUP($G8,[1]NumberLocations!$H$1:$BS$157,9,0),0)</f>
        <v>123</v>
      </c>
      <c r="K8" s="16">
        <f>IFERROR(VLOOKUP($G8,[1]NumberLocations!$H$1:$BS$157,10,0),0)</f>
        <v>63</v>
      </c>
      <c r="L8" s="16">
        <f>IFERROR(VLOOKUP($G8,[1]NumberLocations!$H$1:$BS$157,11,0),0)</f>
        <v>60</v>
      </c>
      <c r="M8" s="16">
        <f>IFERROR(VLOOKUP($G8,[1]NumberLocations!$H$1:$BS$157,25,0),0)</f>
        <v>0</v>
      </c>
      <c r="N8" s="16">
        <f>IFERROR(VLOOKUP($G8,[1]NumberLocations!$H$1:$BS$157,26,0),0)</f>
        <v>0</v>
      </c>
      <c r="O8" s="16">
        <f>IFERROR(VLOOKUP($G8,[1]NumberLocations!$H$1:$BS$157,27,0),0)</f>
        <v>0</v>
      </c>
      <c r="P8" s="16">
        <f>IFERROR(VLOOKUP($G8,[1]NumberLocations!$H$1:$BS$157,28,0),0)</f>
        <v>0</v>
      </c>
      <c r="Q8" s="16">
        <f>IFERROR(VLOOKUP($G8,[1]NumberLocations!$H$1:$BS$157,29,0),0)</f>
        <v>0</v>
      </c>
      <c r="R8" s="16">
        <f>IFERROR(VLOOKUP($G8,[1]NumberLocations!$H$1:$BS$157,30,0),0)</f>
        <v>0</v>
      </c>
      <c r="S8" s="16">
        <f>IFERROR(VLOOKUP($G8,[1]NumberLocations!$H$1:$BS$157,61,0),0)</f>
        <v>44</v>
      </c>
      <c r="T8" s="16">
        <f>IFERROR(VLOOKUP($G8,[1]NumberLocations!$H$1:$BS$157,62,0),0)</f>
        <v>8</v>
      </c>
      <c r="U8" s="16">
        <f>IFERROR(VLOOKUP($G8,[1]NumberLocations!$H$1:$BS$157,63,0),0)</f>
        <v>0</v>
      </c>
      <c r="V8" s="20">
        <f>IFERROR(VLOOKUP($G8,[1]NumberLocations!$H$1:$BS$157,64,0),0)</f>
        <v>0</v>
      </c>
      <c r="W8" s="16">
        <f>IFERROR(VLOOKUP($G8,[1]NumberLocations!$H$1:$BS$157,13,0),0)</f>
        <v>69</v>
      </c>
      <c r="X8" s="16">
        <f>IFERROR(VLOOKUP($G8,[1]NumberLocations!$H$1:$BS$157,16,0),0)</f>
        <v>46</v>
      </c>
      <c r="Y8" s="20">
        <f>IFERROR(VLOOKUP($G8,[1]NumberLocations!$H$1:$BS$157,19,0),0)</f>
        <v>8</v>
      </c>
    </row>
    <row r="9" spans="2:38" s="1" customFormat="1" ht="18" customHeight="1" x14ac:dyDescent="0.3">
      <c r="B9" s="14">
        <v>2</v>
      </c>
      <c r="C9" s="15" t="s">
        <v>35</v>
      </c>
      <c r="D9" s="16" t="s">
        <v>36</v>
      </c>
      <c r="E9" s="16" t="s">
        <v>37</v>
      </c>
      <c r="F9" s="17"/>
      <c r="G9" s="18" t="s">
        <v>40</v>
      </c>
      <c r="H9" s="19" t="s">
        <v>41</v>
      </c>
      <c r="I9" s="16">
        <f>IFERROR(VLOOKUP($G9,[1]NumberLocations!$H$1:$BS$157,8,0),0)</f>
        <v>78</v>
      </c>
      <c r="J9" s="16">
        <f>IFERROR(VLOOKUP($G9,[1]NumberLocations!$H$1:$BS$157,9,0),0)</f>
        <v>309</v>
      </c>
      <c r="K9" s="16">
        <f>IFERROR(VLOOKUP($G9,[1]NumberLocations!$H$1:$BS$157,10,0),0)</f>
        <v>186</v>
      </c>
      <c r="L9" s="16">
        <f>IFERROR(VLOOKUP($G9,[1]NumberLocations!$H$1:$BS$157,11,0),0)</f>
        <v>123</v>
      </c>
      <c r="M9" s="16">
        <f>IFERROR(VLOOKUP($G9,[1]NumberLocations!$H$1:$BS$157,25,0),0)</f>
        <v>0</v>
      </c>
      <c r="N9" s="16">
        <f>IFERROR(VLOOKUP($G9,[1]NumberLocations!$H$1:$BS$157,26,0),0)</f>
        <v>0</v>
      </c>
      <c r="O9" s="16">
        <f>IFERROR(VLOOKUP($G9,[1]NumberLocations!$H$1:$BS$157,27,0),0)</f>
        <v>0</v>
      </c>
      <c r="P9" s="16">
        <f>IFERROR(VLOOKUP($G9,[1]NumberLocations!$H$1:$BS$157,28,0),0)</f>
        <v>0</v>
      </c>
      <c r="Q9" s="16">
        <f>IFERROR(VLOOKUP($G9,[1]NumberLocations!$H$1:$BS$157,29,0),0)</f>
        <v>0</v>
      </c>
      <c r="R9" s="16">
        <f>IFERROR(VLOOKUP($G9,[1]NumberLocations!$H$1:$BS$157,30,0),0)</f>
        <v>0</v>
      </c>
      <c r="S9" s="16">
        <f>IFERROR(VLOOKUP($G9,[1]NumberLocations!$H$1:$BS$157,61,0),0)</f>
        <v>93</v>
      </c>
      <c r="T9" s="16">
        <f>IFERROR(VLOOKUP($G9,[1]NumberLocations!$H$1:$BS$157,62,0),0)</f>
        <v>13</v>
      </c>
      <c r="U9" s="16">
        <f>IFERROR(VLOOKUP($G9,[1]NumberLocations!$H$1:$BS$157,63,0),0)</f>
        <v>12</v>
      </c>
      <c r="V9" s="20">
        <f>IFERROR(VLOOKUP($G9,[1]NumberLocations!$H$1:$BS$157,64,0),0)</f>
        <v>0</v>
      </c>
      <c r="W9" s="16">
        <f>IFERROR(VLOOKUP($G9,[1]NumberLocations!$H$1:$BS$157,13,0),0)</f>
        <v>172</v>
      </c>
      <c r="X9" s="16">
        <f>IFERROR(VLOOKUP($G9,[1]NumberLocations!$H$1:$BS$157,16,0),0)</f>
        <v>114</v>
      </c>
      <c r="Y9" s="20">
        <f>IFERROR(VLOOKUP($G9,[1]NumberLocations!$H$1:$BS$157,19,0),0)</f>
        <v>23</v>
      </c>
    </row>
    <row r="10" spans="2:38" s="1" customFormat="1" ht="18" customHeight="1" x14ac:dyDescent="0.3">
      <c r="B10" s="14">
        <v>3</v>
      </c>
      <c r="C10" s="15" t="s">
        <v>35</v>
      </c>
      <c r="D10" s="16" t="s">
        <v>36</v>
      </c>
      <c r="E10" s="16" t="s">
        <v>37</v>
      </c>
      <c r="F10" s="17"/>
      <c r="G10" s="18" t="s">
        <v>42</v>
      </c>
      <c r="H10" s="19" t="s">
        <v>43</v>
      </c>
      <c r="I10" s="16">
        <f>IFERROR(VLOOKUP($G10,[1]NumberLocations!$H$1:$BS$157,8,0),0)</f>
        <v>5</v>
      </c>
      <c r="J10" s="16">
        <f>IFERROR(VLOOKUP($G10,[1]NumberLocations!$H$1:$BS$157,9,0),0)</f>
        <v>19</v>
      </c>
      <c r="K10" s="16">
        <f>IFERROR(VLOOKUP($G10,[1]NumberLocations!$H$1:$BS$157,10,0),0)</f>
        <v>11</v>
      </c>
      <c r="L10" s="16">
        <f>IFERROR(VLOOKUP($G10,[1]NumberLocations!$H$1:$BS$157,11,0),0)</f>
        <v>8</v>
      </c>
      <c r="M10" s="16">
        <f>IFERROR(VLOOKUP($G10,[1]NumberLocations!$H$1:$BS$157,25,0),0)</f>
        <v>0</v>
      </c>
      <c r="N10" s="16">
        <f>IFERROR(VLOOKUP($G10,[1]NumberLocations!$H$1:$BS$157,26,0),0)</f>
        <v>0</v>
      </c>
      <c r="O10" s="16">
        <f>IFERROR(VLOOKUP($G10,[1]NumberLocations!$H$1:$BS$157,27,0),0)</f>
        <v>0</v>
      </c>
      <c r="P10" s="16">
        <f>IFERROR(VLOOKUP($G10,[1]NumberLocations!$H$1:$BS$157,28,0),0)</f>
        <v>0</v>
      </c>
      <c r="Q10" s="16">
        <f>IFERROR(VLOOKUP($G10,[1]NumberLocations!$H$1:$BS$157,29,0),0)</f>
        <v>0</v>
      </c>
      <c r="R10" s="16">
        <f>IFERROR(VLOOKUP($G10,[1]NumberLocations!$H$1:$BS$157,30,0),0)</f>
        <v>0</v>
      </c>
      <c r="S10" s="16">
        <f>IFERROR(VLOOKUP($G10,[1]NumberLocations!$H$1:$BS$157,61,0),0)</f>
        <v>7</v>
      </c>
      <c r="T10" s="16">
        <f>IFERROR(VLOOKUP($G10,[1]NumberLocations!$H$1:$BS$157,62,0),0)</f>
        <v>28</v>
      </c>
      <c r="U10" s="16">
        <f>IFERROR(VLOOKUP($G10,[1]NumberLocations!$H$1:$BS$157,63,0),0)</f>
        <v>1</v>
      </c>
      <c r="V10" s="20">
        <f>IFERROR(VLOOKUP($G10,[1]NumberLocations!$H$1:$BS$157,64,0),0)</f>
        <v>0</v>
      </c>
      <c r="W10" s="16">
        <f>IFERROR(VLOOKUP($G10,[1]NumberLocations!$H$1:$BS$157,13,0),0)</f>
        <v>10</v>
      </c>
      <c r="X10" s="16">
        <f>IFERROR(VLOOKUP($G10,[1]NumberLocations!$H$1:$BS$157,16,0),0)</f>
        <v>9</v>
      </c>
      <c r="Y10" s="20">
        <f>IFERROR(VLOOKUP($G10,[1]NumberLocations!$H$1:$BS$157,19,0),0)</f>
        <v>0</v>
      </c>
    </row>
    <row r="11" spans="2:38" s="1" customFormat="1" ht="18" customHeight="1" x14ac:dyDescent="0.3">
      <c r="B11" s="14">
        <v>4</v>
      </c>
      <c r="C11" s="15" t="s">
        <v>35</v>
      </c>
      <c r="D11" s="16" t="s">
        <v>36</v>
      </c>
      <c r="E11" s="16" t="s">
        <v>37</v>
      </c>
      <c r="F11" s="17"/>
      <c r="G11" s="18" t="s">
        <v>44</v>
      </c>
      <c r="H11" s="19" t="s">
        <v>45</v>
      </c>
      <c r="I11" s="16">
        <f>IFERROR(VLOOKUP($G11,[1]NumberLocations!$H$1:$BS$157,8,0),0)</f>
        <v>20</v>
      </c>
      <c r="J11" s="16">
        <f>IFERROR(VLOOKUP($G11,[1]NumberLocations!$H$1:$BS$157,9,0),0)</f>
        <v>105</v>
      </c>
      <c r="K11" s="16">
        <f>IFERROR(VLOOKUP($G11,[1]NumberLocations!$H$1:$BS$157,10,0),0)</f>
        <v>57</v>
      </c>
      <c r="L11" s="16">
        <f>IFERROR(VLOOKUP($G11,[1]NumberLocations!$H$1:$BS$157,11,0),0)</f>
        <v>48</v>
      </c>
      <c r="M11" s="16">
        <f>IFERROR(VLOOKUP($G11,[1]NumberLocations!$H$1:$BS$157,25,0),0)</f>
        <v>0</v>
      </c>
      <c r="N11" s="16">
        <f>IFERROR(VLOOKUP($G11,[1]NumberLocations!$H$1:$BS$157,26,0),0)</f>
        <v>0</v>
      </c>
      <c r="O11" s="16">
        <f>IFERROR(VLOOKUP($G11,[1]NumberLocations!$H$1:$BS$157,27,0),0)</f>
        <v>0</v>
      </c>
      <c r="P11" s="16">
        <f>IFERROR(VLOOKUP($G11,[1]NumberLocations!$H$1:$BS$157,28,0),0)</f>
        <v>0</v>
      </c>
      <c r="Q11" s="16">
        <f>IFERROR(VLOOKUP($G11,[1]NumberLocations!$H$1:$BS$157,29,0),0)</f>
        <v>0</v>
      </c>
      <c r="R11" s="16">
        <f>IFERROR(VLOOKUP($G11,[1]NumberLocations!$H$1:$BS$157,30,0),0)</f>
        <v>0</v>
      </c>
      <c r="S11" s="16">
        <f>IFERROR(VLOOKUP($G11,[1]NumberLocations!$H$1:$BS$157,61,0),0)</f>
        <v>29</v>
      </c>
      <c r="T11" s="16">
        <f>IFERROR(VLOOKUP($G11,[1]NumberLocations!$H$1:$BS$157,62,0),0)</f>
        <v>4</v>
      </c>
      <c r="U11" s="16">
        <f>IFERROR(VLOOKUP($G11,[1]NumberLocations!$H$1:$BS$157,63,0),0)</f>
        <v>4</v>
      </c>
      <c r="V11" s="20">
        <f>IFERROR(VLOOKUP($G11,[1]NumberLocations!$H$1:$BS$157,64,0),0)</f>
        <v>0</v>
      </c>
      <c r="W11" s="16">
        <f>IFERROR(VLOOKUP($G11,[1]NumberLocations!$H$1:$BS$157,13,0),0)</f>
        <v>58</v>
      </c>
      <c r="X11" s="16">
        <f>IFERROR(VLOOKUP($G11,[1]NumberLocations!$H$1:$BS$157,16,0),0)</f>
        <v>46</v>
      </c>
      <c r="Y11" s="20">
        <f>IFERROR(VLOOKUP($G11,[1]NumberLocations!$H$1:$BS$157,19,0),0)</f>
        <v>1</v>
      </c>
      <c r="AL11" s="21"/>
    </row>
    <row r="12" spans="2:38" s="1" customFormat="1" ht="18" customHeight="1" x14ac:dyDescent="0.3">
      <c r="B12" s="14">
        <v>5</v>
      </c>
      <c r="C12" s="15" t="s">
        <v>35</v>
      </c>
      <c r="D12" s="16" t="s">
        <v>36</v>
      </c>
      <c r="E12" s="16" t="s">
        <v>37</v>
      </c>
      <c r="F12" s="17"/>
      <c r="G12" s="18" t="s">
        <v>46</v>
      </c>
      <c r="H12" s="19" t="s">
        <v>47</v>
      </c>
      <c r="I12" s="16">
        <f>IFERROR(VLOOKUP($G12,[1]NumberLocations!$H$1:$BS$157,8,0),0)</f>
        <v>63</v>
      </c>
      <c r="J12" s="16">
        <f>IFERROR(VLOOKUP($G12,[1]NumberLocations!$H$1:$BS$157,9,0),0)</f>
        <v>268</v>
      </c>
      <c r="K12" s="16">
        <f>IFERROR(VLOOKUP($G12,[1]NumberLocations!$H$1:$BS$157,10,0),0)</f>
        <v>136</v>
      </c>
      <c r="L12" s="16">
        <f>IFERROR(VLOOKUP($G12,[1]NumberLocations!$H$1:$BS$157,11,0),0)</f>
        <v>132</v>
      </c>
      <c r="M12" s="16">
        <f>IFERROR(VLOOKUP($G12,[1]NumberLocations!$H$1:$BS$157,25,0),0)</f>
        <v>0</v>
      </c>
      <c r="N12" s="16">
        <f>IFERROR(VLOOKUP($G12,[1]NumberLocations!$H$1:$BS$157,26,0),0)</f>
        <v>0</v>
      </c>
      <c r="O12" s="16">
        <f>IFERROR(VLOOKUP($G12,[1]NumberLocations!$H$1:$BS$157,27,0),0)</f>
        <v>0</v>
      </c>
      <c r="P12" s="16">
        <f>IFERROR(VLOOKUP($G12,[1]NumberLocations!$H$1:$BS$157,28,0),0)</f>
        <v>0</v>
      </c>
      <c r="Q12" s="16">
        <f>IFERROR(VLOOKUP($G12,[1]NumberLocations!$H$1:$BS$157,29,0),0)</f>
        <v>0</v>
      </c>
      <c r="R12" s="16">
        <f>IFERROR(VLOOKUP($G12,[1]NumberLocations!$H$1:$BS$157,30,0),0)</f>
        <v>0</v>
      </c>
      <c r="S12" s="16">
        <f>IFERROR(VLOOKUP($G12,[1]NumberLocations!$H$1:$BS$157,61,0),0)</f>
        <v>69</v>
      </c>
      <c r="T12" s="16">
        <f>IFERROR(VLOOKUP($G12,[1]NumberLocations!$H$1:$BS$157,62,0),0)</f>
        <v>1</v>
      </c>
      <c r="U12" s="16">
        <f>IFERROR(VLOOKUP($G12,[1]NumberLocations!$H$1:$BS$157,63,0),0)</f>
        <v>0</v>
      </c>
      <c r="V12" s="20">
        <f>IFERROR(VLOOKUP($G12,[1]NumberLocations!$H$1:$BS$157,64,0),0)</f>
        <v>0</v>
      </c>
      <c r="W12" s="16">
        <f>IFERROR(VLOOKUP($G12,[1]NumberLocations!$H$1:$BS$157,13,0),0)</f>
        <v>122</v>
      </c>
      <c r="X12" s="16">
        <f>IFERROR(VLOOKUP($G12,[1]NumberLocations!$H$1:$BS$157,16,0),0)</f>
        <v>134</v>
      </c>
      <c r="Y12" s="20">
        <f>IFERROR(VLOOKUP($G12,[1]NumberLocations!$H$1:$BS$157,19,0),0)</f>
        <v>12</v>
      </c>
    </row>
    <row r="13" spans="2:38" s="1" customFormat="1" ht="18" customHeight="1" x14ac:dyDescent="0.3">
      <c r="B13" s="14">
        <v>6</v>
      </c>
      <c r="C13" s="15" t="s">
        <v>35</v>
      </c>
      <c r="D13" s="16" t="s">
        <v>36</v>
      </c>
      <c r="E13" s="16" t="s">
        <v>37</v>
      </c>
      <c r="F13" s="17"/>
      <c r="G13" s="18" t="s">
        <v>48</v>
      </c>
      <c r="H13" s="19" t="s">
        <v>49</v>
      </c>
      <c r="I13" s="16">
        <f>IFERROR(VLOOKUP($G13,[1]NumberLocations!$H$1:$BS$157,8,0),0)</f>
        <v>40</v>
      </c>
      <c r="J13" s="16">
        <f>IFERROR(VLOOKUP($G13,[1]NumberLocations!$H$1:$BS$157,9,0),0)</f>
        <v>171</v>
      </c>
      <c r="K13" s="16">
        <f>IFERROR(VLOOKUP($G13,[1]NumberLocations!$H$1:$BS$157,10,0),0)</f>
        <v>101</v>
      </c>
      <c r="L13" s="16">
        <f>IFERROR(VLOOKUP($G13,[1]NumberLocations!$H$1:$BS$157,11,0),0)</f>
        <v>70</v>
      </c>
      <c r="M13" s="16">
        <f>IFERROR(VLOOKUP($G13,[1]NumberLocations!$H$1:$BS$157,25,0),0)</f>
        <v>0</v>
      </c>
      <c r="N13" s="16">
        <f>IFERROR(VLOOKUP($G13,[1]NumberLocations!$H$1:$BS$157,26,0),0)</f>
        <v>0</v>
      </c>
      <c r="O13" s="16">
        <f>IFERROR(VLOOKUP($G13,[1]NumberLocations!$H$1:$BS$157,27,0),0)</f>
        <v>0</v>
      </c>
      <c r="P13" s="16">
        <f>IFERROR(VLOOKUP($G13,[1]NumberLocations!$H$1:$BS$157,28,0),0)</f>
        <v>0</v>
      </c>
      <c r="Q13" s="16">
        <f>IFERROR(VLOOKUP($G13,[1]NumberLocations!$H$1:$BS$157,29,0),0)</f>
        <v>0</v>
      </c>
      <c r="R13" s="16">
        <f>IFERROR(VLOOKUP($G13,[1]NumberLocations!$H$1:$BS$157,30,0),0)</f>
        <v>0</v>
      </c>
      <c r="S13" s="16">
        <f>IFERROR(VLOOKUP($G13,[1]NumberLocations!$H$1:$BS$157,61,0),0)</f>
        <v>61</v>
      </c>
      <c r="T13" s="16">
        <f>IFERROR(VLOOKUP($G13,[1]NumberLocations!$H$1:$BS$157,62,0),0)</f>
        <v>32</v>
      </c>
      <c r="U13" s="16">
        <f>IFERROR(VLOOKUP($G13,[1]NumberLocations!$H$1:$BS$157,63,0),0)</f>
        <v>30</v>
      </c>
      <c r="V13" s="20">
        <f>IFERROR(VLOOKUP($G13,[1]NumberLocations!$H$1:$BS$157,64,0),0)</f>
        <v>0</v>
      </c>
      <c r="W13" s="16">
        <f>IFERROR(VLOOKUP($G13,[1]NumberLocations!$H$1:$BS$157,13,0),0)</f>
        <v>94</v>
      </c>
      <c r="X13" s="16">
        <f>IFERROR(VLOOKUP($G13,[1]NumberLocations!$H$1:$BS$157,16,0),0)</f>
        <v>68</v>
      </c>
      <c r="Y13" s="20">
        <f>IFERROR(VLOOKUP($G13,[1]NumberLocations!$H$1:$BS$157,19,0),0)</f>
        <v>9</v>
      </c>
    </row>
    <row r="14" spans="2:38" s="1" customFormat="1" ht="18" customHeight="1" x14ac:dyDescent="0.3">
      <c r="B14" s="14">
        <v>7</v>
      </c>
      <c r="C14" s="15" t="s">
        <v>35</v>
      </c>
      <c r="D14" s="16" t="s">
        <v>36</v>
      </c>
      <c r="E14" s="16" t="s">
        <v>37</v>
      </c>
      <c r="F14" s="17"/>
      <c r="G14" s="18" t="s">
        <v>50</v>
      </c>
      <c r="H14" s="19" t="s">
        <v>51</v>
      </c>
      <c r="I14" s="16">
        <f>IFERROR(VLOOKUP($G14,[1]NumberLocations!$H$1:$BS$157,8,0),0)</f>
        <v>23</v>
      </c>
      <c r="J14" s="16">
        <f>IFERROR(VLOOKUP($G14,[1]NumberLocations!$H$1:$BS$157,9,0),0)</f>
        <v>118</v>
      </c>
      <c r="K14" s="16">
        <f>IFERROR(VLOOKUP($G14,[1]NumberLocations!$H$1:$BS$157,10,0),0)</f>
        <v>60</v>
      </c>
      <c r="L14" s="16">
        <f>IFERROR(VLOOKUP($G14,[1]NumberLocations!$H$1:$BS$157,11,0),0)</f>
        <v>58</v>
      </c>
      <c r="M14" s="16">
        <f>IFERROR(VLOOKUP($G14,[1]NumberLocations!$H$1:$BS$157,25,0),0)</f>
        <v>0</v>
      </c>
      <c r="N14" s="16">
        <f>IFERROR(VLOOKUP($G14,[1]NumberLocations!$H$1:$BS$157,26,0),0)</f>
        <v>0</v>
      </c>
      <c r="O14" s="16">
        <f>IFERROR(VLOOKUP($G14,[1]NumberLocations!$H$1:$BS$157,27,0),0)</f>
        <v>0</v>
      </c>
      <c r="P14" s="16">
        <f>IFERROR(VLOOKUP($G14,[1]NumberLocations!$H$1:$BS$157,28,0),0)</f>
        <v>0</v>
      </c>
      <c r="Q14" s="16">
        <f>IFERROR(VLOOKUP($G14,[1]NumberLocations!$H$1:$BS$157,29,0),0)</f>
        <v>0</v>
      </c>
      <c r="R14" s="16">
        <f>IFERROR(VLOOKUP($G14,[1]NumberLocations!$H$1:$BS$157,30,0),0)</f>
        <v>0</v>
      </c>
      <c r="S14" s="16">
        <f>IFERROR(VLOOKUP($G14,[1]NumberLocations!$H$1:$BS$157,61,0),0)</f>
        <v>31</v>
      </c>
      <c r="T14" s="16">
        <f>IFERROR(VLOOKUP($G14,[1]NumberLocations!$H$1:$BS$157,62,0),0)</f>
        <v>79</v>
      </c>
      <c r="U14" s="16">
        <f>IFERROR(VLOOKUP($G14,[1]NumberLocations!$H$1:$BS$157,63,0),0)</f>
        <v>48</v>
      </c>
      <c r="V14" s="20">
        <f>IFERROR(VLOOKUP($G14,[1]NumberLocations!$H$1:$BS$157,64,0),0)</f>
        <v>79</v>
      </c>
      <c r="W14" s="16">
        <f>IFERROR(VLOOKUP($G14,[1]NumberLocations!$H$1:$BS$157,13,0),0)</f>
        <v>72</v>
      </c>
      <c r="X14" s="16">
        <f>IFERROR(VLOOKUP($G14,[1]NumberLocations!$H$1:$BS$157,16,0),0)</f>
        <v>43</v>
      </c>
      <c r="Y14" s="20">
        <f>IFERROR(VLOOKUP($G14,[1]NumberLocations!$H$1:$BS$157,19,0),0)</f>
        <v>3</v>
      </c>
    </row>
    <row r="15" spans="2:38" s="1" customFormat="1" ht="18" customHeight="1" x14ac:dyDescent="0.3">
      <c r="B15" s="14">
        <v>8</v>
      </c>
      <c r="C15" s="15" t="s">
        <v>35</v>
      </c>
      <c r="D15" s="16" t="s">
        <v>36</v>
      </c>
      <c r="E15" s="16" t="s">
        <v>37</v>
      </c>
      <c r="F15" s="17"/>
      <c r="G15" s="18" t="s">
        <v>52</v>
      </c>
      <c r="H15" s="19" t="s">
        <v>53</v>
      </c>
      <c r="I15" s="16">
        <f>IFERROR(VLOOKUP($G15,[1]NumberLocations!$H$1:$BS$157,8,0),0)</f>
        <v>167</v>
      </c>
      <c r="J15" s="16">
        <f>IFERROR(VLOOKUP($G15,[1]NumberLocations!$H$1:$BS$157,9,0),0)</f>
        <v>780</v>
      </c>
      <c r="K15" s="16">
        <f>IFERROR(VLOOKUP($G15,[1]NumberLocations!$H$1:$BS$157,10,0),0)</f>
        <v>396</v>
      </c>
      <c r="L15" s="16">
        <f>IFERROR(VLOOKUP($G15,[1]NumberLocations!$H$1:$BS$157,11,0),0)</f>
        <v>384</v>
      </c>
      <c r="M15" s="16">
        <f>IFERROR(VLOOKUP($G15,[1]NumberLocations!$H$1:$BS$157,25,0),0)</f>
        <v>0</v>
      </c>
      <c r="N15" s="16">
        <f>IFERROR(VLOOKUP($G15,[1]NumberLocations!$H$1:$BS$157,26,0),0)</f>
        <v>0</v>
      </c>
      <c r="O15" s="16">
        <f>IFERROR(VLOOKUP($G15,[1]NumberLocations!$H$1:$BS$157,27,0),0)</f>
        <v>0</v>
      </c>
      <c r="P15" s="16">
        <f>IFERROR(VLOOKUP($G15,[1]NumberLocations!$H$1:$BS$157,28,0),0)</f>
        <v>0</v>
      </c>
      <c r="Q15" s="16">
        <f>IFERROR(VLOOKUP($G15,[1]NumberLocations!$H$1:$BS$157,29,0),0)</f>
        <v>0</v>
      </c>
      <c r="R15" s="16">
        <f>IFERROR(VLOOKUP($G15,[1]NumberLocations!$H$1:$BS$157,30,0),0)</f>
        <v>0</v>
      </c>
      <c r="S15" s="16">
        <f>IFERROR(VLOOKUP($G15,[1]NumberLocations!$H$1:$BS$157,61,0),0)</f>
        <v>180</v>
      </c>
      <c r="T15" s="16">
        <f>IFERROR(VLOOKUP($G15,[1]NumberLocations!$H$1:$BS$157,62,0),0)</f>
        <v>364</v>
      </c>
      <c r="U15" s="16">
        <f>IFERROR(VLOOKUP($G15,[1]NumberLocations!$H$1:$BS$157,63,0),0)</f>
        <v>0</v>
      </c>
      <c r="V15" s="20">
        <f>IFERROR(VLOOKUP($G15,[1]NumberLocations!$H$1:$BS$157,64,0),0)</f>
        <v>69</v>
      </c>
      <c r="W15" s="16">
        <f>IFERROR(VLOOKUP($G15,[1]NumberLocations!$H$1:$BS$157,13,0),0)</f>
        <v>352</v>
      </c>
      <c r="X15" s="16">
        <f>IFERROR(VLOOKUP($G15,[1]NumberLocations!$H$1:$BS$157,16,0),0)</f>
        <v>389</v>
      </c>
      <c r="Y15" s="20">
        <f>IFERROR(VLOOKUP($G15,[1]NumberLocations!$H$1:$BS$157,19,0),0)</f>
        <v>39</v>
      </c>
    </row>
    <row r="16" spans="2:38" s="1" customFormat="1" ht="18" customHeight="1" x14ac:dyDescent="0.3">
      <c r="B16" s="14">
        <v>9</v>
      </c>
      <c r="C16" s="15" t="s">
        <v>35</v>
      </c>
      <c r="D16" s="16" t="s">
        <v>36</v>
      </c>
      <c r="E16" s="16" t="s">
        <v>37</v>
      </c>
      <c r="F16" s="17"/>
      <c r="G16" s="18" t="s">
        <v>54</v>
      </c>
      <c r="H16" s="19" t="s">
        <v>55</v>
      </c>
      <c r="I16" s="16">
        <f>IFERROR(VLOOKUP($G16,[1]NumberLocations!$H$1:$BS$157,8,0),0)</f>
        <v>30</v>
      </c>
      <c r="J16" s="16">
        <f>IFERROR(VLOOKUP($G16,[1]NumberLocations!$H$1:$BS$157,9,0),0)</f>
        <v>143</v>
      </c>
      <c r="K16" s="16">
        <f>IFERROR(VLOOKUP($G16,[1]NumberLocations!$H$1:$BS$157,10,0),0)</f>
        <v>82</v>
      </c>
      <c r="L16" s="16">
        <f>IFERROR(VLOOKUP($G16,[1]NumberLocations!$H$1:$BS$157,11,0),0)</f>
        <v>61</v>
      </c>
      <c r="M16" s="16">
        <f>IFERROR(VLOOKUP($G16,[1]NumberLocations!$H$1:$BS$157,25,0),0)</f>
        <v>0</v>
      </c>
      <c r="N16" s="16">
        <f>IFERROR(VLOOKUP($G16,[1]NumberLocations!$H$1:$BS$157,26,0),0)</f>
        <v>0</v>
      </c>
      <c r="O16" s="16">
        <f>IFERROR(VLOOKUP($G16,[1]NumberLocations!$H$1:$BS$157,27,0),0)</f>
        <v>0</v>
      </c>
      <c r="P16" s="16">
        <f>IFERROR(VLOOKUP($G16,[1]NumberLocations!$H$1:$BS$157,28,0),0)</f>
        <v>0</v>
      </c>
      <c r="Q16" s="16">
        <f>IFERROR(VLOOKUP($G16,[1]NumberLocations!$H$1:$BS$157,29,0),0)</f>
        <v>0</v>
      </c>
      <c r="R16" s="16">
        <f>IFERROR(VLOOKUP($G16,[1]NumberLocations!$H$1:$BS$157,30,0),0)</f>
        <v>0</v>
      </c>
      <c r="S16" s="16">
        <f>IFERROR(VLOOKUP($G16,[1]NumberLocations!$H$1:$BS$157,61,0),0)</f>
        <v>45</v>
      </c>
      <c r="T16" s="16">
        <f>IFERROR(VLOOKUP($G16,[1]NumberLocations!$H$1:$BS$157,62,0),0)</f>
        <v>10</v>
      </c>
      <c r="U16" s="16">
        <f>IFERROR(VLOOKUP($G16,[1]NumberLocations!$H$1:$BS$157,63,0),0)</f>
        <v>4</v>
      </c>
      <c r="V16" s="20">
        <f>IFERROR(VLOOKUP($G16,[1]NumberLocations!$H$1:$BS$157,64,0),0)</f>
        <v>0</v>
      </c>
      <c r="W16" s="16">
        <f>IFERROR(VLOOKUP($G16,[1]NumberLocations!$H$1:$BS$157,13,0),0)</f>
        <v>73</v>
      </c>
      <c r="X16" s="16">
        <f>IFERROR(VLOOKUP($G16,[1]NumberLocations!$H$1:$BS$157,16,0),0)</f>
        <v>63</v>
      </c>
      <c r="Y16" s="20">
        <f>IFERROR(VLOOKUP($G16,[1]NumberLocations!$H$1:$BS$157,19,0),0)</f>
        <v>7</v>
      </c>
    </row>
    <row r="17" spans="1:35" s="1" customFormat="1" ht="18" customHeight="1" x14ac:dyDescent="0.3">
      <c r="B17" s="14">
        <v>10</v>
      </c>
      <c r="C17" s="15" t="s">
        <v>35</v>
      </c>
      <c r="D17" s="16" t="s">
        <v>36</v>
      </c>
      <c r="E17" s="16" t="s">
        <v>37</v>
      </c>
      <c r="F17" s="17"/>
      <c r="G17" s="18" t="s">
        <v>56</v>
      </c>
      <c r="H17" s="19" t="s">
        <v>57</v>
      </c>
      <c r="I17" s="16">
        <f>IFERROR(VLOOKUP($G17,[1]NumberLocations!$H$1:$BS$157,8,0),0)</f>
        <v>67</v>
      </c>
      <c r="J17" s="16">
        <f>IFERROR(VLOOKUP($G17,[1]NumberLocations!$H$1:$BS$157,9,0),0)</f>
        <v>273</v>
      </c>
      <c r="K17" s="16">
        <f>IFERROR(VLOOKUP($G17,[1]NumberLocations!$H$1:$BS$157,10,0),0)</f>
        <v>156</v>
      </c>
      <c r="L17" s="16">
        <f>IFERROR(VLOOKUP($G17,[1]NumberLocations!$H$1:$BS$157,11,0),0)</f>
        <v>117</v>
      </c>
      <c r="M17" s="16">
        <f>IFERROR(VLOOKUP($G17,[1]NumberLocations!$H$1:$BS$157,25,0),0)</f>
        <v>0</v>
      </c>
      <c r="N17" s="16">
        <f>IFERROR(VLOOKUP($G17,[1]NumberLocations!$H$1:$BS$157,26,0),0)</f>
        <v>0</v>
      </c>
      <c r="O17" s="16">
        <f>IFERROR(VLOOKUP($G17,[1]NumberLocations!$H$1:$BS$157,27,0),0)</f>
        <v>0</v>
      </c>
      <c r="P17" s="16">
        <f>IFERROR(VLOOKUP($G17,[1]NumberLocations!$H$1:$BS$157,28,0),0)</f>
        <v>0</v>
      </c>
      <c r="Q17" s="16">
        <f>IFERROR(VLOOKUP($G17,[1]NumberLocations!$H$1:$BS$157,29,0),0)</f>
        <v>0</v>
      </c>
      <c r="R17" s="16">
        <f>IFERROR(VLOOKUP($G17,[1]NumberLocations!$H$1:$BS$157,30,0),0)</f>
        <v>0</v>
      </c>
      <c r="S17" s="16">
        <f>IFERROR(VLOOKUP($G17,[1]NumberLocations!$H$1:$BS$157,61,0),0)</f>
        <v>71</v>
      </c>
      <c r="T17" s="16">
        <f>IFERROR(VLOOKUP($G17,[1]NumberLocations!$H$1:$BS$157,62,0),0)</f>
        <v>0</v>
      </c>
      <c r="U17" s="16">
        <f>IFERROR(VLOOKUP($G17,[1]NumberLocations!$H$1:$BS$157,63,0),0)</f>
        <v>0</v>
      </c>
      <c r="V17" s="20">
        <f>IFERROR(VLOOKUP($G17,[1]NumberLocations!$H$1:$BS$157,64,0),0)</f>
        <v>0</v>
      </c>
      <c r="W17" s="16">
        <f>IFERROR(VLOOKUP($G17,[1]NumberLocations!$H$1:$BS$157,13,0),0)</f>
        <v>126</v>
      </c>
      <c r="X17" s="16">
        <f>IFERROR(VLOOKUP($G17,[1]NumberLocations!$H$1:$BS$157,16,0),0)</f>
        <v>133</v>
      </c>
      <c r="Y17" s="20">
        <f>IFERROR(VLOOKUP($G17,[1]NumberLocations!$H$1:$BS$157,19,0),0)</f>
        <v>14</v>
      </c>
    </row>
    <row r="18" spans="1:35" s="1" customFormat="1" ht="18" customHeight="1" x14ac:dyDescent="0.3">
      <c r="B18" s="14">
        <v>11</v>
      </c>
      <c r="C18" s="15" t="s">
        <v>35</v>
      </c>
      <c r="D18" s="16" t="s">
        <v>36</v>
      </c>
      <c r="E18" s="16" t="s">
        <v>37</v>
      </c>
      <c r="F18" s="17"/>
      <c r="G18" s="18" t="s">
        <v>58</v>
      </c>
      <c r="H18" s="19" t="s">
        <v>59</v>
      </c>
      <c r="I18" s="16">
        <f>IFERROR(VLOOKUP($G18,[1]NumberLocations!$H$1:$BS$157,8,0),0)</f>
        <v>16</v>
      </c>
      <c r="J18" s="16">
        <f>IFERROR(VLOOKUP($G18,[1]NumberLocations!$H$1:$BS$157,9,0),0)</f>
        <v>67</v>
      </c>
      <c r="K18" s="16">
        <f>IFERROR(VLOOKUP($G18,[1]NumberLocations!$H$1:$BS$157,10,0),0)</f>
        <v>36</v>
      </c>
      <c r="L18" s="16">
        <f>IFERROR(VLOOKUP($G18,[1]NumberLocations!$H$1:$BS$157,11,0),0)</f>
        <v>31</v>
      </c>
      <c r="M18" s="16">
        <f>IFERROR(VLOOKUP($G18,[1]NumberLocations!$H$1:$BS$157,25,0),0)</f>
        <v>0</v>
      </c>
      <c r="N18" s="16">
        <f>IFERROR(VLOOKUP($G18,[1]NumberLocations!$H$1:$BS$157,26,0),0)</f>
        <v>0</v>
      </c>
      <c r="O18" s="16">
        <f>IFERROR(VLOOKUP($G18,[1]NumberLocations!$H$1:$BS$157,27,0),0)</f>
        <v>0</v>
      </c>
      <c r="P18" s="16">
        <f>IFERROR(VLOOKUP($G18,[1]NumberLocations!$H$1:$BS$157,28,0),0)</f>
        <v>0</v>
      </c>
      <c r="Q18" s="16">
        <f>IFERROR(VLOOKUP($G18,[1]NumberLocations!$H$1:$BS$157,29,0),0)</f>
        <v>0</v>
      </c>
      <c r="R18" s="16">
        <f>IFERROR(VLOOKUP($G18,[1]NumberLocations!$H$1:$BS$157,30,0),0)</f>
        <v>0</v>
      </c>
      <c r="S18" s="16">
        <f>IFERROR(VLOOKUP($G18,[1]NumberLocations!$H$1:$BS$157,61,0),0)</f>
        <v>24</v>
      </c>
      <c r="T18" s="16">
        <f>IFERROR(VLOOKUP($G18,[1]NumberLocations!$H$1:$BS$157,62,0),0)</f>
        <v>46</v>
      </c>
      <c r="U18" s="16">
        <f>IFERROR(VLOOKUP($G18,[1]NumberLocations!$H$1:$BS$157,63,0),0)</f>
        <v>32</v>
      </c>
      <c r="V18" s="20">
        <f>IFERROR(VLOOKUP($G18,[1]NumberLocations!$H$1:$BS$157,64,0),0)</f>
        <v>0</v>
      </c>
      <c r="W18" s="16">
        <f>IFERROR(VLOOKUP($G18,[1]NumberLocations!$H$1:$BS$157,13,0),0)</f>
        <v>33</v>
      </c>
      <c r="X18" s="16">
        <f>IFERROR(VLOOKUP($G18,[1]NumberLocations!$H$1:$BS$157,16,0),0)</f>
        <v>32</v>
      </c>
      <c r="Y18" s="20">
        <f>IFERROR(VLOOKUP($G18,[1]NumberLocations!$H$1:$BS$157,19,0),0)</f>
        <v>2</v>
      </c>
    </row>
    <row r="19" spans="1:35" ht="18" customHeight="1" x14ac:dyDescent="0.3">
      <c r="B19" s="14">
        <v>12</v>
      </c>
      <c r="C19" s="15" t="s">
        <v>35</v>
      </c>
      <c r="D19" s="16" t="s">
        <v>36</v>
      </c>
      <c r="E19" s="16" t="s">
        <v>37</v>
      </c>
      <c r="F19" s="17"/>
      <c r="G19" s="18" t="s">
        <v>60</v>
      </c>
      <c r="H19" s="19" t="s">
        <v>61</v>
      </c>
      <c r="I19" s="16">
        <f>IFERROR(VLOOKUP($G19,[1]NumberLocations!$H$1:$BS$157,8,0),0)</f>
        <v>33</v>
      </c>
      <c r="J19" s="16">
        <f>IFERROR(VLOOKUP($G19,[1]NumberLocations!$H$1:$BS$157,9,0),0)</f>
        <v>146</v>
      </c>
      <c r="K19" s="16">
        <f>IFERROR(VLOOKUP($G19,[1]NumberLocations!$H$1:$BS$157,10,0),0)</f>
        <v>85</v>
      </c>
      <c r="L19" s="16">
        <f>IFERROR(VLOOKUP($G19,[1]NumberLocations!$H$1:$BS$157,11,0),0)</f>
        <v>61</v>
      </c>
      <c r="M19" s="16">
        <f>IFERROR(VLOOKUP($G19,[1]NumberLocations!$H$1:$BS$157,25,0),0)</f>
        <v>0</v>
      </c>
      <c r="N19" s="16">
        <f>IFERROR(VLOOKUP($G19,[1]NumberLocations!$H$1:$BS$157,26,0),0)</f>
        <v>0</v>
      </c>
      <c r="O19" s="16">
        <f>IFERROR(VLOOKUP($G19,[1]NumberLocations!$H$1:$BS$157,27,0),0)</f>
        <v>0</v>
      </c>
      <c r="P19" s="16">
        <f>IFERROR(VLOOKUP($G19,[1]NumberLocations!$H$1:$BS$157,28,0),0)</f>
        <v>0</v>
      </c>
      <c r="Q19" s="16">
        <f>IFERROR(VLOOKUP($G19,[1]NumberLocations!$H$1:$BS$157,29,0),0)</f>
        <v>0</v>
      </c>
      <c r="R19" s="16">
        <f>IFERROR(VLOOKUP($G19,[1]NumberLocations!$H$1:$BS$157,30,0),0)</f>
        <v>0</v>
      </c>
      <c r="S19" s="16">
        <f>IFERROR(VLOOKUP($G19,[1]NumberLocations!$H$1:$BS$157,61,0),0)</f>
        <v>45</v>
      </c>
      <c r="T19" s="16">
        <f>IFERROR(VLOOKUP($G19,[1]NumberLocations!$H$1:$BS$157,62,0),0)</f>
        <v>15</v>
      </c>
      <c r="U19" s="16">
        <f>IFERROR(VLOOKUP($G19,[1]NumberLocations!$H$1:$BS$157,63,0),0)</f>
        <v>12</v>
      </c>
      <c r="V19" s="20">
        <f>IFERROR(VLOOKUP($G19,[1]NumberLocations!$H$1:$BS$157,64,0),0)</f>
        <v>0</v>
      </c>
      <c r="W19" s="16">
        <f>IFERROR(VLOOKUP($G19,[1]NumberLocations!$H$1:$BS$157,13,0),0)</f>
        <v>65</v>
      </c>
      <c r="X19" s="16">
        <f>IFERROR(VLOOKUP($G19,[1]NumberLocations!$H$1:$BS$157,16,0),0)</f>
        <v>74</v>
      </c>
      <c r="Y19" s="20">
        <f>IFERROR(VLOOKUP($G19,[1]NumberLocations!$H$1:$BS$157,19,0),0)</f>
        <v>7</v>
      </c>
    </row>
    <row r="20" spans="1:35" s="1" customFormat="1" ht="18" customHeight="1" x14ac:dyDescent="0.3">
      <c r="B20" s="14">
        <v>13</v>
      </c>
      <c r="C20" s="15" t="s">
        <v>35</v>
      </c>
      <c r="D20" s="16" t="s">
        <v>36</v>
      </c>
      <c r="E20" s="16" t="s">
        <v>37</v>
      </c>
      <c r="F20" s="17"/>
      <c r="G20" s="18" t="s">
        <v>62</v>
      </c>
      <c r="H20" s="19" t="s">
        <v>63</v>
      </c>
      <c r="I20" s="16">
        <f>IFERROR(VLOOKUP($G20,[1]NumberLocations!$H$1:$BS$157,8,0),0)</f>
        <v>9</v>
      </c>
      <c r="J20" s="16">
        <f>IFERROR(VLOOKUP($G20,[1]NumberLocations!$H$1:$BS$157,9,0),0)</f>
        <v>36</v>
      </c>
      <c r="K20" s="16">
        <f>IFERROR(VLOOKUP($G20,[1]NumberLocations!$H$1:$BS$157,10,0),0)</f>
        <v>22</v>
      </c>
      <c r="L20" s="16">
        <f>IFERROR(VLOOKUP($G20,[1]NumberLocations!$H$1:$BS$157,11,0),0)</f>
        <v>14</v>
      </c>
      <c r="M20" s="16">
        <f>IFERROR(VLOOKUP($G20,[1]NumberLocations!$H$1:$BS$157,25,0),0)</f>
        <v>0</v>
      </c>
      <c r="N20" s="16">
        <f>IFERROR(VLOOKUP($G20,[1]NumberLocations!$H$1:$BS$157,26,0),0)</f>
        <v>0</v>
      </c>
      <c r="O20" s="16">
        <f>IFERROR(VLOOKUP($G20,[1]NumberLocations!$H$1:$BS$157,27,0),0)</f>
        <v>0</v>
      </c>
      <c r="P20" s="16">
        <f>IFERROR(VLOOKUP($G20,[1]NumberLocations!$H$1:$BS$157,28,0),0)</f>
        <v>0</v>
      </c>
      <c r="Q20" s="16">
        <f>IFERROR(VLOOKUP($G20,[1]NumberLocations!$H$1:$BS$157,29,0),0)</f>
        <v>0</v>
      </c>
      <c r="R20" s="16">
        <f>IFERROR(VLOOKUP($G20,[1]NumberLocations!$H$1:$BS$157,30,0),0)</f>
        <v>0</v>
      </c>
      <c r="S20" s="16">
        <f>IFERROR(VLOOKUP($G20,[1]NumberLocations!$H$1:$BS$157,61,0),0)</f>
        <v>13</v>
      </c>
      <c r="T20" s="16">
        <f>IFERROR(VLOOKUP($G20,[1]NumberLocations!$H$1:$BS$157,62,0),0)</f>
        <v>79</v>
      </c>
      <c r="U20" s="16">
        <f>IFERROR(VLOOKUP($G20,[1]NumberLocations!$H$1:$BS$157,63,0),0)</f>
        <v>35</v>
      </c>
      <c r="V20" s="20">
        <f>IFERROR(VLOOKUP($G20,[1]NumberLocations!$H$1:$BS$157,64,0),0)</f>
        <v>0</v>
      </c>
      <c r="W20" s="16">
        <f>IFERROR(VLOOKUP($G20,[1]NumberLocations!$H$1:$BS$157,13,0),0)</f>
        <v>14</v>
      </c>
      <c r="X20" s="16">
        <f>IFERROR(VLOOKUP($G20,[1]NumberLocations!$H$1:$BS$157,16,0),0)</f>
        <v>18</v>
      </c>
      <c r="Y20" s="20">
        <f>IFERROR(VLOOKUP($G20,[1]NumberLocations!$H$1:$BS$157,19,0),0)</f>
        <v>4</v>
      </c>
    </row>
    <row r="21" spans="1:35" s="1" customFormat="1" ht="18" customHeight="1" x14ac:dyDescent="0.3">
      <c r="B21" s="14">
        <v>14</v>
      </c>
      <c r="C21" s="15" t="s">
        <v>35</v>
      </c>
      <c r="D21" s="16" t="s">
        <v>36</v>
      </c>
      <c r="E21" s="16" t="s">
        <v>37</v>
      </c>
      <c r="F21" s="17"/>
      <c r="G21" s="18" t="s">
        <v>64</v>
      </c>
      <c r="H21" s="19" t="s">
        <v>65</v>
      </c>
      <c r="I21" s="16">
        <f>IFERROR(VLOOKUP($G21,[1]NumberLocations!$H$1:$BS$157,8,0),0)</f>
        <v>30</v>
      </c>
      <c r="J21" s="16">
        <f>IFERROR(VLOOKUP($G21,[1]NumberLocations!$H$1:$BS$157,9,0),0)</f>
        <v>142</v>
      </c>
      <c r="K21" s="16">
        <f>IFERROR(VLOOKUP($G21,[1]NumberLocations!$H$1:$BS$157,10,0),0)</f>
        <v>81</v>
      </c>
      <c r="L21" s="16">
        <f>IFERROR(VLOOKUP($G21,[1]NumberLocations!$H$1:$BS$157,11,0),0)</f>
        <v>61</v>
      </c>
      <c r="M21" s="16">
        <f>IFERROR(VLOOKUP($G21,[1]NumberLocations!$H$1:$BS$157,25,0),0)</f>
        <v>0</v>
      </c>
      <c r="N21" s="16">
        <f>IFERROR(VLOOKUP($G21,[1]NumberLocations!$H$1:$BS$157,26,0),0)</f>
        <v>0</v>
      </c>
      <c r="O21" s="16">
        <f>IFERROR(VLOOKUP($G21,[1]NumberLocations!$H$1:$BS$157,27,0),0)</f>
        <v>0</v>
      </c>
      <c r="P21" s="16">
        <f>IFERROR(VLOOKUP($G21,[1]NumberLocations!$H$1:$BS$157,28,0),0)</f>
        <v>0</v>
      </c>
      <c r="Q21" s="16">
        <f>IFERROR(VLOOKUP($G21,[1]NumberLocations!$H$1:$BS$157,29,0),0)</f>
        <v>0</v>
      </c>
      <c r="R21" s="16">
        <f>IFERROR(VLOOKUP($G21,[1]NumberLocations!$H$1:$BS$157,30,0),0)</f>
        <v>0</v>
      </c>
      <c r="S21" s="16">
        <f>IFERROR(VLOOKUP($G21,[1]NumberLocations!$H$1:$BS$157,61,0),0)</f>
        <v>43</v>
      </c>
      <c r="T21" s="16">
        <f>IFERROR(VLOOKUP($G21,[1]NumberLocations!$H$1:$BS$157,62,0),0)</f>
        <v>97</v>
      </c>
      <c r="U21" s="16">
        <f>IFERROR(VLOOKUP($G21,[1]NumberLocations!$H$1:$BS$157,63,0),0)</f>
        <v>94</v>
      </c>
      <c r="V21" s="20">
        <f>IFERROR(VLOOKUP($G21,[1]NumberLocations!$H$1:$BS$157,64,0),0)</f>
        <v>67</v>
      </c>
      <c r="W21" s="16">
        <f>IFERROR(VLOOKUP($G21,[1]NumberLocations!$H$1:$BS$157,13,0),0)</f>
        <v>78</v>
      </c>
      <c r="X21" s="16">
        <f>IFERROR(VLOOKUP($G21,[1]NumberLocations!$H$1:$BS$157,16,0),0)</f>
        <v>59</v>
      </c>
      <c r="Y21" s="20">
        <f>IFERROR(VLOOKUP($G21,[1]NumberLocations!$H$1:$BS$157,19,0),0)</f>
        <v>5</v>
      </c>
    </row>
    <row r="22" spans="1:35" s="1" customFormat="1" ht="18" customHeight="1" x14ac:dyDescent="0.3">
      <c r="B22" s="14">
        <v>15</v>
      </c>
      <c r="C22" s="15" t="s">
        <v>35</v>
      </c>
      <c r="D22" s="16" t="s">
        <v>36</v>
      </c>
      <c r="E22" s="16" t="s">
        <v>37</v>
      </c>
      <c r="F22" s="17"/>
      <c r="G22" s="18" t="s">
        <v>66</v>
      </c>
      <c r="H22" s="19" t="s">
        <v>67</v>
      </c>
      <c r="I22" s="16">
        <f>IFERROR(VLOOKUP($G22,[1]NumberLocations!$H$1:$BS$157,8,0),0)</f>
        <v>10</v>
      </c>
      <c r="J22" s="16">
        <f>IFERROR(VLOOKUP($G22,[1]NumberLocations!$H$1:$BS$157,9,0),0)</f>
        <v>54</v>
      </c>
      <c r="K22" s="16">
        <f>IFERROR(VLOOKUP($G22,[1]NumberLocations!$H$1:$BS$157,10,0),0)</f>
        <v>29</v>
      </c>
      <c r="L22" s="16">
        <f>IFERROR(VLOOKUP($G22,[1]NumberLocations!$H$1:$BS$157,11,0),0)</f>
        <v>25</v>
      </c>
      <c r="M22" s="16">
        <f>IFERROR(VLOOKUP($G22,[1]NumberLocations!$H$1:$BS$157,25,0),0)</f>
        <v>0</v>
      </c>
      <c r="N22" s="16">
        <f>IFERROR(VLOOKUP($G22,[1]NumberLocations!$H$1:$BS$157,26,0),0)</f>
        <v>0</v>
      </c>
      <c r="O22" s="16">
        <f>IFERROR(VLOOKUP($G22,[1]NumberLocations!$H$1:$BS$157,27,0),0)</f>
        <v>0</v>
      </c>
      <c r="P22" s="16">
        <f>IFERROR(VLOOKUP($G22,[1]NumberLocations!$H$1:$BS$157,28,0),0)</f>
        <v>0</v>
      </c>
      <c r="Q22" s="16">
        <f>IFERROR(VLOOKUP($G22,[1]NumberLocations!$H$1:$BS$157,29,0),0)</f>
        <v>0</v>
      </c>
      <c r="R22" s="16">
        <f>IFERROR(VLOOKUP($G22,[1]NumberLocations!$H$1:$BS$157,30,0),0)</f>
        <v>0</v>
      </c>
      <c r="S22" s="16">
        <f>IFERROR(VLOOKUP($G22,[1]NumberLocations!$H$1:$BS$157,61,0),0)</f>
        <v>22</v>
      </c>
      <c r="T22" s="16">
        <f>IFERROR(VLOOKUP($G22,[1]NumberLocations!$H$1:$BS$157,62,0),0)</f>
        <v>7</v>
      </c>
      <c r="U22" s="16">
        <f>IFERROR(VLOOKUP($G22,[1]NumberLocations!$H$1:$BS$157,63,0),0)</f>
        <v>3</v>
      </c>
      <c r="V22" s="20">
        <f>IFERROR(VLOOKUP($G22,[1]NumberLocations!$H$1:$BS$157,64,0),0)</f>
        <v>0</v>
      </c>
      <c r="W22" s="16">
        <f>IFERROR(VLOOKUP($G22,[1]NumberLocations!$H$1:$BS$157,13,0),0)</f>
        <v>31</v>
      </c>
      <c r="X22" s="16">
        <f>IFERROR(VLOOKUP($G22,[1]NumberLocations!$H$1:$BS$157,16,0),0)</f>
        <v>20</v>
      </c>
      <c r="Y22" s="20">
        <f>IFERROR(VLOOKUP($G22,[1]NumberLocations!$H$1:$BS$157,19,0),0)</f>
        <v>3</v>
      </c>
    </row>
    <row r="23" spans="1:35" s="1" customFormat="1" ht="18" customHeight="1" x14ac:dyDescent="0.3">
      <c r="B23" s="14">
        <v>16</v>
      </c>
      <c r="C23" s="15" t="s">
        <v>35</v>
      </c>
      <c r="D23" s="16" t="s">
        <v>36</v>
      </c>
      <c r="E23" s="16" t="s">
        <v>37</v>
      </c>
      <c r="F23" s="22"/>
      <c r="G23" s="18" t="s">
        <v>68</v>
      </c>
      <c r="H23" s="19" t="s">
        <v>69</v>
      </c>
      <c r="I23" s="16">
        <f>IFERROR(VLOOKUP($G23,[1]NumberLocations!$H$1:$BS$157,8,0),0)</f>
        <v>45</v>
      </c>
      <c r="J23" s="16">
        <f>IFERROR(VLOOKUP($G23,[1]NumberLocations!$H$1:$BS$157,9,0),0)</f>
        <v>231</v>
      </c>
      <c r="K23" s="16">
        <f>IFERROR(VLOOKUP($G23,[1]NumberLocations!$H$1:$BS$157,10,0),0)</f>
        <v>113</v>
      </c>
      <c r="L23" s="16">
        <f>IFERROR(VLOOKUP($G23,[1]NumberLocations!$H$1:$BS$157,11,0),0)</f>
        <v>118</v>
      </c>
      <c r="M23" s="16">
        <f>IFERROR(VLOOKUP($G23,[1]NumberLocations!$H$1:$BS$157,25,0),0)</f>
        <v>0</v>
      </c>
      <c r="N23" s="16">
        <f>IFERROR(VLOOKUP($G23,[1]NumberLocations!$H$1:$BS$157,26,0),0)</f>
        <v>0</v>
      </c>
      <c r="O23" s="16">
        <f>IFERROR(VLOOKUP($G23,[1]NumberLocations!$H$1:$BS$157,27,0),0)</f>
        <v>0</v>
      </c>
      <c r="P23" s="16">
        <f>IFERROR(VLOOKUP($G23,[1]NumberLocations!$H$1:$BS$157,28,0),0)</f>
        <v>0</v>
      </c>
      <c r="Q23" s="16">
        <f>IFERROR(VLOOKUP($G23,[1]NumberLocations!$H$1:$BS$157,29,0),0)</f>
        <v>0</v>
      </c>
      <c r="R23" s="16">
        <f>IFERROR(VLOOKUP($G23,[1]NumberLocations!$H$1:$BS$157,30,0),0)</f>
        <v>0</v>
      </c>
      <c r="S23" s="16">
        <f>IFERROR(VLOOKUP($G23,[1]NumberLocations!$H$1:$BS$157,61,0),0)</f>
        <v>49</v>
      </c>
      <c r="T23" s="16">
        <f>IFERROR(VLOOKUP($G23,[1]NumberLocations!$H$1:$BS$157,62,0),0)</f>
        <v>0</v>
      </c>
      <c r="U23" s="16">
        <f>IFERROR(VLOOKUP($G23,[1]NumberLocations!$H$1:$BS$157,63,0),0)</f>
        <v>0</v>
      </c>
      <c r="V23" s="20">
        <f>IFERROR(VLOOKUP($G23,[1]NumberLocations!$H$1:$BS$157,64,0),0)</f>
        <v>0</v>
      </c>
      <c r="W23" s="16">
        <f>IFERROR(VLOOKUP($G23,[1]NumberLocations!$H$1:$BS$157,13,0),0)</f>
        <v>115</v>
      </c>
      <c r="X23" s="16">
        <f>IFERROR(VLOOKUP($G23,[1]NumberLocations!$H$1:$BS$157,16,0),0)</f>
        <v>101</v>
      </c>
      <c r="Y23" s="20">
        <f>IFERROR(VLOOKUP($G23,[1]NumberLocations!$H$1:$BS$157,19,0),0)</f>
        <v>15</v>
      </c>
    </row>
    <row r="24" spans="1:35" s="1" customFormat="1" ht="18" customHeight="1" x14ac:dyDescent="0.3">
      <c r="B24" s="14">
        <v>17</v>
      </c>
      <c r="C24" s="15" t="s">
        <v>35</v>
      </c>
      <c r="D24" s="16" t="s">
        <v>36</v>
      </c>
      <c r="E24" s="16" t="s">
        <v>37</v>
      </c>
      <c r="F24" s="17"/>
      <c r="G24" s="18" t="s">
        <v>70</v>
      </c>
      <c r="H24" s="19" t="s">
        <v>71</v>
      </c>
      <c r="I24" s="16">
        <f>IFERROR(VLOOKUP($G24,[1]NumberLocations!$H$1:$BS$157,8,0),0)</f>
        <v>67</v>
      </c>
      <c r="J24" s="16">
        <f>IFERROR(VLOOKUP($G24,[1]NumberLocations!$H$1:$BS$157,9,0),0)</f>
        <v>363</v>
      </c>
      <c r="K24" s="16">
        <f>IFERROR(VLOOKUP($G24,[1]NumberLocations!$H$1:$BS$157,10,0),0)</f>
        <v>191</v>
      </c>
      <c r="L24" s="16">
        <f>IFERROR(VLOOKUP($G24,[1]NumberLocations!$H$1:$BS$157,11,0),0)</f>
        <v>172</v>
      </c>
      <c r="M24" s="16">
        <f>IFERROR(VLOOKUP($G24,[1]NumberLocations!$H$1:$BS$157,25,0),0)</f>
        <v>0</v>
      </c>
      <c r="N24" s="16">
        <f>IFERROR(VLOOKUP($G24,[1]NumberLocations!$H$1:$BS$157,26,0),0)</f>
        <v>0</v>
      </c>
      <c r="O24" s="16">
        <f>IFERROR(VLOOKUP($G24,[1]NumberLocations!$H$1:$BS$157,27,0),0)</f>
        <v>0</v>
      </c>
      <c r="P24" s="16">
        <f>IFERROR(VLOOKUP($G24,[1]NumberLocations!$H$1:$BS$157,28,0),0)</f>
        <v>0</v>
      </c>
      <c r="Q24" s="16">
        <f>IFERROR(VLOOKUP($G24,[1]NumberLocations!$H$1:$BS$157,29,0),0)</f>
        <v>0</v>
      </c>
      <c r="R24" s="16">
        <f>IFERROR(VLOOKUP($G24,[1]NumberLocations!$H$1:$BS$157,30,0),0)</f>
        <v>0</v>
      </c>
      <c r="S24" s="16">
        <f>IFERROR(VLOOKUP($G24,[1]NumberLocations!$H$1:$BS$157,61,0),0)</f>
        <v>73</v>
      </c>
      <c r="T24" s="16">
        <f>IFERROR(VLOOKUP($G24,[1]NumberLocations!$H$1:$BS$157,62,0),0)</f>
        <v>0</v>
      </c>
      <c r="U24" s="16">
        <f>IFERROR(VLOOKUP($G24,[1]NumberLocations!$H$1:$BS$157,63,0),0)</f>
        <v>0</v>
      </c>
      <c r="V24" s="20">
        <f>IFERROR(VLOOKUP($G24,[1]NumberLocations!$H$1:$BS$157,64,0),0)</f>
        <v>0</v>
      </c>
      <c r="W24" s="16">
        <f>IFERROR(VLOOKUP($G24,[1]NumberLocations!$H$1:$BS$157,13,0),0)</f>
        <v>161</v>
      </c>
      <c r="X24" s="16">
        <f>IFERROR(VLOOKUP($G24,[1]NumberLocations!$H$1:$BS$157,16,0),0)</f>
        <v>184</v>
      </c>
      <c r="Y24" s="20">
        <f>IFERROR(VLOOKUP($G24,[1]NumberLocations!$H$1:$BS$157,19,0),0)</f>
        <v>18</v>
      </c>
    </row>
    <row r="25" spans="1:35" ht="18" customHeight="1" x14ac:dyDescent="0.3">
      <c r="B25" s="14">
        <v>18</v>
      </c>
      <c r="C25" s="15" t="s">
        <v>35</v>
      </c>
      <c r="D25" s="16" t="s">
        <v>36</v>
      </c>
      <c r="E25" s="16" t="s">
        <v>37</v>
      </c>
      <c r="F25" s="17"/>
      <c r="G25" s="18" t="s">
        <v>72</v>
      </c>
      <c r="H25" s="19" t="s">
        <v>73</v>
      </c>
      <c r="I25" s="16">
        <f>IFERROR(VLOOKUP($G25,[1]NumberLocations!$H$1:$BS$157,8,0),0)</f>
        <v>22</v>
      </c>
      <c r="J25" s="16">
        <f>IFERROR(VLOOKUP($G25,[1]NumberLocations!$H$1:$BS$157,9,0),0)</f>
        <v>102</v>
      </c>
      <c r="K25" s="16">
        <f>IFERROR(VLOOKUP($G25,[1]NumberLocations!$H$1:$BS$157,10,0),0)</f>
        <v>57</v>
      </c>
      <c r="L25" s="16">
        <f>IFERROR(VLOOKUP($G25,[1]NumberLocations!$H$1:$BS$157,11,0),0)</f>
        <v>45</v>
      </c>
      <c r="M25" s="16">
        <f>IFERROR(VLOOKUP($G25,[1]NumberLocations!$H$1:$BS$157,25,0),0)</f>
        <v>0</v>
      </c>
      <c r="N25" s="16">
        <f>IFERROR(VLOOKUP($G25,[1]NumberLocations!$H$1:$BS$157,26,0),0)</f>
        <v>0</v>
      </c>
      <c r="O25" s="16">
        <f>IFERROR(VLOOKUP($G25,[1]NumberLocations!$H$1:$BS$157,27,0),0)</f>
        <v>0</v>
      </c>
      <c r="P25" s="16">
        <f>IFERROR(VLOOKUP($G25,[1]NumberLocations!$H$1:$BS$157,28,0),0)</f>
        <v>0</v>
      </c>
      <c r="Q25" s="16">
        <f>IFERROR(VLOOKUP($G25,[1]NumberLocations!$H$1:$BS$157,29,0),0)</f>
        <v>0</v>
      </c>
      <c r="R25" s="16">
        <f>IFERROR(VLOOKUP($G25,[1]NumberLocations!$H$1:$BS$157,30,0),0)</f>
        <v>0</v>
      </c>
      <c r="S25" s="16">
        <f>IFERROR(VLOOKUP($G25,[1]NumberLocations!$H$1:$BS$157,61,0),0)</f>
        <v>36</v>
      </c>
      <c r="T25" s="16">
        <f>IFERROR(VLOOKUP($G25,[1]NumberLocations!$H$1:$BS$157,62,0),0)</f>
        <v>21</v>
      </c>
      <c r="U25" s="16">
        <f>IFERROR(VLOOKUP($G25,[1]NumberLocations!$H$1:$BS$157,63,0),0)</f>
        <v>18</v>
      </c>
      <c r="V25" s="20">
        <f>IFERROR(VLOOKUP($G25,[1]NumberLocations!$H$1:$BS$157,64,0),0)</f>
        <v>0</v>
      </c>
      <c r="W25" s="16">
        <f>IFERROR(VLOOKUP($G25,[1]NumberLocations!$H$1:$BS$157,13,0),0)</f>
        <v>50</v>
      </c>
      <c r="X25" s="16">
        <f>IFERROR(VLOOKUP($G25,[1]NumberLocations!$H$1:$BS$157,16,0),0)</f>
        <v>48</v>
      </c>
      <c r="Y25" s="20">
        <f>IFERROR(VLOOKUP($G25,[1]NumberLocations!$H$1:$BS$157,19,0),0)</f>
        <v>4</v>
      </c>
    </row>
    <row r="26" spans="1:35" s="1" customFormat="1" ht="18" customHeight="1" x14ac:dyDescent="0.3">
      <c r="B26" s="14">
        <v>19</v>
      </c>
      <c r="C26" s="15" t="s">
        <v>35</v>
      </c>
      <c r="D26" s="16" t="s">
        <v>36</v>
      </c>
      <c r="E26" s="16" t="s">
        <v>37</v>
      </c>
      <c r="F26" s="17"/>
      <c r="G26" s="18" t="s">
        <v>74</v>
      </c>
      <c r="H26" s="19" t="s">
        <v>75</v>
      </c>
      <c r="I26" s="16">
        <f>IFERROR(VLOOKUP($G26,[1]NumberLocations!$H$1:$BS$157,8,0),0)</f>
        <v>24</v>
      </c>
      <c r="J26" s="16">
        <f>IFERROR(VLOOKUP($G26,[1]NumberLocations!$H$1:$BS$157,9,0),0)</f>
        <v>69</v>
      </c>
      <c r="K26" s="16">
        <f>IFERROR(VLOOKUP($G26,[1]NumberLocations!$H$1:$BS$157,10,0),0)</f>
        <v>47</v>
      </c>
      <c r="L26" s="16">
        <f>IFERROR(VLOOKUP($G26,[1]NumberLocations!$H$1:$BS$157,11,0),0)</f>
        <v>22</v>
      </c>
      <c r="M26" s="16">
        <f>IFERROR(VLOOKUP($G26,[1]NumberLocations!$H$1:$BS$157,25,0),0)</f>
        <v>0</v>
      </c>
      <c r="N26" s="16">
        <f>IFERROR(VLOOKUP($G26,[1]NumberLocations!$H$1:$BS$157,26,0),0)</f>
        <v>0</v>
      </c>
      <c r="O26" s="16">
        <f>IFERROR(VLOOKUP($G26,[1]NumberLocations!$H$1:$BS$157,27,0),0)</f>
        <v>0</v>
      </c>
      <c r="P26" s="16">
        <f>IFERROR(VLOOKUP($G26,[1]NumberLocations!$H$1:$BS$157,28,0),0)</f>
        <v>0</v>
      </c>
      <c r="Q26" s="16">
        <f>IFERROR(VLOOKUP($G26,[1]NumberLocations!$H$1:$BS$157,29,0),0)</f>
        <v>0</v>
      </c>
      <c r="R26" s="16">
        <f>IFERROR(VLOOKUP($G26,[1]NumberLocations!$H$1:$BS$157,30,0),0)</f>
        <v>0</v>
      </c>
      <c r="S26" s="16">
        <f>IFERROR(VLOOKUP($G26,[1]NumberLocations!$H$1:$BS$157,61,0),0)</f>
        <v>23</v>
      </c>
      <c r="T26" s="16">
        <f>IFERROR(VLOOKUP($G26,[1]NumberLocations!$H$1:$BS$157,62,0),0)</f>
        <v>0</v>
      </c>
      <c r="U26" s="16">
        <f>IFERROR(VLOOKUP($G26,[1]NumberLocations!$H$1:$BS$157,63,0),0)</f>
        <v>0</v>
      </c>
      <c r="V26" s="20">
        <f>IFERROR(VLOOKUP($G26,[1]NumberLocations!$H$1:$BS$157,64,0),0)</f>
        <v>0</v>
      </c>
      <c r="W26" s="16">
        <f>IFERROR(VLOOKUP($G26,[1]NumberLocations!$H$1:$BS$157,13,0),0)</f>
        <v>18</v>
      </c>
      <c r="X26" s="16">
        <f>IFERROR(VLOOKUP($G26,[1]NumberLocations!$H$1:$BS$157,16,0),0)</f>
        <v>40</v>
      </c>
      <c r="Y26" s="20">
        <f>IFERROR(VLOOKUP($G26,[1]NumberLocations!$H$1:$BS$157,19,0),0)</f>
        <v>11</v>
      </c>
    </row>
    <row r="27" spans="1:35" ht="18" customHeight="1" x14ac:dyDescent="0.3">
      <c r="B27" s="14">
        <v>20</v>
      </c>
      <c r="C27" s="15" t="s">
        <v>35</v>
      </c>
      <c r="D27" s="16" t="s">
        <v>36</v>
      </c>
      <c r="E27" s="16" t="s">
        <v>37</v>
      </c>
      <c r="F27" s="17"/>
      <c r="G27" s="18" t="s">
        <v>76</v>
      </c>
      <c r="H27" s="19" t="s">
        <v>77</v>
      </c>
      <c r="I27" s="16">
        <f>IFERROR(VLOOKUP($G27,[1]NumberLocations!$H$1:$BS$157,8,0),0)</f>
        <v>44</v>
      </c>
      <c r="J27" s="16">
        <f>IFERROR(VLOOKUP($G27,[1]NumberLocations!$H$1:$BS$157,9,0),0)</f>
        <v>174</v>
      </c>
      <c r="K27" s="16">
        <f>IFERROR(VLOOKUP($G27,[1]NumberLocations!$H$1:$BS$157,10,0),0)</f>
        <v>114</v>
      </c>
      <c r="L27" s="16">
        <f>IFERROR(VLOOKUP($G27,[1]NumberLocations!$H$1:$BS$157,11,0),0)</f>
        <v>60</v>
      </c>
      <c r="M27" s="16">
        <f>IFERROR(VLOOKUP($G27,[1]NumberLocations!$H$1:$BS$157,25,0),0)</f>
        <v>0</v>
      </c>
      <c r="N27" s="16">
        <f>IFERROR(VLOOKUP($G27,[1]NumberLocations!$H$1:$BS$157,26,0),0)</f>
        <v>0</v>
      </c>
      <c r="O27" s="16">
        <f>IFERROR(VLOOKUP($G27,[1]NumberLocations!$H$1:$BS$157,27,0),0)</f>
        <v>0</v>
      </c>
      <c r="P27" s="16">
        <f>IFERROR(VLOOKUP($G27,[1]NumberLocations!$H$1:$BS$157,28,0),0)</f>
        <v>0</v>
      </c>
      <c r="Q27" s="16">
        <f>IFERROR(VLOOKUP($G27,[1]NumberLocations!$H$1:$BS$157,29,0),0)</f>
        <v>0</v>
      </c>
      <c r="R27" s="16">
        <f>IFERROR(VLOOKUP($G27,[1]NumberLocations!$H$1:$BS$157,30,0),0)</f>
        <v>0</v>
      </c>
      <c r="S27" s="16">
        <f>IFERROR(VLOOKUP($G27,[1]NumberLocations!$H$1:$BS$157,61,0),0)</f>
        <v>44</v>
      </c>
      <c r="T27" s="16">
        <f>IFERROR(VLOOKUP($G27,[1]NumberLocations!$H$1:$BS$157,62,0),0)</f>
        <v>0</v>
      </c>
      <c r="U27" s="16">
        <f>IFERROR(VLOOKUP($G27,[1]NumberLocations!$H$1:$BS$157,63,0),0)</f>
        <v>0</v>
      </c>
      <c r="V27" s="20">
        <f>IFERROR(VLOOKUP($G27,[1]NumberLocations!$H$1:$BS$157,64,0),0)</f>
        <v>0</v>
      </c>
      <c r="W27" s="16">
        <f>IFERROR(VLOOKUP($G27,[1]NumberLocations!$H$1:$BS$157,13,0),0)</f>
        <v>92</v>
      </c>
      <c r="X27" s="16">
        <f>IFERROR(VLOOKUP($G27,[1]NumberLocations!$H$1:$BS$157,16,0),0)</f>
        <v>78</v>
      </c>
      <c r="Y27" s="20">
        <f>IFERROR(VLOOKUP($G27,[1]NumberLocations!$H$1:$BS$157,19,0),0)</f>
        <v>4</v>
      </c>
    </row>
    <row r="28" spans="1:35" ht="18" customHeight="1" thickBot="1" x14ac:dyDescent="0.35">
      <c r="B28" s="14">
        <v>21</v>
      </c>
      <c r="C28" s="15" t="s">
        <v>35</v>
      </c>
      <c r="D28" s="16" t="s">
        <v>36</v>
      </c>
      <c r="E28" s="16" t="s">
        <v>37</v>
      </c>
      <c r="F28" s="17"/>
      <c r="G28" s="18" t="s">
        <v>78</v>
      </c>
      <c r="H28" s="19" t="s">
        <v>79</v>
      </c>
      <c r="I28" s="16">
        <f>IFERROR(VLOOKUP($G28,[1]NumberLocations!$H$1:$BS$157,8,0),0)</f>
        <v>61</v>
      </c>
      <c r="J28" s="16">
        <f>IFERROR(VLOOKUP($G28,[1]NumberLocations!$H$1:$BS$157,9,0),0)</f>
        <v>399</v>
      </c>
      <c r="K28" s="16">
        <f>IFERROR(VLOOKUP($G28,[1]NumberLocations!$H$1:$BS$157,10,0),0)</f>
        <v>218</v>
      </c>
      <c r="L28" s="16">
        <f>IFERROR(VLOOKUP($G28,[1]NumberLocations!$H$1:$BS$157,11,0),0)</f>
        <v>181</v>
      </c>
      <c r="M28" s="16">
        <f>IFERROR(VLOOKUP($G28,[1]NumberLocations!$H$1:$BS$157,25,0),0)</f>
        <v>0</v>
      </c>
      <c r="N28" s="16">
        <f>IFERROR(VLOOKUP($G28,[1]NumberLocations!$H$1:$BS$157,26,0),0)</f>
        <v>0</v>
      </c>
      <c r="O28" s="16">
        <f>IFERROR(VLOOKUP($G28,[1]NumberLocations!$H$1:$BS$157,27,0),0)</f>
        <v>0</v>
      </c>
      <c r="P28" s="16">
        <f>IFERROR(VLOOKUP($G28,[1]NumberLocations!$H$1:$BS$157,28,0),0)</f>
        <v>0</v>
      </c>
      <c r="Q28" s="16">
        <f>IFERROR(VLOOKUP($G28,[1]NumberLocations!$H$1:$BS$157,29,0),0)</f>
        <v>0</v>
      </c>
      <c r="R28" s="16">
        <f>IFERROR(VLOOKUP($G28,[1]NumberLocations!$H$1:$BS$157,30,0),0)</f>
        <v>0</v>
      </c>
      <c r="S28" s="16">
        <f>IFERROR(VLOOKUP($G28,[1]NumberLocations!$H$1:$BS$157,61,0),0)</f>
        <v>110</v>
      </c>
      <c r="T28" s="16">
        <f>IFERROR(VLOOKUP($G28,[1]NumberLocations!$H$1:$BS$157,62,0),0)</f>
        <v>268</v>
      </c>
      <c r="U28" s="16">
        <f>IFERROR(VLOOKUP($G28,[1]NumberLocations!$H$1:$BS$157,63,0),0)</f>
        <v>15</v>
      </c>
      <c r="V28" s="20">
        <f>IFERROR(VLOOKUP($G28,[1]NumberLocations!$H$1:$BS$157,64,0),0)</f>
        <v>0</v>
      </c>
      <c r="W28" s="16">
        <f>IFERROR(VLOOKUP($G28,[1]NumberLocations!$H$1:$BS$157,13,0),0)</f>
        <v>105</v>
      </c>
      <c r="X28" s="16">
        <f>IFERROR(VLOOKUP($G28,[1]NumberLocations!$H$1:$BS$157,16,0),0)</f>
        <v>276</v>
      </c>
      <c r="Y28" s="20">
        <f>IFERROR(VLOOKUP($G28,[1]NumberLocations!$H$1:$BS$157,19,0),0)</f>
        <v>18</v>
      </c>
    </row>
    <row r="29" spans="1:35" s="1" customFormat="1" ht="18" customHeight="1" thickBot="1" x14ac:dyDescent="0.35">
      <c r="B29" s="23"/>
      <c r="C29" s="24"/>
      <c r="D29" s="25" t="s">
        <v>80</v>
      </c>
      <c r="E29" s="25" t="s">
        <v>81</v>
      </c>
      <c r="F29" s="25" t="s">
        <v>82</v>
      </c>
      <c r="G29" s="25"/>
      <c r="H29" s="25"/>
      <c r="I29" s="25">
        <f>SUM(I8:I28)</f>
        <v>882</v>
      </c>
      <c r="J29" s="25">
        <f t="shared" ref="J29:Y29" si="0">SUM(J8:J28)</f>
        <v>4092</v>
      </c>
      <c r="K29" s="25">
        <f t="shared" si="0"/>
        <v>2241</v>
      </c>
      <c r="L29" s="25">
        <f t="shared" si="0"/>
        <v>1851</v>
      </c>
      <c r="M29" s="25">
        <f t="shared" si="0"/>
        <v>0</v>
      </c>
      <c r="N29" s="25">
        <f t="shared" si="0"/>
        <v>0</v>
      </c>
      <c r="O29" s="25">
        <f t="shared" si="0"/>
        <v>0</v>
      </c>
      <c r="P29" s="25">
        <f t="shared" si="0"/>
        <v>0</v>
      </c>
      <c r="Q29" s="25">
        <f t="shared" si="0"/>
        <v>0</v>
      </c>
      <c r="R29" s="25">
        <f t="shared" si="0"/>
        <v>0</v>
      </c>
      <c r="S29" s="25">
        <f t="shared" si="0"/>
        <v>1112</v>
      </c>
      <c r="T29" s="25">
        <f t="shared" si="0"/>
        <v>1072</v>
      </c>
      <c r="U29" s="25">
        <f t="shared" si="0"/>
        <v>308</v>
      </c>
      <c r="V29" s="25">
        <f t="shared" si="0"/>
        <v>215</v>
      </c>
      <c r="W29" s="25">
        <f t="shared" si="0"/>
        <v>1910</v>
      </c>
      <c r="X29" s="25">
        <f t="shared" si="0"/>
        <v>1975</v>
      </c>
      <c r="Y29" s="25">
        <f t="shared" si="0"/>
        <v>207</v>
      </c>
    </row>
    <row r="30" spans="1:35" s="26" customFormat="1" ht="17.45" customHeight="1" x14ac:dyDescent="0.3">
      <c r="A30" s="1"/>
      <c r="B30" s="14">
        <v>22</v>
      </c>
      <c r="C30" s="15" t="s">
        <v>35</v>
      </c>
      <c r="D30" s="16" t="s">
        <v>36</v>
      </c>
      <c r="E30" s="16" t="s">
        <v>37</v>
      </c>
      <c r="F30" s="43"/>
      <c r="G30" s="18" t="s">
        <v>83</v>
      </c>
      <c r="H30" s="16" t="s">
        <v>84</v>
      </c>
      <c r="I30" s="16">
        <f>IFERROR(VLOOKUP($G30,[1]NumberLocations!$H$1:$BS$157,8,0),0)</f>
        <v>73</v>
      </c>
      <c r="J30" s="16">
        <f>IFERROR(VLOOKUP($G30,[1]NumberLocations!$H$1:$BS$157,9,0),0)</f>
        <v>314</v>
      </c>
      <c r="K30" s="16">
        <f>IFERROR(VLOOKUP($G30,[1]NumberLocations!$H$1:$BS$157,10,0),0)</f>
        <v>167</v>
      </c>
      <c r="L30" s="16">
        <f>IFERROR(VLOOKUP($G30,[1]NumberLocations!$H$1:$BS$157,11,0),0)</f>
        <v>147</v>
      </c>
      <c r="M30" s="16">
        <f>IFERROR(VLOOKUP($G30,[1]NumberLocations!$H$1:$BS$157,25,0),0)</f>
        <v>0</v>
      </c>
      <c r="N30" s="16">
        <f>IFERROR(VLOOKUP($G30,[1]NumberLocations!$H$1:$BS$157,26,0),0)</f>
        <v>0</v>
      </c>
      <c r="O30" s="16">
        <f>IFERROR(VLOOKUP($G30,[1]NumberLocations!$H$1:$BS$157,27,0),0)</f>
        <v>0</v>
      </c>
      <c r="P30" s="16">
        <f>IFERROR(VLOOKUP($G30,[1]NumberLocations!$H$1:$BS$157,28,0),0)</f>
        <v>0</v>
      </c>
      <c r="Q30" s="16">
        <f>IFERROR(VLOOKUP($G30,[1]NumberLocations!$H$1:$BS$157,29,0),0)</f>
        <v>0</v>
      </c>
      <c r="R30" s="16">
        <f>IFERROR(VLOOKUP($G30,[1]NumberLocations!$H$1:$BS$157,30,0),0)</f>
        <v>0</v>
      </c>
      <c r="S30" s="16">
        <f>IFERROR(VLOOKUP($G30,[1]NumberLocations!$H$1:$BS$157,61,0),0)</f>
        <v>105</v>
      </c>
      <c r="T30" s="16">
        <f>IFERROR(VLOOKUP($G30,[1]NumberLocations!$H$1:$BS$157,62,0),0)</f>
        <v>219</v>
      </c>
      <c r="U30" s="16">
        <f>IFERROR(VLOOKUP($G30,[1]NumberLocations!$H$1:$BS$157,63,0),0)</f>
        <v>0</v>
      </c>
      <c r="V30" s="20">
        <f>IFERROR(VLOOKUP($G30,[1]NumberLocations!$H$1:$BS$157,64,0),0)</f>
        <v>0</v>
      </c>
      <c r="W30" s="16">
        <f>IFERROR(VLOOKUP($G30,[1]NumberLocations!$H$1:$BS$157,13,0),0)</f>
        <v>176</v>
      </c>
      <c r="X30" s="16">
        <f>IFERROR(VLOOKUP($G30,[1]NumberLocations!$H$1:$BS$157,16,0),0)</f>
        <v>122</v>
      </c>
      <c r="Y30" s="20">
        <f>IFERROR(VLOOKUP($G30,[1]NumberLocations!$H$1:$BS$157,19,0),0)</f>
        <v>16</v>
      </c>
      <c r="Z30" s="1"/>
      <c r="AA30" s="1"/>
      <c r="AB30" s="1"/>
      <c r="AC30" s="1"/>
      <c r="AD30" s="1"/>
      <c r="AE30" s="1"/>
      <c r="AF30" s="1"/>
      <c r="AG30" s="1"/>
      <c r="AH30" s="1"/>
      <c r="AI30" s="1"/>
    </row>
    <row r="31" spans="1:35" s="26" customFormat="1" ht="17.45" customHeight="1" x14ac:dyDescent="0.3">
      <c r="A31" s="1"/>
      <c r="B31" s="14">
        <v>23</v>
      </c>
      <c r="C31" s="15" t="s">
        <v>35</v>
      </c>
      <c r="D31" s="16" t="s">
        <v>36</v>
      </c>
      <c r="E31" s="16" t="s">
        <v>37</v>
      </c>
      <c r="F31" s="43"/>
      <c r="G31" s="18" t="s">
        <v>85</v>
      </c>
      <c r="H31" s="16" t="s">
        <v>86</v>
      </c>
      <c r="I31" s="16">
        <f>IFERROR(VLOOKUP($G31,[1]NumberLocations!$H$1:$BS$157,8,0),0)</f>
        <v>102</v>
      </c>
      <c r="J31" s="16">
        <f>IFERROR(VLOOKUP($G31,[1]NumberLocations!$H$1:$BS$157,9,0),0)</f>
        <v>475</v>
      </c>
      <c r="K31" s="16">
        <f>IFERROR(VLOOKUP($G31,[1]NumberLocations!$H$1:$BS$157,10,0),0)</f>
        <v>245</v>
      </c>
      <c r="L31" s="16">
        <f>IFERROR(VLOOKUP($G31,[1]NumberLocations!$H$1:$BS$157,11,0),0)</f>
        <v>230</v>
      </c>
      <c r="M31" s="16">
        <f>IFERROR(VLOOKUP($G31,[1]NumberLocations!$H$1:$BS$157,25,0),0)</f>
        <v>0</v>
      </c>
      <c r="N31" s="16">
        <f>IFERROR(VLOOKUP($G31,[1]NumberLocations!$H$1:$BS$157,26,0),0)</f>
        <v>0</v>
      </c>
      <c r="O31" s="16">
        <f>IFERROR(VLOOKUP($G31,[1]NumberLocations!$H$1:$BS$157,27,0),0)</f>
        <v>0</v>
      </c>
      <c r="P31" s="16">
        <f>IFERROR(VLOOKUP($G31,[1]NumberLocations!$H$1:$BS$157,28,0),0)</f>
        <v>0</v>
      </c>
      <c r="Q31" s="16">
        <f>IFERROR(VLOOKUP($G31,[1]NumberLocations!$H$1:$BS$157,29,0),0)</f>
        <v>0</v>
      </c>
      <c r="R31" s="16">
        <f>IFERROR(VLOOKUP($G31,[1]NumberLocations!$H$1:$BS$157,30,0),0)</f>
        <v>0</v>
      </c>
      <c r="S31" s="16">
        <f>IFERROR(VLOOKUP($G31,[1]NumberLocations!$H$1:$BS$157,61,0),0)</f>
        <v>162</v>
      </c>
      <c r="T31" s="16">
        <f>IFERROR(VLOOKUP($G31,[1]NumberLocations!$H$1:$BS$157,62,0),0)</f>
        <v>190</v>
      </c>
      <c r="U31" s="16">
        <f>IFERROR(VLOOKUP($G31,[1]NumberLocations!$H$1:$BS$157,63,0),0)</f>
        <v>0</v>
      </c>
      <c r="V31" s="20">
        <f>IFERROR(VLOOKUP($G31,[1]NumberLocations!$H$1:$BS$157,64,0),0)</f>
        <v>0</v>
      </c>
      <c r="W31" s="16">
        <f>IFERROR(VLOOKUP($G31,[1]NumberLocations!$H$1:$BS$157,13,0),0)</f>
        <v>268</v>
      </c>
      <c r="X31" s="16">
        <f>IFERROR(VLOOKUP($G31,[1]NumberLocations!$H$1:$BS$157,16,0),0)</f>
        <v>197</v>
      </c>
      <c r="Y31" s="20">
        <f>IFERROR(VLOOKUP($G31,[1]NumberLocations!$H$1:$BS$157,19,0),0)</f>
        <v>10</v>
      </c>
      <c r="Z31" s="1"/>
      <c r="AA31" s="1"/>
      <c r="AB31" s="1"/>
      <c r="AC31" s="1"/>
      <c r="AD31" s="1"/>
      <c r="AE31" s="1"/>
      <c r="AF31" s="1"/>
      <c r="AG31" s="1"/>
      <c r="AH31" s="1"/>
      <c r="AI31" s="1"/>
    </row>
    <row r="32" spans="1:35" s="26" customFormat="1" ht="17.45" customHeight="1" x14ac:dyDescent="0.3">
      <c r="A32" s="1"/>
      <c r="B32" s="14">
        <v>24</v>
      </c>
      <c r="C32" s="15" t="s">
        <v>35</v>
      </c>
      <c r="D32" s="16" t="s">
        <v>36</v>
      </c>
      <c r="E32" s="16" t="s">
        <v>37</v>
      </c>
      <c r="F32" s="43"/>
      <c r="G32" s="18" t="s">
        <v>87</v>
      </c>
      <c r="H32" s="16" t="s">
        <v>88</v>
      </c>
      <c r="I32" s="16">
        <f>IFERROR(VLOOKUP($G32,[1]NumberLocations!$H$1:$BS$157,8,0),0)</f>
        <v>141</v>
      </c>
      <c r="J32" s="16">
        <f>IFERROR(VLOOKUP($G32,[1]NumberLocations!$H$1:$BS$157,9,0),0)</f>
        <v>629</v>
      </c>
      <c r="K32" s="16">
        <f>IFERROR(VLOOKUP($G32,[1]NumberLocations!$H$1:$BS$157,10,0),0)</f>
        <v>341</v>
      </c>
      <c r="L32" s="16">
        <f>IFERROR(VLOOKUP($G32,[1]NumberLocations!$H$1:$BS$157,11,0),0)</f>
        <v>288</v>
      </c>
      <c r="M32" s="16">
        <f>IFERROR(VLOOKUP($G32,[1]NumberLocations!$H$1:$BS$157,25,0),0)</f>
        <v>0</v>
      </c>
      <c r="N32" s="16">
        <f>IFERROR(VLOOKUP($G32,[1]NumberLocations!$H$1:$BS$157,26,0),0)</f>
        <v>0</v>
      </c>
      <c r="O32" s="16">
        <f>IFERROR(VLOOKUP($G32,[1]NumberLocations!$H$1:$BS$157,27,0),0)</f>
        <v>0</v>
      </c>
      <c r="P32" s="16">
        <f>IFERROR(VLOOKUP($G32,[1]NumberLocations!$H$1:$BS$157,28,0),0)</f>
        <v>0</v>
      </c>
      <c r="Q32" s="16">
        <f>IFERROR(VLOOKUP($G32,[1]NumberLocations!$H$1:$BS$157,29,0),0)</f>
        <v>0</v>
      </c>
      <c r="R32" s="16">
        <f>IFERROR(VLOOKUP($G32,[1]NumberLocations!$H$1:$BS$157,30,0),0)</f>
        <v>0</v>
      </c>
      <c r="S32" s="16">
        <f>IFERROR(VLOOKUP($G32,[1]NumberLocations!$H$1:$BS$157,61,0),0)</f>
        <v>173</v>
      </c>
      <c r="T32" s="16">
        <f>IFERROR(VLOOKUP($G32,[1]NumberLocations!$H$1:$BS$157,62,0),0)</f>
        <v>63</v>
      </c>
      <c r="U32" s="16">
        <f>IFERROR(VLOOKUP($G32,[1]NumberLocations!$H$1:$BS$157,63,0),0)</f>
        <v>0</v>
      </c>
      <c r="V32" s="20">
        <f>IFERROR(VLOOKUP($G32,[1]NumberLocations!$H$1:$BS$157,64,0),0)</f>
        <v>0</v>
      </c>
      <c r="W32" s="16">
        <f>IFERROR(VLOOKUP($G32,[1]NumberLocations!$H$1:$BS$157,13,0),0)</f>
        <v>366</v>
      </c>
      <c r="X32" s="16">
        <f>IFERROR(VLOOKUP($G32,[1]NumberLocations!$H$1:$BS$157,16,0),0)</f>
        <v>240</v>
      </c>
      <c r="Y32" s="20">
        <f>IFERROR(VLOOKUP($G32,[1]NumberLocations!$H$1:$BS$157,19,0),0)</f>
        <v>23</v>
      </c>
      <c r="Z32" s="1"/>
      <c r="AA32" s="1"/>
      <c r="AB32" s="1"/>
      <c r="AC32" s="1"/>
      <c r="AD32" s="1"/>
      <c r="AE32" s="1"/>
      <c r="AF32" s="1"/>
      <c r="AG32" s="1"/>
      <c r="AH32" s="1"/>
      <c r="AI32" s="1"/>
    </row>
    <row r="33" spans="1:35" s="26" customFormat="1" ht="17.45" customHeight="1" x14ac:dyDescent="0.3">
      <c r="A33" s="1"/>
      <c r="B33" s="14">
        <v>25</v>
      </c>
      <c r="C33" s="15" t="s">
        <v>35</v>
      </c>
      <c r="D33" s="16" t="s">
        <v>36</v>
      </c>
      <c r="E33" s="16" t="s">
        <v>37</v>
      </c>
      <c r="F33" s="43"/>
      <c r="G33" s="18" t="s">
        <v>89</v>
      </c>
      <c r="H33" s="16" t="s">
        <v>90</v>
      </c>
      <c r="I33" s="16">
        <f>IFERROR(VLOOKUP($G33,[1]NumberLocations!$H$1:$BS$157,8,0),0)</f>
        <v>128</v>
      </c>
      <c r="J33" s="16">
        <f>IFERROR(VLOOKUP($G33,[1]NumberLocations!$H$1:$BS$157,9,0),0)</f>
        <v>656</v>
      </c>
      <c r="K33" s="16">
        <f>IFERROR(VLOOKUP($G33,[1]NumberLocations!$H$1:$BS$157,10,0),0)</f>
        <v>353</v>
      </c>
      <c r="L33" s="16">
        <f>IFERROR(VLOOKUP($G33,[1]NumberLocations!$H$1:$BS$157,11,0),0)</f>
        <v>303</v>
      </c>
      <c r="M33" s="16">
        <f>IFERROR(VLOOKUP($G33,[1]NumberLocations!$H$1:$BS$157,25,0),0)</f>
        <v>0</v>
      </c>
      <c r="N33" s="16">
        <f>IFERROR(VLOOKUP($G33,[1]NumberLocations!$H$1:$BS$157,26,0),0)</f>
        <v>0</v>
      </c>
      <c r="O33" s="16">
        <f>IFERROR(VLOOKUP($G33,[1]NumberLocations!$H$1:$BS$157,27,0),0)</f>
        <v>0</v>
      </c>
      <c r="P33" s="16">
        <f>IFERROR(VLOOKUP($G33,[1]NumberLocations!$H$1:$BS$157,28,0),0)</f>
        <v>0</v>
      </c>
      <c r="Q33" s="16">
        <f>IFERROR(VLOOKUP($G33,[1]NumberLocations!$H$1:$BS$157,29,0),0)</f>
        <v>0</v>
      </c>
      <c r="R33" s="16">
        <f>IFERROR(VLOOKUP($G33,[1]NumberLocations!$H$1:$BS$157,30,0),0)</f>
        <v>0</v>
      </c>
      <c r="S33" s="16">
        <f>IFERROR(VLOOKUP($G33,[1]NumberLocations!$H$1:$BS$157,61,0),0)</f>
        <v>190</v>
      </c>
      <c r="T33" s="16">
        <f>IFERROR(VLOOKUP($G33,[1]NumberLocations!$H$1:$BS$157,62,0),0)</f>
        <v>0</v>
      </c>
      <c r="U33" s="16">
        <f>IFERROR(VLOOKUP($G33,[1]NumberLocations!$H$1:$BS$157,63,0),0)</f>
        <v>0</v>
      </c>
      <c r="V33" s="20">
        <f>IFERROR(VLOOKUP($G33,[1]NumberLocations!$H$1:$BS$157,64,0),0)</f>
        <v>0</v>
      </c>
      <c r="W33" s="16">
        <f>IFERROR(VLOOKUP($G33,[1]NumberLocations!$H$1:$BS$157,13,0),0)</f>
        <v>365</v>
      </c>
      <c r="X33" s="16">
        <f>IFERROR(VLOOKUP($G33,[1]NumberLocations!$H$1:$BS$157,16,0),0)</f>
        <v>253</v>
      </c>
      <c r="Y33" s="20">
        <f>IFERROR(VLOOKUP($G33,[1]NumberLocations!$H$1:$BS$157,19,0),0)</f>
        <v>38</v>
      </c>
      <c r="Z33" s="1"/>
      <c r="AA33" s="1"/>
      <c r="AB33" s="1"/>
      <c r="AC33" s="1"/>
      <c r="AD33" s="1"/>
      <c r="AE33" s="1"/>
      <c r="AF33" s="1"/>
      <c r="AG33" s="1"/>
      <c r="AH33" s="1"/>
      <c r="AI33" s="1"/>
    </row>
    <row r="34" spans="1:35" s="26" customFormat="1" ht="17.45" customHeight="1" thickBot="1" x14ac:dyDescent="0.35">
      <c r="A34" s="1"/>
      <c r="B34" s="14">
        <v>26</v>
      </c>
      <c r="C34" s="15" t="s">
        <v>35</v>
      </c>
      <c r="D34" s="16" t="s">
        <v>36</v>
      </c>
      <c r="E34" s="16" t="s">
        <v>37</v>
      </c>
      <c r="F34" s="44"/>
      <c r="G34" s="18" t="s">
        <v>91</v>
      </c>
      <c r="H34" s="16" t="s">
        <v>92</v>
      </c>
      <c r="I34" s="16">
        <f>IFERROR(VLOOKUP($G34,[1]NumberLocations!$H$1:$BS$157,8,0),0)</f>
        <v>145</v>
      </c>
      <c r="J34" s="16">
        <f>IFERROR(VLOOKUP($G34,[1]NumberLocations!$H$1:$BS$157,9,0),0)</f>
        <v>790</v>
      </c>
      <c r="K34" s="16">
        <f>IFERROR(VLOOKUP($G34,[1]NumberLocations!$H$1:$BS$157,10,0),0)</f>
        <v>385</v>
      </c>
      <c r="L34" s="16">
        <f>IFERROR(VLOOKUP($G34,[1]NumberLocations!$H$1:$BS$157,11,0),0)</f>
        <v>405</v>
      </c>
      <c r="M34" s="16">
        <f>IFERROR(VLOOKUP($G34,[1]NumberLocations!$H$1:$BS$157,25,0),0)</f>
        <v>0</v>
      </c>
      <c r="N34" s="16">
        <f>IFERROR(VLOOKUP($G34,[1]NumberLocations!$H$1:$BS$157,26,0),0)</f>
        <v>0</v>
      </c>
      <c r="O34" s="16">
        <f>IFERROR(VLOOKUP($G34,[1]NumberLocations!$H$1:$BS$157,27,0),0)</f>
        <v>0</v>
      </c>
      <c r="P34" s="16">
        <f>IFERROR(VLOOKUP($G34,[1]NumberLocations!$H$1:$BS$157,28,0),0)</f>
        <v>0</v>
      </c>
      <c r="Q34" s="16">
        <f>IFERROR(VLOOKUP($G34,[1]NumberLocations!$H$1:$BS$157,29,0),0)</f>
        <v>0</v>
      </c>
      <c r="R34" s="16">
        <f>IFERROR(VLOOKUP($G34,[1]NumberLocations!$H$1:$BS$157,30,0),0)</f>
        <v>0</v>
      </c>
      <c r="S34" s="16">
        <f>IFERROR(VLOOKUP($G34,[1]NumberLocations!$H$1:$BS$157,61,0),0)</f>
        <v>201</v>
      </c>
      <c r="T34" s="16">
        <f>IFERROR(VLOOKUP($G34,[1]NumberLocations!$H$1:$BS$157,62,0),0)</f>
        <v>0</v>
      </c>
      <c r="U34" s="16">
        <f>IFERROR(VLOOKUP($G34,[1]NumberLocations!$H$1:$BS$157,63,0),0)</f>
        <v>0</v>
      </c>
      <c r="V34" s="20">
        <f>IFERROR(VLOOKUP($G34,[1]NumberLocations!$H$1:$BS$157,64,0),0)</f>
        <v>0</v>
      </c>
      <c r="W34" s="16">
        <f>IFERROR(VLOOKUP($G34,[1]NumberLocations!$H$1:$BS$157,13,0),0)</f>
        <v>472</v>
      </c>
      <c r="X34" s="16">
        <f>IFERROR(VLOOKUP($G34,[1]NumberLocations!$H$1:$BS$157,16,0),0)</f>
        <v>288</v>
      </c>
      <c r="Y34" s="20">
        <f>IFERROR(VLOOKUP($G34,[1]NumberLocations!$H$1:$BS$157,19,0),0)</f>
        <v>30</v>
      </c>
      <c r="Z34" s="1"/>
      <c r="AA34" s="1"/>
      <c r="AB34" s="1"/>
      <c r="AC34" s="1"/>
      <c r="AD34" s="1"/>
      <c r="AE34" s="1"/>
      <c r="AF34" s="1"/>
      <c r="AG34" s="1"/>
      <c r="AH34" s="1"/>
      <c r="AI34" s="1"/>
    </row>
    <row r="35" spans="1:35" s="26" customFormat="1" ht="17.45" customHeight="1" thickBot="1" x14ac:dyDescent="0.35">
      <c r="A35" s="1"/>
      <c r="B35" s="23"/>
      <c r="C35" s="24"/>
      <c r="D35" s="25" t="s">
        <v>80</v>
      </c>
      <c r="E35" s="25" t="s">
        <v>93</v>
      </c>
      <c r="F35" s="25" t="s">
        <v>94</v>
      </c>
      <c r="G35" s="25"/>
      <c r="H35" s="25"/>
      <c r="I35" s="25">
        <f t="shared" ref="I35:Y35" si="1">SUM(I30:I34)</f>
        <v>589</v>
      </c>
      <c r="J35" s="25">
        <f t="shared" si="1"/>
        <v>2864</v>
      </c>
      <c r="K35" s="25">
        <f t="shared" si="1"/>
        <v>1491</v>
      </c>
      <c r="L35" s="25">
        <f t="shared" si="1"/>
        <v>1373</v>
      </c>
      <c r="M35" s="25">
        <f t="shared" si="1"/>
        <v>0</v>
      </c>
      <c r="N35" s="25">
        <f t="shared" si="1"/>
        <v>0</v>
      </c>
      <c r="O35" s="25">
        <f t="shared" si="1"/>
        <v>0</v>
      </c>
      <c r="P35" s="25">
        <f t="shared" si="1"/>
        <v>0</v>
      </c>
      <c r="Q35" s="25">
        <f t="shared" si="1"/>
        <v>0</v>
      </c>
      <c r="R35" s="25">
        <f t="shared" si="1"/>
        <v>0</v>
      </c>
      <c r="S35" s="25">
        <f t="shared" si="1"/>
        <v>831</v>
      </c>
      <c r="T35" s="25">
        <f t="shared" si="1"/>
        <v>472</v>
      </c>
      <c r="U35" s="25">
        <f t="shared" si="1"/>
        <v>0</v>
      </c>
      <c r="V35" s="27">
        <f t="shared" si="1"/>
        <v>0</v>
      </c>
      <c r="W35" s="24">
        <f t="shared" si="1"/>
        <v>1647</v>
      </c>
      <c r="X35" s="25">
        <f t="shared" si="1"/>
        <v>1100</v>
      </c>
      <c r="Y35" s="28">
        <f t="shared" si="1"/>
        <v>117</v>
      </c>
      <c r="Z35" s="1"/>
      <c r="AA35" s="1"/>
      <c r="AB35" s="1"/>
      <c r="AC35" s="1"/>
      <c r="AD35" s="1"/>
      <c r="AE35" s="1"/>
      <c r="AF35" s="1"/>
      <c r="AG35" s="1"/>
      <c r="AH35" s="1"/>
      <c r="AI35" s="1"/>
    </row>
    <row r="36" spans="1:35" s="26" customFormat="1" ht="17.45" customHeight="1" x14ac:dyDescent="0.3">
      <c r="A36" s="1"/>
      <c r="B36" s="14">
        <v>27</v>
      </c>
      <c r="C36" s="15" t="s">
        <v>35</v>
      </c>
      <c r="D36" s="16" t="s">
        <v>95</v>
      </c>
      <c r="E36" s="16" t="s">
        <v>96</v>
      </c>
      <c r="F36" s="16" t="s">
        <v>97</v>
      </c>
      <c r="G36" s="18"/>
      <c r="H36" s="16" t="s">
        <v>98</v>
      </c>
      <c r="I36" s="16">
        <f>IFERROR(VLOOKUP($F36,[1]NumberLocations!$H$1:$BS$157,8,0),0)</f>
        <v>63</v>
      </c>
      <c r="J36" s="16">
        <f>IFERROR(VLOOKUP($F36,[1]NumberLocations!$H$1:$BS$157,9,0),0)</f>
        <v>314</v>
      </c>
      <c r="K36" s="16">
        <f>IFERROR(VLOOKUP($F36,[1]NumberLocations!$H$1:$BS$157,10,0),0)</f>
        <v>168</v>
      </c>
      <c r="L36" s="16">
        <f>IFERROR(VLOOKUP($F36,[1]NumberLocations!$H$1:$BS$157,11,0),0)</f>
        <v>146</v>
      </c>
      <c r="M36" s="16">
        <f>IFERROR(VLOOKUP($F36,[1]NumberLocations!$H$1:$BS$157,25,0),0)</f>
        <v>0</v>
      </c>
      <c r="N36" s="16">
        <f>IFERROR(VLOOKUP($F36,[1]NumberLocations!$H$1:$BS$157,26,0),0)</f>
        <v>0</v>
      </c>
      <c r="O36" s="16">
        <f>IFERROR(VLOOKUP($F36,[1]NumberLocations!$H$1:$BS$157,27,0),0)</f>
        <v>0</v>
      </c>
      <c r="P36" s="16">
        <f>IFERROR(VLOOKUP($F36,[1]NumberLocations!$H$1:$BS$157,28,0),0)</f>
        <v>0</v>
      </c>
      <c r="Q36" s="16">
        <f>IFERROR(VLOOKUP($F36,[1]NumberLocations!$H$1:$BS$157,29,0),0)</f>
        <v>1</v>
      </c>
      <c r="R36" s="16">
        <f>IFERROR(VLOOKUP($F36,[1]NumberLocations!$H$1:$BS$157,30,0),0)</f>
        <v>9</v>
      </c>
      <c r="S36" s="16">
        <f>IFERROR(VLOOKUP($F36,[1]NumberLocations!$H$1:$BS$157,61,0),0)</f>
        <v>95</v>
      </c>
      <c r="T36" s="16">
        <f>IFERROR(VLOOKUP($F36,[1]NumberLocations!$H$1:$BS$157,62,0),0)</f>
        <v>0</v>
      </c>
      <c r="U36" s="16">
        <f>IFERROR(VLOOKUP($F36,[1]NumberLocations!$H$1:$BS$157,63,0),0)</f>
        <v>0</v>
      </c>
      <c r="V36" s="20">
        <f>IFERROR(VLOOKUP($F36,[1]NumberLocations!$H$1:$BS$157,64,0),0)</f>
        <v>15</v>
      </c>
      <c r="W36" s="16">
        <f>IFERROR(VLOOKUP($F36,[1]NumberLocations!$H$1:$BS$157,13,0),0)</f>
        <v>168</v>
      </c>
      <c r="X36" s="16">
        <f>IFERROR(VLOOKUP($F36,[1]NumberLocations!$H$1:$BS$157,16,0),0)</f>
        <v>140</v>
      </c>
      <c r="Y36" s="20">
        <f>IFERROR(VLOOKUP($F36,[1]NumberLocations!$H$1:$BS$157,19,0),0)</f>
        <v>6</v>
      </c>
      <c r="Z36" s="1"/>
      <c r="AA36" s="1"/>
      <c r="AB36" s="1"/>
      <c r="AC36" s="1"/>
      <c r="AD36" s="1"/>
      <c r="AE36" s="1"/>
      <c r="AF36" s="1"/>
      <c r="AG36" s="1"/>
      <c r="AH36" s="1"/>
      <c r="AI36" s="1"/>
    </row>
    <row r="37" spans="1:35" s="26" customFormat="1" ht="17.45" customHeight="1" x14ac:dyDescent="0.3">
      <c r="A37" s="1"/>
      <c r="B37" s="14">
        <v>28</v>
      </c>
      <c r="C37" s="15" t="s">
        <v>35</v>
      </c>
      <c r="D37" s="16" t="s">
        <v>95</v>
      </c>
      <c r="E37" s="16" t="s">
        <v>99</v>
      </c>
      <c r="F37" s="16" t="s">
        <v>100</v>
      </c>
      <c r="G37" s="18"/>
      <c r="H37" s="16" t="s">
        <v>101</v>
      </c>
      <c r="I37" s="16">
        <f>IFERROR(VLOOKUP($F37,[1]NumberLocations!$H$1:$BS$157,8,0),0)</f>
        <v>94</v>
      </c>
      <c r="J37" s="16">
        <f>IFERROR(VLOOKUP($F37,[1]NumberLocations!$H$1:$BS$157,9,0),0)</f>
        <v>460</v>
      </c>
      <c r="K37" s="16">
        <f>IFERROR(VLOOKUP($F37,[1]NumberLocations!$H$1:$BS$157,10,0),0)</f>
        <v>246</v>
      </c>
      <c r="L37" s="16">
        <f>IFERROR(VLOOKUP($F37,[1]NumberLocations!$H$1:$BS$157,11,0),0)</f>
        <v>214</v>
      </c>
      <c r="M37" s="16">
        <f>IFERROR(VLOOKUP($F37,[1]NumberLocations!$H$1:$BS$157,25,0),0)</f>
        <v>0</v>
      </c>
      <c r="N37" s="16">
        <f>IFERROR(VLOOKUP($F37,[1]NumberLocations!$H$1:$BS$157,26,0),0)</f>
        <v>0</v>
      </c>
      <c r="O37" s="16">
        <f>IFERROR(VLOOKUP($F37,[1]NumberLocations!$H$1:$BS$157,27,0),0)</f>
        <v>0</v>
      </c>
      <c r="P37" s="16">
        <f>IFERROR(VLOOKUP($F37,[1]NumberLocations!$H$1:$BS$157,28,0),0)</f>
        <v>0</v>
      </c>
      <c r="Q37" s="16">
        <f>IFERROR(VLOOKUP($F37,[1]NumberLocations!$H$1:$BS$157,29,0),0)</f>
        <v>0</v>
      </c>
      <c r="R37" s="16">
        <f>IFERROR(VLOOKUP($F37,[1]NumberLocations!$H$1:$BS$157,30,0),0)</f>
        <v>0</v>
      </c>
      <c r="S37" s="16">
        <f>IFERROR(VLOOKUP($F37,[1]NumberLocations!$H$1:$BS$157,61,0),0)</f>
        <v>155</v>
      </c>
      <c r="T37" s="16">
        <f>IFERROR(VLOOKUP($F37,[1]NumberLocations!$H$1:$BS$157,62,0),0)</f>
        <v>115</v>
      </c>
      <c r="U37" s="16">
        <f>IFERROR(VLOOKUP($F37,[1]NumberLocations!$H$1:$BS$157,63,0),0)</f>
        <v>0</v>
      </c>
      <c r="V37" s="20">
        <f>IFERROR(VLOOKUP($F37,[1]NumberLocations!$H$1:$BS$157,64,0),0)</f>
        <v>115</v>
      </c>
      <c r="W37" s="16">
        <f>IFERROR(VLOOKUP($F37,[1]NumberLocations!$H$1:$BS$157,13,0),0)</f>
        <v>264</v>
      </c>
      <c r="X37" s="16">
        <f>IFERROR(VLOOKUP($F37,[1]NumberLocations!$H$1:$BS$157,16,0),0)</f>
        <v>186</v>
      </c>
      <c r="Y37" s="20">
        <f>IFERROR(VLOOKUP($F37,[1]NumberLocations!$H$1:$BS$157,19,0),0)</f>
        <v>10</v>
      </c>
      <c r="Z37" s="1"/>
      <c r="AA37" s="1"/>
      <c r="AB37" s="1"/>
      <c r="AC37" s="1"/>
      <c r="AD37" s="1"/>
      <c r="AE37" s="1"/>
      <c r="AF37" s="1"/>
      <c r="AG37" s="1"/>
      <c r="AH37" s="1"/>
      <c r="AI37" s="1"/>
    </row>
    <row r="38" spans="1:35" s="26" customFormat="1" ht="17.45" customHeight="1" x14ac:dyDescent="0.3">
      <c r="A38" s="1"/>
      <c r="B38" s="14">
        <v>29</v>
      </c>
      <c r="C38" s="15" t="s">
        <v>35</v>
      </c>
      <c r="D38" s="16" t="s">
        <v>95</v>
      </c>
      <c r="E38" s="16" t="s">
        <v>102</v>
      </c>
      <c r="F38" s="16" t="s">
        <v>103</v>
      </c>
      <c r="G38" s="18"/>
      <c r="H38" s="16" t="s">
        <v>104</v>
      </c>
      <c r="I38" s="16">
        <f>IFERROR(VLOOKUP($F38,[1]NumberLocations!$H$1:$BS$157,8,0),0)</f>
        <v>105</v>
      </c>
      <c r="J38" s="16">
        <f>IFERROR(VLOOKUP($F38,[1]NumberLocations!$H$1:$BS$157,9,0),0)</f>
        <v>348</v>
      </c>
      <c r="K38" s="16">
        <f>IFERROR(VLOOKUP($F38,[1]NumberLocations!$H$1:$BS$157,10,0),0)</f>
        <v>181</v>
      </c>
      <c r="L38" s="16">
        <f>IFERROR(VLOOKUP($F38,[1]NumberLocations!$H$1:$BS$157,11,0),0)</f>
        <v>167</v>
      </c>
      <c r="M38" s="16">
        <f>IFERROR(VLOOKUP($F38,[1]NumberLocations!$H$1:$BS$157,25,0),0)</f>
        <v>0</v>
      </c>
      <c r="N38" s="16">
        <f>IFERROR(VLOOKUP($F38,[1]NumberLocations!$H$1:$BS$157,26,0),0)</f>
        <v>0</v>
      </c>
      <c r="O38" s="16">
        <f>IFERROR(VLOOKUP($F38,[1]NumberLocations!$H$1:$BS$157,27,0),0)</f>
        <v>0</v>
      </c>
      <c r="P38" s="16">
        <f>IFERROR(VLOOKUP($F38,[1]NumberLocations!$H$1:$BS$157,28,0),0)</f>
        <v>0</v>
      </c>
      <c r="Q38" s="16">
        <f>IFERROR(VLOOKUP($F38,[1]NumberLocations!$H$1:$BS$157,29,0),0)</f>
        <v>0</v>
      </c>
      <c r="R38" s="16">
        <f>IFERROR(VLOOKUP($F38,[1]NumberLocations!$H$1:$BS$157,30,0),0)</f>
        <v>0</v>
      </c>
      <c r="S38" s="16">
        <f>IFERROR(VLOOKUP($F38,[1]NumberLocations!$H$1:$BS$157,61,0),0)</f>
        <v>105</v>
      </c>
      <c r="T38" s="16">
        <f>IFERROR(VLOOKUP($F38,[1]NumberLocations!$H$1:$BS$157,62,0),0)</f>
        <v>0</v>
      </c>
      <c r="U38" s="16">
        <f>IFERROR(VLOOKUP($F38,[1]NumberLocations!$H$1:$BS$157,63,0),0)</f>
        <v>1</v>
      </c>
      <c r="V38" s="20">
        <f>IFERROR(VLOOKUP($F38,[1]NumberLocations!$H$1:$BS$157,64,0),0)</f>
        <v>34</v>
      </c>
      <c r="W38" s="16">
        <f>IFERROR(VLOOKUP($F38,[1]NumberLocations!$H$1:$BS$157,13,0),0)</f>
        <v>125</v>
      </c>
      <c r="X38" s="16">
        <f>IFERROR(VLOOKUP($F38,[1]NumberLocations!$H$1:$BS$157,16,0),0)</f>
        <v>195</v>
      </c>
      <c r="Y38" s="20">
        <f>IFERROR(VLOOKUP($F38,[1]NumberLocations!$H$1:$BS$157,19,0),0)</f>
        <v>28</v>
      </c>
      <c r="Z38" s="1"/>
      <c r="AA38" s="1"/>
      <c r="AB38" s="1"/>
      <c r="AC38" s="1"/>
      <c r="AD38" s="1"/>
      <c r="AE38" s="1"/>
      <c r="AF38" s="1"/>
      <c r="AG38" s="1"/>
      <c r="AH38" s="1"/>
      <c r="AI38" s="1"/>
    </row>
    <row r="39" spans="1:35" s="26" customFormat="1" ht="17.45" customHeight="1" x14ac:dyDescent="0.3">
      <c r="A39" s="1"/>
      <c r="B39" s="14">
        <v>30</v>
      </c>
      <c r="C39" s="15" t="s">
        <v>35</v>
      </c>
      <c r="D39" s="16" t="s">
        <v>95</v>
      </c>
      <c r="E39" s="16" t="s">
        <v>105</v>
      </c>
      <c r="F39" s="16" t="s">
        <v>106</v>
      </c>
      <c r="G39" s="18"/>
      <c r="H39" s="16" t="s">
        <v>107</v>
      </c>
      <c r="I39" s="16">
        <f>IFERROR(VLOOKUP($F39,[1]NumberLocations!$H$1:$BS$157,8,0),0)</f>
        <v>34</v>
      </c>
      <c r="J39" s="16">
        <f>IFERROR(VLOOKUP($F39,[1]NumberLocations!$H$1:$BS$157,9,0),0)</f>
        <v>145</v>
      </c>
      <c r="K39" s="16">
        <f>IFERROR(VLOOKUP($F39,[1]NumberLocations!$H$1:$BS$157,10,0),0)</f>
        <v>70</v>
      </c>
      <c r="L39" s="16">
        <f>IFERROR(VLOOKUP($F39,[1]NumberLocations!$H$1:$BS$157,11,0),0)</f>
        <v>75</v>
      </c>
      <c r="M39" s="16">
        <f>IFERROR(VLOOKUP($F39,[1]NumberLocations!$H$1:$BS$157,25,0),0)</f>
        <v>0</v>
      </c>
      <c r="N39" s="16">
        <f>IFERROR(VLOOKUP($F39,[1]NumberLocations!$H$1:$BS$157,26,0),0)</f>
        <v>0</v>
      </c>
      <c r="O39" s="16">
        <f>IFERROR(VLOOKUP($F39,[1]NumberLocations!$H$1:$BS$157,27,0),0)</f>
        <v>0</v>
      </c>
      <c r="P39" s="16">
        <f>IFERROR(VLOOKUP($F39,[1]NumberLocations!$H$1:$BS$157,28,0),0)</f>
        <v>0</v>
      </c>
      <c r="Q39" s="16">
        <f>IFERROR(VLOOKUP($F39,[1]NumberLocations!$H$1:$BS$157,29,0),0)</f>
        <v>0</v>
      </c>
      <c r="R39" s="16">
        <f>IFERROR(VLOOKUP($F39,[1]NumberLocations!$H$1:$BS$157,30,0),0)</f>
        <v>0</v>
      </c>
      <c r="S39" s="16">
        <f>IFERROR(VLOOKUP($F39,[1]NumberLocations!$H$1:$BS$157,61,0),0)</f>
        <v>40</v>
      </c>
      <c r="T39" s="16">
        <f>IFERROR(VLOOKUP($F39,[1]NumberLocations!$H$1:$BS$157,62,0),0)</f>
        <v>0</v>
      </c>
      <c r="U39" s="16">
        <f>IFERROR(VLOOKUP($F39,[1]NumberLocations!$H$1:$BS$157,63,0),0)</f>
        <v>0</v>
      </c>
      <c r="V39" s="20">
        <f>IFERROR(VLOOKUP($F39,[1]NumberLocations!$H$1:$BS$157,64,0),0)</f>
        <v>0</v>
      </c>
      <c r="W39" s="16">
        <f>IFERROR(VLOOKUP($F39,[1]NumberLocations!$H$1:$BS$157,13,0),0)</f>
        <v>89</v>
      </c>
      <c r="X39" s="16">
        <f>IFERROR(VLOOKUP($F39,[1]NumberLocations!$H$1:$BS$157,16,0),0)</f>
        <v>53</v>
      </c>
      <c r="Y39" s="20">
        <f>IFERROR(VLOOKUP($F39,[1]NumberLocations!$H$1:$BS$157,19,0),0)</f>
        <v>3</v>
      </c>
      <c r="Z39" s="1"/>
      <c r="AA39" s="1"/>
      <c r="AB39" s="1"/>
      <c r="AC39" s="1"/>
      <c r="AD39" s="1"/>
      <c r="AE39" s="1"/>
      <c r="AF39" s="1"/>
      <c r="AG39" s="1"/>
      <c r="AH39" s="1"/>
      <c r="AI39" s="1"/>
    </row>
    <row r="40" spans="1:35" s="26" customFormat="1" ht="17.45" customHeight="1" x14ac:dyDescent="0.3">
      <c r="A40" s="1"/>
      <c r="B40" s="14">
        <v>31</v>
      </c>
      <c r="C40" s="15" t="s">
        <v>35</v>
      </c>
      <c r="D40" s="16" t="s">
        <v>95</v>
      </c>
      <c r="E40" s="16" t="s">
        <v>105</v>
      </c>
      <c r="F40" s="16" t="s">
        <v>108</v>
      </c>
      <c r="G40" s="18"/>
      <c r="H40" s="16" t="s">
        <v>109</v>
      </c>
      <c r="I40" s="16">
        <f>IFERROR(VLOOKUP($F40,[1]NumberLocations!$H$1:$BS$157,8,0),0)</f>
        <v>15</v>
      </c>
      <c r="J40" s="16">
        <f>IFERROR(VLOOKUP($F40,[1]NumberLocations!$H$1:$BS$157,9,0),0)</f>
        <v>76</v>
      </c>
      <c r="K40" s="16">
        <f>IFERROR(VLOOKUP($F40,[1]NumberLocations!$H$1:$BS$157,10,0),0)</f>
        <v>44</v>
      </c>
      <c r="L40" s="16">
        <f>IFERROR(VLOOKUP($F40,[1]NumberLocations!$H$1:$BS$157,11,0),0)</f>
        <v>32</v>
      </c>
      <c r="M40" s="16">
        <f>IFERROR(VLOOKUP($F40,[1]NumberLocations!$H$1:$BS$157,25,0),0)</f>
        <v>0</v>
      </c>
      <c r="N40" s="16">
        <f>IFERROR(VLOOKUP($F40,[1]NumberLocations!$H$1:$BS$157,26,0),0)</f>
        <v>0</v>
      </c>
      <c r="O40" s="16">
        <f>IFERROR(VLOOKUP($F40,[1]NumberLocations!$H$1:$BS$157,27,0),0)</f>
        <v>0</v>
      </c>
      <c r="P40" s="16">
        <f>IFERROR(VLOOKUP($F40,[1]NumberLocations!$H$1:$BS$157,28,0),0)</f>
        <v>0</v>
      </c>
      <c r="Q40" s="16">
        <f>IFERROR(VLOOKUP($F40,[1]NumberLocations!$H$1:$BS$157,29,0),0)</f>
        <v>0</v>
      </c>
      <c r="R40" s="16">
        <f>IFERROR(VLOOKUP($F40,[1]NumberLocations!$H$1:$BS$157,30,0),0)</f>
        <v>0</v>
      </c>
      <c r="S40" s="16">
        <f>IFERROR(VLOOKUP($F40,[1]NumberLocations!$H$1:$BS$157,61,0),0)</f>
        <v>15</v>
      </c>
      <c r="T40" s="16">
        <f>IFERROR(VLOOKUP($F40,[1]NumberLocations!$H$1:$BS$157,62,0),0)</f>
        <v>0</v>
      </c>
      <c r="U40" s="16">
        <f>IFERROR(VLOOKUP($F40,[1]NumberLocations!$H$1:$BS$157,63,0),0)</f>
        <v>0</v>
      </c>
      <c r="V40" s="20">
        <f>IFERROR(VLOOKUP($F40,[1]NumberLocations!$H$1:$BS$157,64,0),0)</f>
        <v>0</v>
      </c>
      <c r="W40" s="16">
        <f>IFERROR(VLOOKUP($F40,[1]NumberLocations!$H$1:$BS$157,13,0),0)</f>
        <v>49</v>
      </c>
      <c r="X40" s="16">
        <f>IFERROR(VLOOKUP($F40,[1]NumberLocations!$H$1:$BS$157,16,0),0)</f>
        <v>27</v>
      </c>
      <c r="Y40" s="20">
        <f>IFERROR(VLOOKUP($F40,[1]NumberLocations!$H$1:$BS$157,19,0),0)</f>
        <v>0</v>
      </c>
      <c r="Z40" s="1"/>
      <c r="AA40" s="1"/>
      <c r="AB40" s="1"/>
      <c r="AC40" s="1"/>
      <c r="AD40" s="1"/>
      <c r="AE40" s="1"/>
      <c r="AF40" s="1"/>
      <c r="AG40" s="1"/>
      <c r="AH40" s="1"/>
      <c r="AI40" s="1"/>
    </row>
    <row r="41" spans="1:35" s="26" customFormat="1" ht="17.45" customHeight="1" x14ac:dyDescent="0.3">
      <c r="A41" s="1"/>
      <c r="B41" s="14">
        <v>32</v>
      </c>
      <c r="C41" s="15" t="s">
        <v>35</v>
      </c>
      <c r="D41" s="16" t="s">
        <v>110</v>
      </c>
      <c r="E41" s="16" t="s">
        <v>111</v>
      </c>
      <c r="F41" s="16" t="s">
        <v>112</v>
      </c>
      <c r="G41" s="18"/>
      <c r="H41" s="16" t="s">
        <v>113</v>
      </c>
      <c r="I41" s="16">
        <f>IFERROR(VLOOKUP($F41,[1]NumberLocations!$H$1:$BS$157,8,0),0)</f>
        <v>1393</v>
      </c>
      <c r="J41" s="16">
        <f>IFERROR(VLOOKUP($F41,[1]NumberLocations!$H$1:$BS$157,9,0),0)</f>
        <v>7289</v>
      </c>
      <c r="K41" s="16">
        <f>IFERROR(VLOOKUP($F41,[1]NumberLocations!$H$1:$BS$157,10,0),0)</f>
        <v>3752</v>
      </c>
      <c r="L41" s="16">
        <f>IFERROR(VLOOKUP($F41,[1]NumberLocations!$H$1:$BS$157,11,0),0)</f>
        <v>3537</v>
      </c>
      <c r="M41" s="16">
        <f>IFERROR(VLOOKUP($F41,[1]NumberLocations!$H$1:$BS$157,25,0),0)</f>
        <v>0</v>
      </c>
      <c r="N41" s="16">
        <f>IFERROR(VLOOKUP($F41,[1]NumberLocations!$H$1:$BS$157,26,0),0)</f>
        <v>0</v>
      </c>
      <c r="O41" s="16">
        <f>IFERROR(VLOOKUP($F41,[1]NumberLocations!$H$1:$BS$157,27,0),0)</f>
        <v>0</v>
      </c>
      <c r="P41" s="16">
        <f>IFERROR(VLOOKUP($F41,[1]NumberLocations!$H$1:$BS$157,28,0),0)</f>
        <v>0</v>
      </c>
      <c r="Q41" s="16">
        <f>IFERROR(VLOOKUP($F41,[1]NumberLocations!$H$1:$BS$157,29,0),0)</f>
        <v>5</v>
      </c>
      <c r="R41" s="16">
        <f>IFERROR(VLOOKUP($F41,[1]NumberLocations!$H$1:$BS$157,30,0),0)</f>
        <v>30</v>
      </c>
      <c r="S41" s="16">
        <f>IFERROR(VLOOKUP($F41,[1]NumberLocations!$H$1:$BS$157,61,0),0)</f>
        <v>1785</v>
      </c>
      <c r="T41" s="16">
        <f>IFERROR(VLOOKUP($F41,[1]NumberLocations!$H$1:$BS$157,62,0),0)</f>
        <v>276</v>
      </c>
      <c r="U41" s="16">
        <f>IFERROR(VLOOKUP($F41,[1]NumberLocations!$H$1:$BS$157,63,0),0)</f>
        <v>227</v>
      </c>
      <c r="V41" s="20">
        <f>IFERROR(VLOOKUP($F41,[1]NumberLocations!$H$1:$BS$157,64,0),0)</f>
        <v>0</v>
      </c>
      <c r="W41" s="16">
        <f>IFERROR(VLOOKUP($F41,[1]NumberLocations!$H$1:$BS$157,13,0),0)</f>
        <v>3410</v>
      </c>
      <c r="X41" s="16">
        <f>IFERROR(VLOOKUP($F41,[1]NumberLocations!$H$1:$BS$157,16,0),0)</f>
        <v>3588</v>
      </c>
      <c r="Y41" s="20">
        <f>IFERROR(VLOOKUP($F41,[1]NumberLocations!$H$1:$BS$157,19,0),0)</f>
        <v>291</v>
      </c>
      <c r="Z41" s="1"/>
      <c r="AA41" s="1"/>
      <c r="AB41" s="1"/>
      <c r="AC41" s="1"/>
      <c r="AD41" s="1"/>
      <c r="AE41" s="1"/>
      <c r="AF41" s="1"/>
      <c r="AG41" s="1"/>
      <c r="AH41" s="1"/>
      <c r="AI41" s="1"/>
    </row>
    <row r="42" spans="1:35" s="26" customFormat="1" ht="17.45" customHeight="1" x14ac:dyDescent="0.3">
      <c r="A42" s="1"/>
      <c r="B42" s="14">
        <v>33</v>
      </c>
      <c r="C42" s="15" t="s">
        <v>35</v>
      </c>
      <c r="D42" s="16" t="s">
        <v>110</v>
      </c>
      <c r="E42" s="16" t="s">
        <v>111</v>
      </c>
      <c r="F42" s="16" t="s">
        <v>114</v>
      </c>
      <c r="G42" s="18"/>
      <c r="H42" s="16" t="s">
        <v>115</v>
      </c>
      <c r="I42" s="16">
        <f>IFERROR(VLOOKUP($F42,[1]NumberLocations!$H$1:$BS$157,8,0),0)</f>
        <v>1734</v>
      </c>
      <c r="J42" s="16">
        <f>IFERROR(VLOOKUP($F42,[1]NumberLocations!$H$1:$BS$157,9,0),0)</f>
        <v>8703</v>
      </c>
      <c r="K42" s="16">
        <f>IFERROR(VLOOKUP($F42,[1]NumberLocations!$H$1:$BS$157,10,0),0)</f>
        <v>4469</v>
      </c>
      <c r="L42" s="16">
        <f>IFERROR(VLOOKUP($F42,[1]NumberLocations!$H$1:$BS$157,11,0),0)</f>
        <v>4234</v>
      </c>
      <c r="M42" s="16">
        <f>IFERROR(VLOOKUP($F42,[1]NumberLocations!$H$1:$BS$157,25,0),0)</f>
        <v>2</v>
      </c>
      <c r="N42" s="16">
        <f>IFERROR(VLOOKUP($F42,[1]NumberLocations!$H$1:$BS$157,26,0),0)</f>
        <v>13</v>
      </c>
      <c r="O42" s="16">
        <f>IFERROR(VLOOKUP($F42,[1]NumberLocations!$H$1:$BS$157,27,0),0)</f>
        <v>1734</v>
      </c>
      <c r="P42" s="16">
        <f>IFERROR(VLOOKUP($F42,[1]NumberLocations!$H$1:$BS$157,28,0),0)</f>
        <v>0</v>
      </c>
      <c r="Q42" s="16">
        <f>IFERROR(VLOOKUP($F42,[1]NumberLocations!$H$1:$BS$157,29,0),0)</f>
        <v>8</v>
      </c>
      <c r="R42" s="16">
        <f>IFERROR(VLOOKUP($F42,[1]NumberLocations!$H$1:$BS$157,30,0),0)</f>
        <v>35</v>
      </c>
      <c r="S42" s="16">
        <f>IFERROR(VLOOKUP($F42,[1]NumberLocations!$H$1:$BS$157,61,0),0)</f>
        <v>1820</v>
      </c>
      <c r="T42" s="16">
        <f>IFERROR(VLOOKUP($F42,[1]NumberLocations!$H$1:$BS$157,62,0),0)</f>
        <v>0</v>
      </c>
      <c r="U42" s="16">
        <f>IFERROR(VLOOKUP($F42,[1]NumberLocations!$H$1:$BS$157,63,0),0)</f>
        <v>0</v>
      </c>
      <c r="V42" s="20">
        <f>IFERROR(VLOOKUP($F42,[1]NumberLocations!$H$1:$BS$157,64,0),0)</f>
        <v>0</v>
      </c>
      <c r="W42" s="16">
        <f>IFERROR(VLOOKUP($F42,[1]NumberLocations!$H$1:$BS$157,13,0),0)</f>
        <v>4319</v>
      </c>
      <c r="X42" s="16">
        <f>IFERROR(VLOOKUP($F42,[1]NumberLocations!$H$1:$BS$157,16,0),0)</f>
        <v>4047</v>
      </c>
      <c r="Y42" s="20">
        <f>IFERROR(VLOOKUP($F42,[1]NumberLocations!$H$1:$BS$157,19,0),0)</f>
        <v>337</v>
      </c>
      <c r="Z42" s="1"/>
      <c r="AA42" s="1"/>
      <c r="AB42" s="1"/>
      <c r="AC42" s="1"/>
      <c r="AD42" s="1"/>
      <c r="AE42" s="1"/>
      <c r="AF42" s="1"/>
      <c r="AG42" s="1"/>
      <c r="AH42" s="1"/>
      <c r="AI42" s="1"/>
    </row>
    <row r="43" spans="1:35" s="26" customFormat="1" ht="17.45" customHeight="1" x14ac:dyDescent="0.3">
      <c r="A43" s="1"/>
      <c r="B43" s="14">
        <v>34</v>
      </c>
      <c r="C43" s="15" t="s">
        <v>35</v>
      </c>
      <c r="D43" s="16" t="s">
        <v>110</v>
      </c>
      <c r="E43" s="16" t="s">
        <v>111</v>
      </c>
      <c r="F43" s="16" t="s">
        <v>116</v>
      </c>
      <c r="G43" s="18"/>
      <c r="H43" s="16" t="s">
        <v>117</v>
      </c>
      <c r="I43" s="16">
        <f>IFERROR(VLOOKUP($F43,[1]NumberLocations!$H$1:$BS$157,8,0),0)</f>
        <v>5040</v>
      </c>
      <c r="J43" s="16">
        <f>IFERROR(VLOOKUP($F43,[1]NumberLocations!$H$1:$BS$157,9,0),0)</f>
        <v>26469</v>
      </c>
      <c r="K43" s="16">
        <f>IFERROR(VLOOKUP($F43,[1]NumberLocations!$H$1:$BS$157,10,0),0)</f>
        <v>13608</v>
      </c>
      <c r="L43" s="16">
        <f>IFERROR(VLOOKUP($F43,[1]NumberLocations!$H$1:$BS$157,11,0),0)</f>
        <v>12861</v>
      </c>
      <c r="M43" s="16">
        <f>IFERROR(VLOOKUP($F43,[1]NumberLocations!$H$1:$BS$157,25,0),0)</f>
        <v>39</v>
      </c>
      <c r="N43" s="16">
        <f>IFERROR(VLOOKUP($F43,[1]NumberLocations!$H$1:$BS$157,26,0),0)</f>
        <v>178</v>
      </c>
      <c r="O43" s="16">
        <f>IFERROR(VLOOKUP($F43,[1]NumberLocations!$H$1:$BS$157,27,0),0)</f>
        <v>0</v>
      </c>
      <c r="P43" s="16">
        <f>IFERROR(VLOOKUP($F43,[1]NumberLocations!$H$1:$BS$157,28,0),0)</f>
        <v>0</v>
      </c>
      <c r="Q43" s="16">
        <f>IFERROR(VLOOKUP($F43,[1]NumberLocations!$H$1:$BS$157,29,0),0)</f>
        <v>8</v>
      </c>
      <c r="R43" s="16">
        <f>IFERROR(VLOOKUP($F43,[1]NumberLocations!$H$1:$BS$157,30,0),0)</f>
        <v>45</v>
      </c>
      <c r="S43" s="16">
        <f>IFERROR(VLOOKUP($F43,[1]NumberLocations!$H$1:$BS$157,61,0),0)</f>
        <v>5000</v>
      </c>
      <c r="T43" s="16">
        <f>IFERROR(VLOOKUP($F43,[1]NumberLocations!$H$1:$BS$157,62,0),0)</f>
        <v>0</v>
      </c>
      <c r="U43" s="16">
        <f>IFERROR(VLOOKUP($F43,[1]NumberLocations!$H$1:$BS$157,63,0),0)</f>
        <v>0</v>
      </c>
      <c r="V43" s="20">
        <f>IFERROR(VLOOKUP($F43,[1]NumberLocations!$H$1:$BS$157,64,0),0)</f>
        <v>0</v>
      </c>
      <c r="W43" s="16">
        <f>IFERROR(VLOOKUP($F43,[1]NumberLocations!$H$1:$BS$157,13,0),0)</f>
        <v>11506</v>
      </c>
      <c r="X43" s="16">
        <f>IFERROR(VLOOKUP($F43,[1]NumberLocations!$H$1:$BS$157,16,0),0)</f>
        <v>13686</v>
      </c>
      <c r="Y43" s="20">
        <f>IFERROR(VLOOKUP($F43,[1]NumberLocations!$H$1:$BS$157,19,0),0)</f>
        <v>1277</v>
      </c>
      <c r="Z43" s="1"/>
      <c r="AA43" s="1"/>
      <c r="AB43" s="1"/>
      <c r="AC43" s="1"/>
      <c r="AD43" s="1"/>
      <c r="AE43" s="1"/>
      <c r="AF43" s="1"/>
      <c r="AG43" s="1"/>
      <c r="AH43" s="1"/>
      <c r="AI43" s="1"/>
    </row>
    <row r="44" spans="1:35" s="26" customFormat="1" ht="17.45" customHeight="1" x14ac:dyDescent="0.3">
      <c r="A44" s="1"/>
      <c r="B44" s="14">
        <v>35</v>
      </c>
      <c r="C44" s="15" t="s">
        <v>35</v>
      </c>
      <c r="D44" s="16" t="s">
        <v>110</v>
      </c>
      <c r="E44" s="16" t="s">
        <v>111</v>
      </c>
      <c r="F44" s="16" t="s">
        <v>118</v>
      </c>
      <c r="G44" s="18"/>
      <c r="H44" s="16" t="s">
        <v>119</v>
      </c>
      <c r="I44" s="16">
        <f>IFERROR(VLOOKUP($F44,[1]NumberLocations!$H$1:$BS$157,8,0),0)</f>
        <v>733</v>
      </c>
      <c r="J44" s="16">
        <f>IFERROR(VLOOKUP($F44,[1]NumberLocations!$H$1:$BS$157,9,0),0)</f>
        <v>3940</v>
      </c>
      <c r="K44" s="16">
        <f>IFERROR(VLOOKUP($F44,[1]NumberLocations!$H$1:$BS$157,10,0),0)</f>
        <v>1985</v>
      </c>
      <c r="L44" s="16">
        <f>IFERROR(VLOOKUP($F44,[1]NumberLocations!$H$1:$BS$157,11,0),0)</f>
        <v>1955</v>
      </c>
      <c r="M44" s="16">
        <f>IFERROR(VLOOKUP($F44,[1]NumberLocations!$H$1:$BS$157,25,0),0)</f>
        <v>0</v>
      </c>
      <c r="N44" s="16">
        <f>IFERROR(VLOOKUP($F44,[1]NumberLocations!$H$1:$BS$157,26,0),0)</f>
        <v>0</v>
      </c>
      <c r="O44" s="16">
        <f>IFERROR(VLOOKUP($F44,[1]NumberLocations!$H$1:$BS$157,27,0),0)</f>
        <v>0</v>
      </c>
      <c r="P44" s="16">
        <f>IFERROR(VLOOKUP($F44,[1]NumberLocations!$H$1:$BS$157,28,0),0)</f>
        <v>0</v>
      </c>
      <c r="Q44" s="16">
        <f>IFERROR(VLOOKUP($F44,[1]NumberLocations!$H$1:$BS$157,29,0),0)</f>
        <v>0</v>
      </c>
      <c r="R44" s="16">
        <f>IFERROR(VLOOKUP($F44,[1]NumberLocations!$H$1:$BS$157,30,0),0)</f>
        <v>0</v>
      </c>
      <c r="S44" s="16">
        <f>IFERROR(VLOOKUP($F44,[1]NumberLocations!$H$1:$BS$157,61,0),0)</f>
        <v>801</v>
      </c>
      <c r="T44" s="16">
        <f>IFERROR(VLOOKUP($F44,[1]NumberLocations!$H$1:$BS$157,62,0),0)</f>
        <v>0</v>
      </c>
      <c r="U44" s="16">
        <f>IFERROR(VLOOKUP($F44,[1]NumberLocations!$H$1:$BS$157,63,0),0)</f>
        <v>0</v>
      </c>
      <c r="V44" s="20">
        <f>IFERROR(VLOOKUP($F44,[1]NumberLocations!$H$1:$BS$157,64,0),0)</f>
        <v>0</v>
      </c>
      <c r="W44" s="16">
        <f>IFERROR(VLOOKUP($F44,[1]NumberLocations!$H$1:$BS$157,13,0),0)</f>
        <v>1838</v>
      </c>
      <c r="X44" s="16">
        <f>IFERROR(VLOOKUP($F44,[1]NumberLocations!$H$1:$BS$157,16,0),0)</f>
        <v>1924</v>
      </c>
      <c r="Y44" s="20">
        <f>IFERROR(VLOOKUP($F44,[1]NumberLocations!$H$1:$BS$157,19,0),0)</f>
        <v>178</v>
      </c>
      <c r="Z44" s="1"/>
      <c r="AA44" s="1"/>
      <c r="AB44" s="1"/>
      <c r="AC44" s="1"/>
      <c r="AD44" s="1"/>
      <c r="AE44" s="1"/>
      <c r="AF44" s="1"/>
      <c r="AG44" s="1"/>
      <c r="AH44" s="1"/>
      <c r="AI44" s="1"/>
    </row>
    <row r="45" spans="1:35" s="26" customFormat="1" ht="17.45" customHeight="1" x14ac:dyDescent="0.3">
      <c r="A45" s="1"/>
      <c r="B45" s="14">
        <v>36</v>
      </c>
      <c r="C45" s="15" t="s">
        <v>35</v>
      </c>
      <c r="D45" s="16" t="s">
        <v>110</v>
      </c>
      <c r="E45" s="16" t="s">
        <v>120</v>
      </c>
      <c r="F45" s="16" t="s">
        <v>121</v>
      </c>
      <c r="G45" s="18"/>
      <c r="H45" s="16" t="s">
        <v>122</v>
      </c>
      <c r="I45" s="16">
        <f>IFERROR(VLOOKUP($F45,[1]NumberLocations!$H$1:$BS$157,8,0),0)</f>
        <v>626</v>
      </c>
      <c r="J45" s="16">
        <f>IFERROR(VLOOKUP($F45,[1]NumberLocations!$H$1:$BS$157,9,0),0)</f>
        <v>3203</v>
      </c>
      <c r="K45" s="16">
        <f>IFERROR(VLOOKUP($F45,[1]NumberLocations!$H$1:$BS$157,10,0),0)</f>
        <v>1684</v>
      </c>
      <c r="L45" s="16">
        <f>IFERROR(VLOOKUP($F45,[1]NumberLocations!$H$1:$BS$157,11,0),0)</f>
        <v>1519</v>
      </c>
      <c r="M45" s="16">
        <f>IFERROR(VLOOKUP($F45,[1]NumberLocations!$H$1:$BS$157,25,0),0)</f>
        <v>2</v>
      </c>
      <c r="N45" s="16">
        <f>IFERROR(VLOOKUP($F45,[1]NumberLocations!$H$1:$BS$157,26,0),0)</f>
        <v>7</v>
      </c>
      <c r="O45" s="16">
        <f>IFERROR(VLOOKUP($F45,[1]NumberLocations!$H$1:$BS$157,27,0),0)</f>
        <v>0</v>
      </c>
      <c r="P45" s="16">
        <f>IFERROR(VLOOKUP($F45,[1]NumberLocations!$H$1:$BS$157,28,0),0)</f>
        <v>0</v>
      </c>
      <c r="Q45" s="16">
        <f>IFERROR(VLOOKUP($F45,[1]NumberLocations!$H$1:$BS$157,29,0),0)</f>
        <v>0</v>
      </c>
      <c r="R45" s="16">
        <f>IFERROR(VLOOKUP($F45,[1]NumberLocations!$H$1:$BS$157,30,0),0)</f>
        <v>0</v>
      </c>
      <c r="S45" s="16">
        <f>IFERROR(VLOOKUP($F45,[1]NumberLocations!$H$1:$BS$157,61,0),0)</f>
        <v>878</v>
      </c>
      <c r="T45" s="16">
        <f>IFERROR(VLOOKUP($F45,[1]NumberLocations!$H$1:$BS$157,62,0),0)</f>
        <v>22</v>
      </c>
      <c r="U45" s="16">
        <f>IFERROR(VLOOKUP($F45,[1]NumberLocations!$H$1:$BS$157,63,0),0)</f>
        <v>0</v>
      </c>
      <c r="V45" s="20">
        <f>IFERROR(VLOOKUP($F45,[1]NumberLocations!$H$1:$BS$157,64,0),0)</f>
        <v>0</v>
      </c>
      <c r="W45" s="16">
        <f>IFERROR(VLOOKUP($F45,[1]NumberLocations!$H$1:$BS$157,13,0),0)</f>
        <v>1514</v>
      </c>
      <c r="X45" s="16">
        <f>IFERROR(VLOOKUP($F45,[1]NumberLocations!$H$1:$BS$157,16,0),0)</f>
        <v>1534</v>
      </c>
      <c r="Y45" s="20">
        <f>IFERROR(VLOOKUP($F45,[1]NumberLocations!$H$1:$BS$157,19,0),0)</f>
        <v>155</v>
      </c>
      <c r="Z45" s="1"/>
      <c r="AA45" s="1"/>
      <c r="AB45" s="1"/>
      <c r="AC45" s="1"/>
      <c r="AD45" s="1"/>
      <c r="AE45" s="1"/>
      <c r="AF45" s="1"/>
      <c r="AG45" s="1"/>
      <c r="AH45" s="1"/>
      <c r="AI45" s="1"/>
    </row>
    <row r="46" spans="1:35" s="26" customFormat="1" ht="17.45" customHeight="1" x14ac:dyDescent="0.3">
      <c r="A46" s="1"/>
      <c r="B46" s="14">
        <v>37</v>
      </c>
      <c r="C46" s="15" t="s">
        <v>35</v>
      </c>
      <c r="D46" s="16" t="s">
        <v>123</v>
      </c>
      <c r="E46" s="16" t="s">
        <v>124</v>
      </c>
      <c r="F46" s="16" t="s">
        <v>125</v>
      </c>
      <c r="G46" s="18"/>
      <c r="H46" s="16" t="s">
        <v>126</v>
      </c>
      <c r="I46" s="16">
        <f>IFERROR(VLOOKUP($F46,[1]NumberLocations!$H$1:$BS$157,8,0),0)</f>
        <v>198</v>
      </c>
      <c r="J46" s="16">
        <f>IFERROR(VLOOKUP($F46,[1]NumberLocations!$H$1:$BS$157,9,0),0)</f>
        <v>1000</v>
      </c>
      <c r="K46" s="16">
        <f>IFERROR(VLOOKUP($F46,[1]NumberLocations!$H$1:$BS$157,10,0),0)</f>
        <v>520</v>
      </c>
      <c r="L46" s="16">
        <f>IFERROR(VLOOKUP($F46,[1]NumberLocations!$H$1:$BS$157,11,0),0)</f>
        <v>480</v>
      </c>
      <c r="M46" s="16">
        <f>IFERROR(VLOOKUP($F46,[1]NumberLocations!$H$1:$BS$157,25,0),0)</f>
        <v>0</v>
      </c>
      <c r="N46" s="16">
        <f>IFERROR(VLOOKUP($F46,[1]NumberLocations!$H$1:$BS$157,26,0),0)</f>
        <v>0</v>
      </c>
      <c r="O46" s="16">
        <f>IFERROR(VLOOKUP($F46,[1]NumberLocations!$H$1:$BS$157,27,0),0)</f>
        <v>0</v>
      </c>
      <c r="P46" s="16">
        <f>IFERROR(VLOOKUP($F46,[1]NumberLocations!$H$1:$BS$157,28,0),0)</f>
        <v>0</v>
      </c>
      <c r="Q46" s="16">
        <f>IFERROR(VLOOKUP($F46,[1]NumberLocations!$H$1:$BS$157,29,0),0)</f>
        <v>0</v>
      </c>
      <c r="R46" s="16">
        <f>IFERROR(VLOOKUP($F46,[1]NumberLocations!$H$1:$BS$157,30,0),0)</f>
        <v>0</v>
      </c>
      <c r="S46" s="16">
        <f>IFERROR(VLOOKUP($F46,[1]NumberLocations!$H$1:$BS$157,61,0),0)</f>
        <v>230</v>
      </c>
      <c r="T46" s="16">
        <f>IFERROR(VLOOKUP($F46,[1]NumberLocations!$H$1:$BS$157,62,0),0)</f>
        <v>2770</v>
      </c>
      <c r="U46" s="16">
        <f>IFERROR(VLOOKUP($F46,[1]NumberLocations!$H$1:$BS$157,63,0),0)</f>
        <v>0</v>
      </c>
      <c r="V46" s="20">
        <f>IFERROR(VLOOKUP($F46,[1]NumberLocations!$H$1:$BS$157,64,0),0)</f>
        <v>0</v>
      </c>
      <c r="W46" s="16">
        <f>IFERROR(VLOOKUP($F46,[1]NumberLocations!$H$1:$BS$157,13,0),0)</f>
        <v>523</v>
      </c>
      <c r="X46" s="16">
        <f>IFERROR(VLOOKUP($F46,[1]NumberLocations!$H$1:$BS$157,16,0),0)</f>
        <v>432</v>
      </c>
      <c r="Y46" s="20">
        <f>IFERROR(VLOOKUP($F46,[1]NumberLocations!$H$1:$BS$157,19,0),0)</f>
        <v>45</v>
      </c>
      <c r="Z46" s="1"/>
      <c r="AA46" s="1"/>
      <c r="AB46" s="1"/>
      <c r="AC46" s="1"/>
      <c r="AD46" s="1"/>
      <c r="AE46" s="1"/>
      <c r="AF46" s="1"/>
      <c r="AG46" s="1"/>
      <c r="AH46" s="1"/>
      <c r="AI46" s="1"/>
    </row>
    <row r="47" spans="1:35" s="26" customFormat="1" ht="17.45" customHeight="1" x14ac:dyDescent="0.3">
      <c r="A47" s="1"/>
      <c r="B47" s="14">
        <v>38</v>
      </c>
      <c r="C47" s="15" t="s">
        <v>35</v>
      </c>
      <c r="D47" s="16" t="s">
        <v>110</v>
      </c>
      <c r="E47" s="16" t="s">
        <v>127</v>
      </c>
      <c r="F47" s="29" t="s">
        <v>128</v>
      </c>
      <c r="G47" s="18"/>
      <c r="H47" s="16" t="s">
        <v>129</v>
      </c>
      <c r="I47" s="16">
        <f>IFERROR(VLOOKUP($F47,[1]NumberLocations!$H$1:$BS$157,8,0),0)</f>
        <v>2656</v>
      </c>
      <c r="J47" s="16">
        <f>IFERROR(VLOOKUP($F47,[1]NumberLocations!$H$1:$BS$157,9,0),0)</f>
        <v>13681</v>
      </c>
      <c r="K47" s="16">
        <f>IFERROR(VLOOKUP($F47,[1]NumberLocations!$H$1:$BS$157,10,0),0)</f>
        <v>7051</v>
      </c>
      <c r="L47" s="16">
        <f>IFERROR(VLOOKUP($F47,[1]NumberLocations!$H$1:$BS$157,11,0),0)</f>
        <v>6630</v>
      </c>
      <c r="M47" s="16">
        <f>IFERROR(VLOOKUP($F47,[1]NumberLocations!$H$1:$BS$157,25,0),0)</f>
        <v>10</v>
      </c>
      <c r="N47" s="16">
        <f>IFERROR(VLOOKUP($F47,[1]NumberLocations!$H$1:$BS$157,26,0),0)</f>
        <v>45</v>
      </c>
      <c r="O47" s="16">
        <f>IFERROR(VLOOKUP($F47,[1]NumberLocations!$H$1:$BS$157,27,0),0)</f>
        <v>0</v>
      </c>
      <c r="P47" s="16">
        <f>IFERROR(VLOOKUP($F47,[1]NumberLocations!$H$1:$BS$157,28,0),0)</f>
        <v>0</v>
      </c>
      <c r="Q47" s="16">
        <f>IFERROR(VLOOKUP($F47,[1]NumberLocations!$H$1:$BS$157,29,0),0)</f>
        <v>6</v>
      </c>
      <c r="R47" s="16">
        <f>IFERROR(VLOOKUP($F47,[1]NumberLocations!$H$1:$BS$157,30,0),0)</f>
        <v>31</v>
      </c>
      <c r="S47" s="16">
        <f>IFERROR(VLOOKUP($F47,[1]NumberLocations!$H$1:$BS$157,61,0),0)</f>
        <v>3000</v>
      </c>
      <c r="T47" s="16">
        <f>IFERROR(VLOOKUP($F47,[1]NumberLocations!$H$1:$BS$157,62,0),0)</f>
        <v>0</v>
      </c>
      <c r="U47" s="16">
        <f>IFERROR(VLOOKUP($F47,[1]NumberLocations!$H$1:$BS$157,63,0),0)</f>
        <v>0</v>
      </c>
      <c r="V47" s="20">
        <f>IFERROR(VLOOKUP($F47,[1]NumberLocations!$H$1:$BS$157,64,0),0)</f>
        <v>0</v>
      </c>
      <c r="W47" s="16">
        <f>IFERROR(VLOOKUP($F47,[1]NumberLocations!$H$1:$BS$157,13,0),0)</f>
        <v>6534</v>
      </c>
      <c r="X47" s="16">
        <f>IFERROR(VLOOKUP($F47,[1]NumberLocations!$H$1:$BS$157,16,0),0)</f>
        <v>6531</v>
      </c>
      <c r="Y47" s="20">
        <f>IFERROR(VLOOKUP($F47,[1]NumberLocations!$H$1:$BS$157,19,0),0)</f>
        <v>616</v>
      </c>
      <c r="Z47" s="1"/>
      <c r="AA47" s="1"/>
      <c r="AB47" s="1"/>
      <c r="AC47" s="1"/>
      <c r="AD47" s="1"/>
      <c r="AE47" s="1"/>
      <c r="AF47" s="1"/>
      <c r="AG47" s="1"/>
      <c r="AH47" s="1"/>
      <c r="AI47" s="1"/>
    </row>
    <row r="48" spans="1:35" s="26" customFormat="1" ht="17.45" customHeight="1" x14ac:dyDescent="0.3">
      <c r="A48" s="1"/>
      <c r="B48" s="14">
        <v>39</v>
      </c>
      <c r="C48" s="15" t="s">
        <v>35</v>
      </c>
      <c r="D48" s="16" t="s">
        <v>110</v>
      </c>
      <c r="E48" s="16" t="s">
        <v>127</v>
      </c>
      <c r="F48" s="16" t="s">
        <v>130</v>
      </c>
      <c r="G48" s="18"/>
      <c r="H48" s="16" t="s">
        <v>131</v>
      </c>
      <c r="I48" s="16">
        <f>IFERROR(VLOOKUP($F48,[1]NumberLocations!$H$1:$BS$157,8,0),0)</f>
        <v>2816</v>
      </c>
      <c r="J48" s="16">
        <f>IFERROR(VLOOKUP($F48,[1]NumberLocations!$H$1:$BS$157,9,0),0)</f>
        <v>15239</v>
      </c>
      <c r="K48" s="16">
        <f>IFERROR(VLOOKUP($F48,[1]NumberLocations!$H$1:$BS$157,10,0),0)</f>
        <v>7621</v>
      </c>
      <c r="L48" s="16">
        <f>IFERROR(VLOOKUP($F48,[1]NumberLocations!$H$1:$BS$157,11,0),0)</f>
        <v>7618</v>
      </c>
      <c r="M48" s="16">
        <f>IFERROR(VLOOKUP($F48,[1]NumberLocations!$H$1:$BS$157,25,0),0)</f>
        <v>27</v>
      </c>
      <c r="N48" s="16">
        <f>IFERROR(VLOOKUP($F48,[1]NumberLocations!$H$1:$BS$157,26,0),0)</f>
        <v>93</v>
      </c>
      <c r="O48" s="16">
        <f>IFERROR(VLOOKUP($F48,[1]NumberLocations!$H$1:$BS$157,27,0),0)</f>
        <v>1</v>
      </c>
      <c r="P48" s="16">
        <f>IFERROR(VLOOKUP($F48,[1]NumberLocations!$H$1:$BS$157,28,0),0)</f>
        <v>3</v>
      </c>
      <c r="Q48" s="16">
        <f>IFERROR(VLOOKUP($F48,[1]NumberLocations!$H$1:$BS$157,29,0),0)</f>
        <v>26</v>
      </c>
      <c r="R48" s="16">
        <f>IFERROR(VLOOKUP($F48,[1]NumberLocations!$H$1:$BS$157,30,0),0)</f>
        <v>157</v>
      </c>
      <c r="S48" s="16">
        <f>IFERROR(VLOOKUP($F48,[1]NumberLocations!$H$1:$BS$157,61,0),0)</f>
        <v>3120</v>
      </c>
      <c r="T48" s="16">
        <f>IFERROR(VLOOKUP($F48,[1]NumberLocations!$H$1:$BS$157,62,0),0)</f>
        <v>0</v>
      </c>
      <c r="U48" s="16">
        <f>IFERROR(VLOOKUP($F48,[1]NumberLocations!$H$1:$BS$157,63,0),0)</f>
        <v>0</v>
      </c>
      <c r="V48" s="20">
        <f>IFERROR(VLOOKUP($F48,[1]NumberLocations!$H$1:$BS$157,64,0),0)</f>
        <v>0</v>
      </c>
      <c r="W48" s="16">
        <f>IFERROR(VLOOKUP($F48,[1]NumberLocations!$H$1:$BS$157,13,0),0)</f>
        <v>7076</v>
      </c>
      <c r="X48" s="16">
        <f>IFERROR(VLOOKUP($F48,[1]NumberLocations!$H$1:$BS$157,16,0),0)</f>
        <v>7484</v>
      </c>
      <c r="Y48" s="20">
        <f>IFERROR(VLOOKUP($F48,[1]NumberLocations!$H$1:$BS$157,19,0),0)</f>
        <v>679</v>
      </c>
      <c r="Z48" s="1"/>
      <c r="AA48" s="1"/>
      <c r="AB48" s="1"/>
      <c r="AC48" s="1"/>
      <c r="AD48" s="1"/>
      <c r="AE48" s="1"/>
      <c r="AF48" s="1"/>
      <c r="AG48" s="1"/>
      <c r="AH48" s="1"/>
      <c r="AI48" s="1"/>
    </row>
    <row r="49" spans="1:35" s="26" customFormat="1" ht="17.45" customHeight="1" x14ac:dyDescent="0.3">
      <c r="A49" s="1"/>
      <c r="B49" s="14">
        <v>40</v>
      </c>
      <c r="C49" s="15" t="s">
        <v>35</v>
      </c>
      <c r="D49" s="16" t="s">
        <v>110</v>
      </c>
      <c r="E49" s="16" t="s">
        <v>127</v>
      </c>
      <c r="F49" s="16" t="s">
        <v>132</v>
      </c>
      <c r="G49" s="18"/>
      <c r="H49" s="16" t="s">
        <v>133</v>
      </c>
      <c r="I49" s="16">
        <f>IFERROR(VLOOKUP($F49,[1]NumberLocations!$H$1:$BS$157,8,0),0)</f>
        <v>2050</v>
      </c>
      <c r="J49" s="16">
        <f>IFERROR(VLOOKUP($F49,[1]NumberLocations!$H$1:$BS$157,9,0),0)</f>
        <v>10588</v>
      </c>
      <c r="K49" s="16">
        <f>IFERROR(VLOOKUP($F49,[1]NumberLocations!$H$1:$BS$157,10,0),0)</f>
        <v>5444</v>
      </c>
      <c r="L49" s="16">
        <f>IFERROR(VLOOKUP($F49,[1]NumberLocations!$H$1:$BS$157,11,0),0)</f>
        <v>5144</v>
      </c>
      <c r="M49" s="16">
        <f>IFERROR(VLOOKUP($F49,[1]NumberLocations!$H$1:$BS$157,25,0),0)</f>
        <v>0</v>
      </c>
      <c r="N49" s="16">
        <f>IFERROR(VLOOKUP($F49,[1]NumberLocations!$H$1:$BS$157,26,0),0)</f>
        <v>0</v>
      </c>
      <c r="O49" s="16">
        <f>IFERROR(VLOOKUP($F49,[1]NumberLocations!$H$1:$BS$157,27,0),0)</f>
        <v>0</v>
      </c>
      <c r="P49" s="16">
        <f>IFERROR(VLOOKUP($F49,[1]NumberLocations!$H$1:$BS$157,28,0),0)</f>
        <v>0</v>
      </c>
      <c r="Q49" s="16">
        <f>IFERROR(VLOOKUP($F49,[1]NumberLocations!$H$1:$BS$157,29,0),0)</f>
        <v>2</v>
      </c>
      <c r="R49" s="16">
        <f>IFERROR(VLOOKUP($F49,[1]NumberLocations!$H$1:$BS$157,30,0),0)</f>
        <v>8</v>
      </c>
      <c r="S49" s="16">
        <f>IFERROR(VLOOKUP($F49,[1]NumberLocations!$H$1:$BS$157,61,0),0)</f>
        <v>1522</v>
      </c>
      <c r="T49" s="16">
        <f>IFERROR(VLOOKUP($F49,[1]NumberLocations!$H$1:$BS$157,62,0),0)</f>
        <v>0</v>
      </c>
      <c r="U49" s="16">
        <f>IFERROR(VLOOKUP($F49,[1]NumberLocations!$H$1:$BS$157,63,0),0)</f>
        <v>0</v>
      </c>
      <c r="V49" s="20">
        <f>IFERROR(VLOOKUP($F49,[1]NumberLocations!$H$1:$BS$157,64,0),0)</f>
        <v>0</v>
      </c>
      <c r="W49" s="16">
        <f>IFERROR(VLOOKUP($F49,[1]NumberLocations!$H$1:$BS$157,13,0),0)</f>
        <v>4938</v>
      </c>
      <c r="X49" s="16">
        <f>IFERROR(VLOOKUP($F49,[1]NumberLocations!$H$1:$BS$157,16,0),0)</f>
        <v>5146</v>
      </c>
      <c r="Y49" s="20">
        <f>IFERROR(VLOOKUP($F49,[1]NumberLocations!$H$1:$BS$157,19,0),0)</f>
        <v>504</v>
      </c>
      <c r="Z49" s="1"/>
      <c r="AA49" s="1"/>
      <c r="AB49" s="1"/>
      <c r="AC49" s="1"/>
      <c r="AD49" s="1"/>
      <c r="AE49" s="1"/>
      <c r="AF49" s="1"/>
      <c r="AG49" s="1"/>
      <c r="AH49" s="1"/>
      <c r="AI49" s="1"/>
    </row>
    <row r="50" spans="1:35" s="26" customFormat="1" ht="17.45" customHeight="1" x14ac:dyDescent="0.3">
      <c r="A50" s="1"/>
      <c r="B50" s="14">
        <v>41</v>
      </c>
      <c r="C50" s="15" t="s">
        <v>35</v>
      </c>
      <c r="D50" s="16" t="s">
        <v>110</v>
      </c>
      <c r="E50" s="16" t="s">
        <v>127</v>
      </c>
      <c r="F50" s="16" t="s">
        <v>134</v>
      </c>
      <c r="G50" s="18"/>
      <c r="H50" s="16" t="s">
        <v>135</v>
      </c>
      <c r="I50" s="16">
        <f>IFERROR(VLOOKUP($F50,[1]NumberLocations!$H$1:$BS$157,8,0),0)</f>
        <v>2610</v>
      </c>
      <c r="J50" s="16">
        <f>IFERROR(VLOOKUP($F50,[1]NumberLocations!$H$1:$BS$157,9,0),0)</f>
        <v>14074</v>
      </c>
      <c r="K50" s="16">
        <f>IFERROR(VLOOKUP($F50,[1]NumberLocations!$H$1:$BS$157,10,0),0)</f>
        <v>7425</v>
      </c>
      <c r="L50" s="16">
        <f>IFERROR(VLOOKUP($F50,[1]NumberLocations!$H$1:$BS$157,11,0),0)</f>
        <v>6649</v>
      </c>
      <c r="M50" s="16">
        <f>IFERROR(VLOOKUP($F50,[1]NumberLocations!$H$1:$BS$157,25,0),0)</f>
        <v>16</v>
      </c>
      <c r="N50" s="16">
        <f>IFERROR(VLOOKUP($F50,[1]NumberLocations!$H$1:$BS$157,26,0),0)</f>
        <v>26</v>
      </c>
      <c r="O50" s="16">
        <f>IFERROR(VLOOKUP($F50,[1]NumberLocations!$H$1:$BS$157,27,0),0)</f>
        <v>0</v>
      </c>
      <c r="P50" s="16">
        <f>IFERROR(VLOOKUP($F50,[1]NumberLocations!$H$1:$BS$157,28,0),0)</f>
        <v>0</v>
      </c>
      <c r="Q50" s="16">
        <f>IFERROR(VLOOKUP($F50,[1]NumberLocations!$H$1:$BS$157,29,0),0)</f>
        <v>7</v>
      </c>
      <c r="R50" s="16">
        <f>IFERROR(VLOOKUP($F50,[1]NumberLocations!$H$1:$BS$157,30,0),0)</f>
        <v>23</v>
      </c>
      <c r="S50" s="16">
        <f>IFERROR(VLOOKUP($F50,[1]NumberLocations!$H$1:$BS$157,61,0),0)</f>
        <v>3004</v>
      </c>
      <c r="T50" s="16">
        <f>IFERROR(VLOOKUP($F50,[1]NumberLocations!$H$1:$BS$157,62,0),0)</f>
        <v>0</v>
      </c>
      <c r="U50" s="16">
        <f>IFERROR(VLOOKUP($F50,[1]NumberLocations!$H$1:$BS$157,63,0),0)</f>
        <v>0</v>
      </c>
      <c r="V50" s="20">
        <f>IFERROR(VLOOKUP($F50,[1]NumberLocations!$H$1:$BS$157,64,0),0)</f>
        <v>0</v>
      </c>
      <c r="W50" s="16">
        <f>IFERROR(VLOOKUP($F50,[1]NumberLocations!$H$1:$BS$157,13,0),0)</f>
        <v>5725</v>
      </c>
      <c r="X50" s="16">
        <f>IFERROR(VLOOKUP($F50,[1]NumberLocations!$H$1:$BS$157,16,0),0)</f>
        <v>7706</v>
      </c>
      <c r="Y50" s="20">
        <f>IFERROR(VLOOKUP($F50,[1]NumberLocations!$H$1:$BS$157,19,0),0)</f>
        <v>643</v>
      </c>
      <c r="Z50" s="1"/>
      <c r="AA50" s="1"/>
      <c r="AB50" s="1"/>
      <c r="AC50" s="1"/>
      <c r="AD50" s="1"/>
      <c r="AE50" s="1"/>
      <c r="AF50" s="1"/>
      <c r="AG50" s="1"/>
      <c r="AH50" s="1"/>
      <c r="AI50" s="1"/>
    </row>
    <row r="51" spans="1:35" s="26" customFormat="1" ht="17.45" customHeight="1" x14ac:dyDescent="0.3">
      <c r="A51" s="1"/>
      <c r="B51" s="14">
        <v>42</v>
      </c>
      <c r="C51" s="15" t="s">
        <v>35</v>
      </c>
      <c r="D51" s="16" t="s">
        <v>110</v>
      </c>
      <c r="E51" s="16" t="s">
        <v>127</v>
      </c>
      <c r="F51" s="16" t="s">
        <v>136</v>
      </c>
      <c r="G51" s="18"/>
      <c r="H51" s="16" t="s">
        <v>137</v>
      </c>
      <c r="I51" s="16">
        <f>IFERROR(VLOOKUP($F51,[1]NumberLocations!$H$1:$BS$157,8,0),0)</f>
        <v>3111</v>
      </c>
      <c r="J51" s="16">
        <f>IFERROR(VLOOKUP($F51,[1]NumberLocations!$H$1:$BS$157,9,0),0)</f>
        <v>16656</v>
      </c>
      <c r="K51" s="16">
        <f>IFERROR(VLOOKUP($F51,[1]NumberLocations!$H$1:$BS$157,10,0),0)</f>
        <v>8570</v>
      </c>
      <c r="L51" s="16">
        <f>IFERROR(VLOOKUP($F51,[1]NumberLocations!$H$1:$BS$157,11,0),0)</f>
        <v>8086</v>
      </c>
      <c r="M51" s="16">
        <f>IFERROR(VLOOKUP($F51,[1]NumberLocations!$H$1:$BS$157,25,0),0)</f>
        <v>7</v>
      </c>
      <c r="N51" s="16">
        <f>IFERROR(VLOOKUP($F51,[1]NumberLocations!$H$1:$BS$157,26,0),0)</f>
        <v>31</v>
      </c>
      <c r="O51" s="16">
        <f>IFERROR(VLOOKUP($F51,[1]NumberLocations!$H$1:$BS$157,27,0),0)</f>
        <v>0</v>
      </c>
      <c r="P51" s="16">
        <f>IFERROR(VLOOKUP($F51,[1]NumberLocations!$H$1:$BS$157,28,0),0)</f>
        <v>0</v>
      </c>
      <c r="Q51" s="16">
        <f>IFERROR(VLOOKUP($F51,[1]NumberLocations!$H$1:$BS$157,29,0),0)</f>
        <v>6</v>
      </c>
      <c r="R51" s="16">
        <f>IFERROR(VLOOKUP($F51,[1]NumberLocations!$H$1:$BS$157,30,0),0)</f>
        <v>41</v>
      </c>
      <c r="S51" s="16">
        <f>IFERROR(VLOOKUP($F51,[1]NumberLocations!$H$1:$BS$157,61,0),0)</f>
        <v>3980</v>
      </c>
      <c r="T51" s="16">
        <f>IFERROR(VLOOKUP($F51,[1]NumberLocations!$H$1:$BS$157,62,0),0)</f>
        <v>15</v>
      </c>
      <c r="U51" s="16">
        <f>IFERROR(VLOOKUP($F51,[1]NumberLocations!$H$1:$BS$157,63,0),0)</f>
        <v>5</v>
      </c>
      <c r="V51" s="20">
        <f>IFERROR(VLOOKUP($F51,[1]NumberLocations!$H$1:$BS$157,64,0),0)</f>
        <v>0</v>
      </c>
      <c r="W51" s="16">
        <f>IFERROR(VLOOKUP($F51,[1]NumberLocations!$H$1:$BS$157,13,0),0)</f>
        <v>7801</v>
      </c>
      <c r="X51" s="16">
        <f>IFERROR(VLOOKUP($F51,[1]NumberLocations!$H$1:$BS$157,16,0),0)</f>
        <v>8172</v>
      </c>
      <c r="Y51" s="20">
        <f>IFERROR(VLOOKUP($F51,[1]NumberLocations!$H$1:$BS$157,19,0),0)</f>
        <v>683</v>
      </c>
      <c r="Z51" s="1"/>
      <c r="AA51" s="1"/>
      <c r="AB51" s="1"/>
      <c r="AC51" s="1"/>
      <c r="AD51" s="1"/>
      <c r="AE51" s="1"/>
      <c r="AF51" s="1"/>
      <c r="AG51" s="1"/>
      <c r="AH51" s="1"/>
      <c r="AI51" s="1"/>
    </row>
    <row r="52" spans="1:35" s="26" customFormat="1" ht="17.45" customHeight="1" x14ac:dyDescent="0.3">
      <c r="A52" s="1"/>
      <c r="B52" s="14">
        <v>43</v>
      </c>
      <c r="C52" s="15" t="s">
        <v>35</v>
      </c>
      <c r="D52" s="16" t="s">
        <v>110</v>
      </c>
      <c r="E52" s="16" t="s">
        <v>127</v>
      </c>
      <c r="F52" s="16" t="s">
        <v>138</v>
      </c>
      <c r="G52" s="18"/>
      <c r="H52" s="16" t="s">
        <v>139</v>
      </c>
      <c r="I52" s="16">
        <f>IFERROR(VLOOKUP($F52,[1]NumberLocations!$H$1:$BS$157,8,0),0)</f>
        <v>2583</v>
      </c>
      <c r="J52" s="16">
        <f>IFERROR(VLOOKUP($F52,[1]NumberLocations!$H$1:$BS$157,9,0),0)</f>
        <v>13470</v>
      </c>
      <c r="K52" s="16">
        <f>IFERROR(VLOOKUP($F52,[1]NumberLocations!$H$1:$BS$157,10,0),0)</f>
        <v>6886</v>
      </c>
      <c r="L52" s="16">
        <f>IFERROR(VLOOKUP($F52,[1]NumberLocations!$H$1:$BS$157,11,0),0)</f>
        <v>6584</v>
      </c>
      <c r="M52" s="16">
        <f>IFERROR(VLOOKUP($F52,[1]NumberLocations!$H$1:$BS$157,25,0),0)</f>
        <v>4</v>
      </c>
      <c r="N52" s="16">
        <f>IFERROR(VLOOKUP($F52,[1]NumberLocations!$H$1:$BS$157,26,0),0)</f>
        <v>17</v>
      </c>
      <c r="O52" s="16">
        <f>IFERROR(VLOOKUP($F52,[1]NumberLocations!$H$1:$BS$157,27,0),0)</f>
        <v>0</v>
      </c>
      <c r="P52" s="16">
        <f>IFERROR(VLOOKUP($F52,[1]NumberLocations!$H$1:$BS$157,28,0),0)</f>
        <v>0</v>
      </c>
      <c r="Q52" s="16">
        <f>IFERROR(VLOOKUP($F52,[1]NumberLocations!$H$1:$BS$157,29,0),0)</f>
        <v>11</v>
      </c>
      <c r="R52" s="16">
        <f>IFERROR(VLOOKUP($F52,[1]NumberLocations!$H$1:$BS$157,30,0),0)</f>
        <v>59</v>
      </c>
      <c r="S52" s="16">
        <f>IFERROR(VLOOKUP($F52,[1]NumberLocations!$H$1:$BS$157,61,0),0)</f>
        <v>3000</v>
      </c>
      <c r="T52" s="16">
        <f>IFERROR(VLOOKUP($F52,[1]NumberLocations!$H$1:$BS$157,62,0),0)</f>
        <v>0</v>
      </c>
      <c r="U52" s="16">
        <f>IFERROR(VLOOKUP($F52,[1]NumberLocations!$H$1:$BS$157,63,0),0)</f>
        <v>0</v>
      </c>
      <c r="V52" s="20">
        <f>IFERROR(VLOOKUP($F52,[1]NumberLocations!$H$1:$BS$157,64,0),0)</f>
        <v>0</v>
      </c>
      <c r="W52" s="16">
        <f>IFERROR(VLOOKUP($F52,[1]NumberLocations!$H$1:$BS$157,13,0),0)</f>
        <v>6562</v>
      </c>
      <c r="X52" s="16">
        <f>IFERROR(VLOOKUP($F52,[1]NumberLocations!$H$1:$BS$157,16,0),0)</f>
        <v>6366</v>
      </c>
      <c r="Y52" s="20">
        <f>IFERROR(VLOOKUP($F52,[1]NumberLocations!$H$1:$BS$157,19,0),0)</f>
        <v>542</v>
      </c>
      <c r="Z52" s="1"/>
      <c r="AA52" s="1"/>
      <c r="AB52" s="1"/>
      <c r="AC52" s="1"/>
      <c r="AD52" s="1"/>
      <c r="AE52" s="1"/>
      <c r="AF52" s="1"/>
      <c r="AG52" s="1"/>
      <c r="AH52" s="1"/>
      <c r="AI52" s="1"/>
    </row>
    <row r="53" spans="1:35" s="26" customFormat="1" ht="17.45" customHeight="1" x14ac:dyDescent="0.3">
      <c r="A53" s="1"/>
      <c r="B53" s="14">
        <v>44</v>
      </c>
      <c r="C53" s="15" t="s">
        <v>35</v>
      </c>
      <c r="D53" s="16" t="s">
        <v>140</v>
      </c>
      <c r="E53" s="16" t="s">
        <v>141</v>
      </c>
      <c r="F53" s="16" t="s">
        <v>142</v>
      </c>
      <c r="G53" s="18"/>
      <c r="H53" s="16" t="s">
        <v>143</v>
      </c>
      <c r="I53" s="16">
        <f>IFERROR(VLOOKUP($F53,[1]NumberLocations!$H$1:$BS$157,8,0),0)</f>
        <v>601</v>
      </c>
      <c r="J53" s="16">
        <f>IFERROR(VLOOKUP($F53,[1]NumberLocations!$H$1:$BS$157,9,0),0)</f>
        <v>2651</v>
      </c>
      <c r="K53" s="16">
        <f>IFERROR(VLOOKUP($F53,[1]NumberLocations!$H$1:$BS$157,10,0),0)</f>
        <v>1280</v>
      </c>
      <c r="L53" s="16">
        <f>IFERROR(VLOOKUP($F53,[1]NumberLocations!$H$1:$BS$157,11,0),0)</f>
        <v>1371</v>
      </c>
      <c r="M53" s="16">
        <f>IFERROR(VLOOKUP($F53,[1]NumberLocations!$H$1:$BS$157,25,0),0)</f>
        <v>2</v>
      </c>
      <c r="N53" s="16">
        <f>IFERROR(VLOOKUP($F53,[1]NumberLocations!$H$1:$BS$157,26,0),0)</f>
        <v>5</v>
      </c>
      <c r="O53" s="16">
        <f>IFERROR(VLOOKUP($F53,[1]NumberLocations!$H$1:$BS$157,27,0),0)</f>
        <v>0</v>
      </c>
      <c r="P53" s="16">
        <f>IFERROR(VLOOKUP($F53,[1]NumberLocations!$H$1:$BS$157,28,0),0)</f>
        <v>0</v>
      </c>
      <c r="Q53" s="16">
        <f>IFERROR(VLOOKUP($F53,[1]NumberLocations!$H$1:$BS$157,29,0),0)</f>
        <v>2</v>
      </c>
      <c r="R53" s="16">
        <f>IFERROR(VLOOKUP($F53,[1]NumberLocations!$H$1:$BS$157,30,0),0)</f>
        <v>6</v>
      </c>
      <c r="S53" s="16">
        <f>IFERROR(VLOOKUP($F53,[1]NumberLocations!$H$1:$BS$157,61,0),0)</f>
        <v>811</v>
      </c>
      <c r="T53" s="16">
        <f>IFERROR(VLOOKUP($F53,[1]NumberLocations!$H$1:$BS$157,62,0),0)</f>
        <v>0</v>
      </c>
      <c r="U53" s="16">
        <f>IFERROR(VLOOKUP($F53,[1]NumberLocations!$H$1:$BS$157,63,0),0)</f>
        <v>0</v>
      </c>
      <c r="V53" s="20">
        <f>IFERROR(VLOOKUP($F53,[1]NumberLocations!$H$1:$BS$157,64,0),0)</f>
        <v>0</v>
      </c>
      <c r="W53" s="16">
        <f>IFERROR(VLOOKUP($F53,[1]NumberLocations!$H$1:$BS$157,13,0),0)</f>
        <v>1328</v>
      </c>
      <c r="X53" s="16">
        <f>IFERROR(VLOOKUP($F53,[1]NumberLocations!$H$1:$BS$157,16,0),0)</f>
        <v>1262</v>
      </c>
      <c r="Y53" s="20">
        <f>IFERROR(VLOOKUP($F53,[1]NumberLocations!$H$1:$BS$157,19,0),0)</f>
        <v>61</v>
      </c>
      <c r="Z53" s="1"/>
      <c r="AA53" s="1"/>
      <c r="AB53" s="1"/>
      <c r="AC53" s="1"/>
      <c r="AD53" s="1"/>
      <c r="AE53" s="1"/>
      <c r="AF53" s="1"/>
      <c r="AG53" s="1"/>
      <c r="AH53" s="1"/>
      <c r="AI53" s="1"/>
    </row>
    <row r="54" spans="1:35" s="26" customFormat="1" ht="17.45" customHeight="1" x14ac:dyDescent="0.3">
      <c r="A54" s="1"/>
      <c r="B54" s="14">
        <v>45</v>
      </c>
      <c r="C54" s="15" t="s">
        <v>35</v>
      </c>
      <c r="D54" s="16" t="s">
        <v>140</v>
      </c>
      <c r="E54" s="16" t="s">
        <v>141</v>
      </c>
      <c r="F54" s="16" t="s">
        <v>144</v>
      </c>
      <c r="G54" s="18"/>
      <c r="H54" s="16" t="s">
        <v>145</v>
      </c>
      <c r="I54" s="16">
        <f>IFERROR(VLOOKUP($F54,[1]NumberLocations!$H$1:$BS$157,8,0),0)</f>
        <v>199</v>
      </c>
      <c r="J54" s="16">
        <f>IFERROR(VLOOKUP($F54,[1]NumberLocations!$H$1:$BS$157,9,0),0)</f>
        <v>864</v>
      </c>
      <c r="K54" s="16">
        <f>IFERROR(VLOOKUP($F54,[1]NumberLocations!$H$1:$BS$157,10,0),0)</f>
        <v>412</v>
      </c>
      <c r="L54" s="16">
        <f>IFERROR(VLOOKUP($F54,[1]NumberLocations!$H$1:$BS$157,11,0),0)</f>
        <v>452</v>
      </c>
      <c r="M54" s="16">
        <f>IFERROR(VLOOKUP($F54,[1]NumberLocations!$H$1:$BS$157,25,0),0)</f>
        <v>0</v>
      </c>
      <c r="N54" s="16">
        <f>IFERROR(VLOOKUP($F54,[1]NumberLocations!$H$1:$BS$157,26,0),0)</f>
        <v>0</v>
      </c>
      <c r="O54" s="16">
        <f>IFERROR(VLOOKUP($F54,[1]NumberLocations!$H$1:$BS$157,27,0),0)</f>
        <v>0</v>
      </c>
      <c r="P54" s="16">
        <f>IFERROR(VLOOKUP($F54,[1]NumberLocations!$H$1:$BS$157,28,0),0)</f>
        <v>0</v>
      </c>
      <c r="Q54" s="16">
        <f>IFERROR(VLOOKUP($F54,[1]NumberLocations!$H$1:$BS$157,29,0),0)</f>
        <v>1</v>
      </c>
      <c r="R54" s="16">
        <f>IFERROR(VLOOKUP($F54,[1]NumberLocations!$H$1:$BS$157,30,0),0)</f>
        <v>2</v>
      </c>
      <c r="S54" s="16">
        <f>IFERROR(VLOOKUP($F54,[1]NumberLocations!$H$1:$BS$157,61,0),0)</f>
        <v>271</v>
      </c>
      <c r="T54" s="16">
        <f>IFERROR(VLOOKUP($F54,[1]NumberLocations!$H$1:$BS$157,62,0),0)</f>
        <v>241</v>
      </c>
      <c r="U54" s="16">
        <f>IFERROR(VLOOKUP($F54,[1]NumberLocations!$H$1:$BS$157,63,0),0)</f>
        <v>0</v>
      </c>
      <c r="V54" s="20">
        <f>IFERROR(VLOOKUP($F54,[1]NumberLocations!$H$1:$BS$157,64,0),0)</f>
        <v>0</v>
      </c>
      <c r="W54" s="16">
        <f>IFERROR(VLOOKUP($F54,[1]NumberLocations!$H$1:$BS$157,13,0),0)</f>
        <v>434</v>
      </c>
      <c r="X54" s="16">
        <f>IFERROR(VLOOKUP($F54,[1]NumberLocations!$H$1:$BS$157,16,0),0)</f>
        <v>392</v>
      </c>
      <c r="Y54" s="20">
        <f>IFERROR(VLOOKUP($F54,[1]NumberLocations!$H$1:$BS$157,19,0),0)</f>
        <v>38</v>
      </c>
      <c r="Z54" s="1"/>
      <c r="AA54" s="1"/>
      <c r="AB54" s="1"/>
      <c r="AC54" s="1"/>
      <c r="AD54" s="1"/>
      <c r="AE54" s="1"/>
      <c r="AF54" s="1"/>
      <c r="AG54" s="1"/>
      <c r="AH54" s="1"/>
      <c r="AI54" s="1"/>
    </row>
    <row r="55" spans="1:35" s="26" customFormat="1" ht="17.45" customHeight="1" x14ac:dyDescent="0.3">
      <c r="A55" s="1"/>
      <c r="B55" s="14">
        <v>46</v>
      </c>
      <c r="C55" s="15" t="s">
        <v>35</v>
      </c>
      <c r="D55" s="16" t="s">
        <v>140</v>
      </c>
      <c r="E55" s="16" t="s">
        <v>141</v>
      </c>
      <c r="F55" s="16" t="s">
        <v>146</v>
      </c>
      <c r="G55" s="18"/>
      <c r="H55" s="16" t="s">
        <v>147</v>
      </c>
      <c r="I55" s="16">
        <f>IFERROR(VLOOKUP($F55,[1]NumberLocations!$H$1:$BS$157,8,0),0)</f>
        <v>200</v>
      </c>
      <c r="J55" s="16">
        <f>IFERROR(VLOOKUP($F55,[1]NumberLocations!$H$1:$BS$157,9,0),0)</f>
        <v>919</v>
      </c>
      <c r="K55" s="16">
        <f>IFERROR(VLOOKUP($F55,[1]NumberLocations!$H$1:$BS$157,10,0),0)</f>
        <v>453</v>
      </c>
      <c r="L55" s="16">
        <f>IFERROR(VLOOKUP($F55,[1]NumberLocations!$H$1:$BS$157,11,0),0)</f>
        <v>466</v>
      </c>
      <c r="M55" s="16">
        <f>IFERROR(VLOOKUP($F55,[1]NumberLocations!$H$1:$BS$157,25,0),0)</f>
        <v>0</v>
      </c>
      <c r="N55" s="16">
        <f>IFERROR(VLOOKUP($F55,[1]NumberLocations!$H$1:$BS$157,26,0),0)</f>
        <v>0</v>
      </c>
      <c r="O55" s="16">
        <f>IFERROR(VLOOKUP($F55,[1]NumberLocations!$H$1:$BS$157,27,0),0)</f>
        <v>0</v>
      </c>
      <c r="P55" s="16">
        <f>IFERROR(VLOOKUP($F55,[1]NumberLocations!$H$1:$BS$157,28,0),0)</f>
        <v>0</v>
      </c>
      <c r="Q55" s="16">
        <f>IFERROR(VLOOKUP($F55,[1]NumberLocations!$H$1:$BS$157,29,0),0)</f>
        <v>0</v>
      </c>
      <c r="R55" s="16">
        <f>IFERROR(VLOOKUP($F55,[1]NumberLocations!$H$1:$BS$157,30,0),0)</f>
        <v>0</v>
      </c>
      <c r="S55" s="16">
        <f>IFERROR(VLOOKUP($F55,[1]NumberLocations!$H$1:$BS$157,61,0),0)</f>
        <v>311</v>
      </c>
      <c r="T55" s="16">
        <f>IFERROR(VLOOKUP($F55,[1]NumberLocations!$H$1:$BS$157,62,0),0)</f>
        <v>729</v>
      </c>
      <c r="U55" s="16">
        <f>IFERROR(VLOOKUP($F55,[1]NumberLocations!$H$1:$BS$157,63,0),0)</f>
        <v>0</v>
      </c>
      <c r="V55" s="20">
        <f>IFERROR(VLOOKUP($F55,[1]NumberLocations!$H$1:$BS$157,64,0),0)</f>
        <v>0</v>
      </c>
      <c r="W55" s="16">
        <f>IFERROR(VLOOKUP($F55,[1]NumberLocations!$H$1:$BS$157,13,0),0)</f>
        <v>510</v>
      </c>
      <c r="X55" s="16">
        <f>IFERROR(VLOOKUP($F55,[1]NumberLocations!$H$1:$BS$157,16,0),0)</f>
        <v>382</v>
      </c>
      <c r="Y55" s="20">
        <f>IFERROR(VLOOKUP($F55,[1]NumberLocations!$H$1:$BS$157,19,0),0)</f>
        <v>27</v>
      </c>
      <c r="Z55" s="1"/>
      <c r="AA55" s="1"/>
      <c r="AB55" s="1"/>
      <c r="AC55" s="1"/>
      <c r="AD55" s="1"/>
      <c r="AE55" s="1"/>
      <c r="AF55" s="1"/>
      <c r="AG55" s="1"/>
      <c r="AH55" s="1"/>
      <c r="AI55" s="1"/>
    </row>
    <row r="56" spans="1:35" s="26" customFormat="1" ht="17.45" customHeight="1" x14ac:dyDescent="0.3">
      <c r="A56" s="1"/>
      <c r="B56" s="14">
        <v>47</v>
      </c>
      <c r="C56" s="15" t="s">
        <v>35</v>
      </c>
      <c r="D56" s="16" t="s">
        <v>140</v>
      </c>
      <c r="E56" s="16" t="s">
        <v>148</v>
      </c>
      <c r="F56" s="16" t="s">
        <v>149</v>
      </c>
      <c r="G56" s="18"/>
      <c r="H56" s="16" t="s">
        <v>150</v>
      </c>
      <c r="I56" s="16">
        <f>IFERROR(VLOOKUP($F56,[1]NumberLocations!$H$1:$BS$157,8,0),0)</f>
        <v>118</v>
      </c>
      <c r="J56" s="16">
        <f>IFERROR(VLOOKUP($F56,[1]NumberLocations!$H$1:$BS$157,9,0),0)</f>
        <v>612</v>
      </c>
      <c r="K56" s="16">
        <f>IFERROR(VLOOKUP($F56,[1]NumberLocations!$H$1:$BS$157,10,0),0)</f>
        <v>347</v>
      </c>
      <c r="L56" s="16">
        <f>IFERROR(VLOOKUP($F56,[1]NumberLocations!$H$1:$BS$157,11,0),0)</f>
        <v>265</v>
      </c>
      <c r="M56" s="16">
        <f>IFERROR(VLOOKUP($F56,[1]NumberLocations!$H$1:$BS$157,25,0),0)</f>
        <v>0</v>
      </c>
      <c r="N56" s="16">
        <f>IFERROR(VLOOKUP($F56,[1]NumberLocations!$H$1:$BS$157,26,0),0)</f>
        <v>0</v>
      </c>
      <c r="O56" s="16">
        <f>IFERROR(VLOOKUP($F56,[1]NumberLocations!$H$1:$BS$157,27,0),0)</f>
        <v>0</v>
      </c>
      <c r="P56" s="16">
        <f>IFERROR(VLOOKUP($F56,[1]NumberLocations!$H$1:$BS$157,28,0),0)</f>
        <v>0</v>
      </c>
      <c r="Q56" s="16">
        <f>IFERROR(VLOOKUP($F56,[1]NumberLocations!$H$1:$BS$157,29,0),0)</f>
        <v>5</v>
      </c>
      <c r="R56" s="16">
        <f>IFERROR(VLOOKUP($F56,[1]NumberLocations!$H$1:$BS$157,30,0),0)</f>
        <v>30</v>
      </c>
      <c r="S56" s="16">
        <f>IFERROR(VLOOKUP($F56,[1]NumberLocations!$H$1:$BS$157,61,0),0)</f>
        <v>190</v>
      </c>
      <c r="T56" s="16">
        <f>IFERROR(VLOOKUP($F56,[1]NumberLocations!$H$1:$BS$157,62,0),0)</f>
        <v>0</v>
      </c>
      <c r="U56" s="16">
        <f>IFERROR(VLOOKUP($F56,[1]NumberLocations!$H$1:$BS$157,63,0),0)</f>
        <v>0</v>
      </c>
      <c r="V56" s="20">
        <f>IFERROR(VLOOKUP($F56,[1]NumberLocations!$H$1:$BS$157,64,0),0)</f>
        <v>160</v>
      </c>
      <c r="W56" s="16">
        <f>IFERROR(VLOOKUP($F56,[1]NumberLocations!$H$1:$BS$157,13,0),0)</f>
        <v>326</v>
      </c>
      <c r="X56" s="16">
        <f>IFERROR(VLOOKUP($F56,[1]NumberLocations!$H$1:$BS$157,16,0),0)</f>
        <v>265</v>
      </c>
      <c r="Y56" s="20">
        <f>IFERROR(VLOOKUP($F56,[1]NumberLocations!$H$1:$BS$157,19,0),0)</f>
        <v>21</v>
      </c>
      <c r="Z56" s="1"/>
      <c r="AA56" s="1"/>
      <c r="AB56" s="1"/>
      <c r="AC56" s="1"/>
      <c r="AD56" s="1"/>
      <c r="AE56" s="1"/>
      <c r="AF56" s="1"/>
      <c r="AG56" s="1"/>
      <c r="AH56" s="1"/>
      <c r="AI56" s="1"/>
    </row>
    <row r="57" spans="1:35" s="26" customFormat="1" ht="17.45" customHeight="1" x14ac:dyDescent="0.3">
      <c r="A57" s="1"/>
      <c r="B57" s="14">
        <v>48</v>
      </c>
      <c r="C57" s="15" t="s">
        <v>35</v>
      </c>
      <c r="D57" s="16" t="s">
        <v>151</v>
      </c>
      <c r="E57" s="16" t="s">
        <v>151</v>
      </c>
      <c r="F57" s="16" t="s">
        <v>152</v>
      </c>
      <c r="G57" s="18"/>
      <c r="H57" s="16" t="s">
        <v>153</v>
      </c>
      <c r="I57" s="16">
        <f>IFERROR(VLOOKUP($F57,[1]NumberLocations!$H$1:$BS$157,8,0),0)</f>
        <v>929</v>
      </c>
      <c r="J57" s="16">
        <f>IFERROR(VLOOKUP($F57,[1]NumberLocations!$H$1:$BS$157,9,0),0)</f>
        <v>4736</v>
      </c>
      <c r="K57" s="16">
        <f>IFERROR(VLOOKUP($F57,[1]NumberLocations!$H$1:$BS$157,10,0),0)</f>
        <v>2394</v>
      </c>
      <c r="L57" s="16">
        <f>IFERROR(VLOOKUP($F57,[1]NumberLocations!$H$1:$BS$157,11,0),0)</f>
        <v>2342</v>
      </c>
      <c r="M57" s="16">
        <f>IFERROR(VLOOKUP($F57,[1]NumberLocations!$H$1:$BS$157,25,0),0)</f>
        <v>4</v>
      </c>
      <c r="N57" s="16">
        <f>IFERROR(VLOOKUP($F57,[1]NumberLocations!$H$1:$BS$157,26,0),0)</f>
        <v>38</v>
      </c>
      <c r="O57" s="16">
        <f>IFERROR(VLOOKUP($F57,[1]NumberLocations!$H$1:$BS$157,27,0),0)</f>
        <v>0</v>
      </c>
      <c r="P57" s="16">
        <f>IFERROR(VLOOKUP($F57,[1]NumberLocations!$H$1:$BS$157,28,0),0)</f>
        <v>0</v>
      </c>
      <c r="Q57" s="16">
        <f>IFERROR(VLOOKUP($F57,[1]NumberLocations!$H$1:$BS$157,29,0),0)</f>
        <v>14</v>
      </c>
      <c r="R57" s="16">
        <f>IFERROR(VLOOKUP($F57,[1]NumberLocations!$H$1:$BS$157,30,0),0)</f>
        <v>66</v>
      </c>
      <c r="S57" s="16">
        <f>IFERROR(VLOOKUP($F57,[1]NumberLocations!$H$1:$BS$157,61,0),0)</f>
        <v>1177</v>
      </c>
      <c r="T57" s="16">
        <f>IFERROR(VLOOKUP($F57,[1]NumberLocations!$H$1:$BS$157,62,0),0)</f>
        <v>0</v>
      </c>
      <c r="U57" s="16">
        <f>IFERROR(VLOOKUP($F57,[1]NumberLocations!$H$1:$BS$157,63,0),0)</f>
        <v>0</v>
      </c>
      <c r="V57" s="20">
        <f>IFERROR(VLOOKUP($F57,[1]NumberLocations!$H$1:$BS$157,64,0),0)</f>
        <v>5</v>
      </c>
      <c r="W57" s="16">
        <f>IFERROR(VLOOKUP($F57,[1]NumberLocations!$H$1:$BS$157,13,0),0)</f>
        <v>2691</v>
      </c>
      <c r="X57" s="16">
        <f>IFERROR(VLOOKUP($F57,[1]NumberLocations!$H$1:$BS$157,16,0),0)</f>
        <v>1912</v>
      </c>
      <c r="Y57" s="20">
        <f>IFERROR(VLOOKUP($F57,[1]NumberLocations!$H$1:$BS$157,19,0),0)</f>
        <v>133</v>
      </c>
      <c r="Z57" s="1"/>
      <c r="AA57" s="1"/>
      <c r="AB57" s="1"/>
      <c r="AC57" s="1"/>
      <c r="AD57" s="1"/>
      <c r="AE57" s="1"/>
      <c r="AF57" s="1"/>
      <c r="AG57" s="1"/>
      <c r="AH57" s="1"/>
      <c r="AI57" s="1"/>
    </row>
    <row r="58" spans="1:35" s="26" customFormat="1" ht="17.45" customHeight="1" x14ac:dyDescent="0.3">
      <c r="A58" s="1"/>
      <c r="B58" s="14">
        <v>49</v>
      </c>
      <c r="C58" s="15" t="s">
        <v>35</v>
      </c>
      <c r="D58" s="16" t="s">
        <v>151</v>
      </c>
      <c r="E58" s="16" t="s">
        <v>151</v>
      </c>
      <c r="F58" s="16" t="s">
        <v>154</v>
      </c>
      <c r="G58" s="18"/>
      <c r="H58" s="16" t="s">
        <v>155</v>
      </c>
      <c r="I58" s="16">
        <f>IFERROR(VLOOKUP($F58,[1]NumberLocations!$H$1:$BS$157,8,0),0)</f>
        <v>290</v>
      </c>
      <c r="J58" s="16">
        <f>IFERROR(VLOOKUP($F58,[1]NumberLocations!$H$1:$BS$157,9,0),0)</f>
        <v>1478</v>
      </c>
      <c r="K58" s="16">
        <f>IFERROR(VLOOKUP($F58,[1]NumberLocations!$H$1:$BS$157,10,0),0)</f>
        <v>754</v>
      </c>
      <c r="L58" s="16">
        <f>IFERROR(VLOOKUP($F58,[1]NumberLocations!$H$1:$BS$157,11,0),0)</f>
        <v>724</v>
      </c>
      <c r="M58" s="16">
        <f>IFERROR(VLOOKUP($F58,[1]NumberLocations!$H$1:$BS$157,25,0),0)</f>
        <v>2</v>
      </c>
      <c r="N58" s="16">
        <f>IFERROR(VLOOKUP($F58,[1]NumberLocations!$H$1:$BS$157,26,0),0)</f>
        <v>14</v>
      </c>
      <c r="O58" s="16">
        <f>IFERROR(VLOOKUP($F58,[1]NumberLocations!$H$1:$BS$157,27,0),0)</f>
        <v>2</v>
      </c>
      <c r="P58" s="16">
        <f>IFERROR(VLOOKUP($F58,[1]NumberLocations!$H$1:$BS$157,28,0),0)</f>
        <v>12</v>
      </c>
      <c r="Q58" s="16">
        <f>IFERROR(VLOOKUP($F58,[1]NumberLocations!$H$1:$BS$157,29,0),0)</f>
        <v>2</v>
      </c>
      <c r="R58" s="16">
        <f>IFERROR(VLOOKUP($F58,[1]NumberLocations!$H$1:$BS$157,30,0),0)</f>
        <v>6</v>
      </c>
      <c r="S58" s="16">
        <f>IFERROR(VLOOKUP($F58,[1]NumberLocations!$H$1:$BS$157,61,0),0)</f>
        <v>301</v>
      </c>
      <c r="T58" s="16">
        <f>IFERROR(VLOOKUP($F58,[1]NumberLocations!$H$1:$BS$157,62,0),0)</f>
        <v>0</v>
      </c>
      <c r="U58" s="16">
        <f>IFERROR(VLOOKUP($F58,[1]NumberLocations!$H$1:$BS$157,63,0),0)</f>
        <v>0</v>
      </c>
      <c r="V58" s="20">
        <f>IFERROR(VLOOKUP($F58,[1]NumberLocations!$H$1:$BS$157,64,0),0)</f>
        <v>0</v>
      </c>
      <c r="W58" s="16">
        <f>IFERROR(VLOOKUP($F58,[1]NumberLocations!$H$1:$BS$157,13,0),0)</f>
        <v>807</v>
      </c>
      <c r="X58" s="16">
        <f>IFERROR(VLOOKUP($F58,[1]NumberLocations!$H$1:$BS$157,16,0),0)</f>
        <v>640</v>
      </c>
      <c r="Y58" s="20">
        <f>IFERROR(VLOOKUP($F58,[1]NumberLocations!$H$1:$BS$157,19,0),0)</f>
        <v>31</v>
      </c>
      <c r="Z58" s="1"/>
      <c r="AA58" s="1"/>
      <c r="AB58" s="1"/>
      <c r="AC58" s="1"/>
      <c r="AD58" s="1"/>
      <c r="AE58" s="1"/>
      <c r="AF58" s="1"/>
      <c r="AG58" s="1"/>
      <c r="AH58" s="1"/>
      <c r="AI58" s="1"/>
    </row>
    <row r="59" spans="1:35" s="26" customFormat="1" ht="17.45" customHeight="1" x14ac:dyDescent="0.3">
      <c r="A59" s="1"/>
      <c r="B59" s="14">
        <v>50</v>
      </c>
      <c r="C59" s="15" t="s">
        <v>35</v>
      </c>
      <c r="D59" s="16" t="s">
        <v>151</v>
      </c>
      <c r="E59" s="16" t="s">
        <v>156</v>
      </c>
      <c r="F59" s="16" t="s">
        <v>157</v>
      </c>
      <c r="G59" s="18"/>
      <c r="H59" s="16" t="s">
        <v>158</v>
      </c>
      <c r="I59" s="16">
        <f>IFERROR(VLOOKUP($F59,[1]NumberLocations!$H$1:$BS$157,8,0),0)</f>
        <v>1947</v>
      </c>
      <c r="J59" s="16">
        <f>IFERROR(VLOOKUP($F59,[1]NumberLocations!$H$1:$BS$157,9,0),0)</f>
        <v>9255</v>
      </c>
      <c r="K59" s="16">
        <f>IFERROR(VLOOKUP($F59,[1]NumberLocations!$H$1:$BS$157,10,0),0)</f>
        <v>4758</v>
      </c>
      <c r="L59" s="16">
        <f>IFERROR(VLOOKUP($F59,[1]NumberLocations!$H$1:$BS$157,11,0),0)</f>
        <v>4497</v>
      </c>
      <c r="M59" s="16">
        <f>IFERROR(VLOOKUP($F59,[1]NumberLocations!$H$1:$BS$157,25,0),0)</f>
        <v>1</v>
      </c>
      <c r="N59" s="16">
        <f>IFERROR(VLOOKUP($F59,[1]NumberLocations!$H$1:$BS$157,26,0),0)</f>
        <v>10</v>
      </c>
      <c r="O59" s="16">
        <f>IFERROR(VLOOKUP($F59,[1]NumberLocations!$H$1:$BS$157,27,0),0)</f>
        <v>0</v>
      </c>
      <c r="P59" s="16">
        <f>IFERROR(VLOOKUP($F59,[1]NumberLocations!$H$1:$BS$157,28,0),0)</f>
        <v>0</v>
      </c>
      <c r="Q59" s="16">
        <f>IFERROR(VLOOKUP($F59,[1]NumberLocations!$H$1:$BS$157,29,0),0)</f>
        <v>12</v>
      </c>
      <c r="R59" s="16">
        <f>IFERROR(VLOOKUP($F59,[1]NumberLocations!$H$1:$BS$157,30,0),0)</f>
        <v>80</v>
      </c>
      <c r="S59" s="16">
        <f>IFERROR(VLOOKUP($F59,[1]NumberLocations!$H$1:$BS$157,61,0),0)</f>
        <v>1777</v>
      </c>
      <c r="T59" s="16">
        <f>IFERROR(VLOOKUP($F59,[1]NumberLocations!$H$1:$BS$157,62,0),0)</f>
        <v>0</v>
      </c>
      <c r="U59" s="16">
        <f>IFERROR(VLOOKUP($F59,[1]NumberLocations!$H$1:$BS$157,63,0),0)</f>
        <v>23</v>
      </c>
      <c r="V59" s="20">
        <f>IFERROR(VLOOKUP($F59,[1]NumberLocations!$H$1:$BS$157,64,0),0)</f>
        <v>0</v>
      </c>
      <c r="W59" s="16">
        <f>IFERROR(VLOOKUP($F59,[1]NumberLocations!$H$1:$BS$157,13,0),0)</f>
        <v>4996</v>
      </c>
      <c r="X59" s="16">
        <f>IFERROR(VLOOKUP($F59,[1]NumberLocations!$H$1:$BS$157,16,0),0)</f>
        <v>3955</v>
      </c>
      <c r="Y59" s="20">
        <f>IFERROR(VLOOKUP($F59,[1]NumberLocations!$H$1:$BS$157,19,0),0)</f>
        <v>304</v>
      </c>
      <c r="Z59" s="1"/>
      <c r="AA59" s="1"/>
      <c r="AB59" s="1"/>
      <c r="AC59" s="1"/>
      <c r="AD59" s="1"/>
      <c r="AE59" s="1"/>
      <c r="AF59" s="1"/>
      <c r="AG59" s="1"/>
      <c r="AH59" s="1"/>
      <c r="AI59" s="1"/>
    </row>
    <row r="60" spans="1:35" s="26" customFormat="1" ht="17.45" customHeight="1" x14ac:dyDescent="0.3">
      <c r="A60" s="1"/>
      <c r="B60" s="14">
        <v>51</v>
      </c>
      <c r="C60" s="15" t="s">
        <v>35</v>
      </c>
      <c r="D60" s="16" t="s">
        <v>159</v>
      </c>
      <c r="E60" s="16" t="s">
        <v>160</v>
      </c>
      <c r="F60" s="16" t="s">
        <v>161</v>
      </c>
      <c r="G60" s="18"/>
      <c r="H60" s="16" t="s">
        <v>162</v>
      </c>
      <c r="I60" s="16">
        <f>IFERROR(VLOOKUP($F60,[1]NumberLocations!$H$1:$BS$157,8,0),0)</f>
        <v>104</v>
      </c>
      <c r="J60" s="16">
        <f>IFERROR(VLOOKUP($F60,[1]NumberLocations!$H$1:$BS$157,9,0),0)</f>
        <v>645</v>
      </c>
      <c r="K60" s="16">
        <f>IFERROR(VLOOKUP($F60,[1]NumberLocations!$H$1:$BS$157,10,0),0)</f>
        <v>328</v>
      </c>
      <c r="L60" s="16">
        <f>IFERROR(VLOOKUP($F60,[1]NumberLocations!$H$1:$BS$157,11,0),0)</f>
        <v>317</v>
      </c>
      <c r="M60" s="16">
        <f>IFERROR(VLOOKUP($F60,[1]NumberLocations!$H$1:$BS$157,25,0),0)</f>
        <v>0</v>
      </c>
      <c r="N60" s="16">
        <f>IFERROR(VLOOKUP($F60,[1]NumberLocations!$H$1:$BS$157,26,0),0)</f>
        <v>0</v>
      </c>
      <c r="O60" s="16">
        <f>IFERROR(VLOOKUP($F60,[1]NumberLocations!$H$1:$BS$157,27,0),0)</f>
        <v>0</v>
      </c>
      <c r="P60" s="16">
        <f>IFERROR(VLOOKUP($F60,[1]NumberLocations!$H$1:$BS$157,28,0),0)</f>
        <v>0</v>
      </c>
      <c r="Q60" s="16">
        <f>IFERROR(VLOOKUP($F60,[1]NumberLocations!$H$1:$BS$157,29,0),0)</f>
        <v>4</v>
      </c>
      <c r="R60" s="16">
        <f>IFERROR(VLOOKUP($F60,[1]NumberLocations!$H$1:$BS$157,30,0),0)</f>
        <v>19</v>
      </c>
      <c r="S60" s="16">
        <f>IFERROR(VLOOKUP($F60,[1]NumberLocations!$H$1:$BS$157,61,0),0)</f>
        <v>104</v>
      </c>
      <c r="T60" s="16">
        <f>IFERROR(VLOOKUP($F60,[1]NumberLocations!$H$1:$BS$157,62,0),0)</f>
        <v>0</v>
      </c>
      <c r="U60" s="16">
        <f>IFERROR(VLOOKUP($F60,[1]NumberLocations!$H$1:$BS$157,63,0),0)</f>
        <v>0</v>
      </c>
      <c r="V60" s="20">
        <f>IFERROR(VLOOKUP($F60,[1]NumberLocations!$H$1:$BS$157,64,0),0)</f>
        <v>1010</v>
      </c>
      <c r="W60" s="16">
        <f>IFERROR(VLOOKUP($F60,[1]NumberLocations!$H$1:$BS$157,13,0),0)</f>
        <v>340</v>
      </c>
      <c r="X60" s="16">
        <f>IFERROR(VLOOKUP($F60,[1]NumberLocations!$H$1:$BS$157,16,0),0)</f>
        <v>287</v>
      </c>
      <c r="Y60" s="20">
        <f>IFERROR(VLOOKUP($F60,[1]NumberLocations!$H$1:$BS$157,19,0),0)</f>
        <v>18</v>
      </c>
      <c r="Z60" s="1"/>
      <c r="AA60" s="1"/>
      <c r="AB60" s="1"/>
      <c r="AC60" s="1"/>
      <c r="AD60" s="1"/>
      <c r="AE60" s="1"/>
      <c r="AF60" s="1"/>
      <c r="AG60" s="1"/>
      <c r="AH60" s="1"/>
      <c r="AI60" s="1"/>
    </row>
    <row r="61" spans="1:35" s="26" customFormat="1" ht="17.45" customHeight="1" x14ac:dyDescent="0.3">
      <c r="A61" s="1"/>
      <c r="B61" s="14">
        <v>52</v>
      </c>
      <c r="C61" s="15" t="s">
        <v>35</v>
      </c>
      <c r="D61" s="16" t="s">
        <v>163</v>
      </c>
      <c r="E61" s="16" t="s">
        <v>163</v>
      </c>
      <c r="F61" s="16" t="s">
        <v>164</v>
      </c>
      <c r="G61" s="18"/>
      <c r="H61" s="16" t="s">
        <v>165</v>
      </c>
      <c r="I61" s="3"/>
      <c r="J61" s="3"/>
      <c r="K61" s="3"/>
      <c r="L61" s="3"/>
      <c r="M61" s="3"/>
      <c r="N61" s="3"/>
      <c r="O61" s="3"/>
      <c r="P61" s="3"/>
      <c r="Q61" s="3"/>
      <c r="R61" s="3"/>
      <c r="S61" s="3"/>
      <c r="T61" s="3"/>
      <c r="U61" s="3"/>
      <c r="V61" s="30"/>
      <c r="W61" s="31"/>
      <c r="X61" s="3"/>
      <c r="Y61" s="30"/>
      <c r="Z61" s="1"/>
      <c r="AA61" s="1"/>
      <c r="AB61" s="1"/>
      <c r="AC61" s="1"/>
      <c r="AD61" s="1"/>
      <c r="AE61" s="1"/>
      <c r="AF61" s="1"/>
      <c r="AG61" s="1"/>
      <c r="AH61" s="1"/>
      <c r="AI61" s="1"/>
    </row>
    <row r="62" spans="1:35" s="26" customFormat="1" ht="17.45" customHeight="1" x14ac:dyDescent="0.3">
      <c r="A62" s="1"/>
      <c r="B62" s="14">
        <v>53</v>
      </c>
      <c r="C62" s="15" t="s">
        <v>35</v>
      </c>
      <c r="D62" s="16" t="s">
        <v>163</v>
      </c>
      <c r="E62" s="16" t="s">
        <v>163</v>
      </c>
      <c r="F62" s="16" t="s">
        <v>166</v>
      </c>
      <c r="G62" s="18"/>
      <c r="H62" s="16" t="s">
        <v>167</v>
      </c>
      <c r="I62" s="16">
        <f>IFERROR(VLOOKUP($F62,[1]NumberLocations!$H$1:$BS$157,8,0),0)</f>
        <v>385</v>
      </c>
      <c r="J62" s="16">
        <f>IFERROR(VLOOKUP($F62,[1]NumberLocations!$H$1:$BS$157,9,0),0)</f>
        <v>2039</v>
      </c>
      <c r="K62" s="16">
        <f>IFERROR(VLOOKUP($F62,[1]NumberLocations!$H$1:$BS$157,10,0),0)</f>
        <v>1052</v>
      </c>
      <c r="L62" s="16">
        <f>IFERROR(VLOOKUP($F62,[1]NumberLocations!$H$1:$BS$157,11,0),0)</f>
        <v>987</v>
      </c>
      <c r="M62" s="16">
        <f>IFERROR(VLOOKUP($F62,[1]NumberLocations!$H$1:$BS$157,25,0),0)</f>
        <v>5</v>
      </c>
      <c r="N62" s="16">
        <f>IFERROR(VLOOKUP($F62,[1]NumberLocations!$H$1:$BS$157,26,0),0)</f>
        <v>25</v>
      </c>
      <c r="O62" s="16">
        <f>IFERROR(VLOOKUP($F62,[1]NumberLocations!$H$1:$BS$157,27,0),0)</f>
        <v>2</v>
      </c>
      <c r="P62" s="16">
        <f>IFERROR(VLOOKUP($F62,[1]NumberLocations!$H$1:$BS$157,28,0),0)</f>
        <v>11</v>
      </c>
      <c r="Q62" s="16">
        <f>IFERROR(VLOOKUP($F62,[1]NumberLocations!$H$1:$BS$157,29,0),0)</f>
        <v>11</v>
      </c>
      <c r="R62" s="16">
        <f>IFERROR(VLOOKUP($F62,[1]NumberLocations!$H$1:$BS$157,30,0),0)</f>
        <v>55</v>
      </c>
      <c r="S62" s="16">
        <f>IFERROR(VLOOKUP($F62,[1]NumberLocations!$H$1:$BS$157,61,0),0)</f>
        <v>575</v>
      </c>
      <c r="T62" s="16">
        <f>IFERROR(VLOOKUP($F62,[1]NumberLocations!$H$1:$BS$157,62,0),0)</f>
        <v>0</v>
      </c>
      <c r="U62" s="16">
        <f>IFERROR(VLOOKUP($F62,[1]NumberLocations!$H$1:$BS$157,63,0),0)</f>
        <v>95</v>
      </c>
      <c r="V62" s="20">
        <f>IFERROR(VLOOKUP($F62,[1]NumberLocations!$H$1:$BS$157,64,0),0)</f>
        <v>0</v>
      </c>
      <c r="W62" s="16">
        <f>IFERROR(VLOOKUP($F62,[1]NumberLocations!$H$1:$BS$157,13,0),0)</f>
        <v>1124</v>
      </c>
      <c r="X62" s="16">
        <f>IFERROR(VLOOKUP($F62,[1]NumberLocations!$H$1:$BS$157,16,0),0)</f>
        <v>845</v>
      </c>
      <c r="Y62" s="20">
        <f>IFERROR(VLOOKUP($F62,[1]NumberLocations!$H$1:$BS$157,19,0),0)</f>
        <v>70</v>
      </c>
      <c r="Z62" s="1"/>
      <c r="AA62" s="1"/>
      <c r="AB62" s="1"/>
      <c r="AC62" s="1"/>
      <c r="AD62" s="1"/>
      <c r="AE62" s="1"/>
      <c r="AF62" s="1"/>
      <c r="AG62" s="1"/>
      <c r="AH62" s="1"/>
      <c r="AI62" s="1"/>
    </row>
    <row r="63" spans="1:35" s="26" customFormat="1" ht="17.45" customHeight="1" x14ac:dyDescent="0.3">
      <c r="A63" s="1"/>
      <c r="B63" s="14">
        <v>54</v>
      </c>
      <c r="C63" s="15" t="s">
        <v>35</v>
      </c>
      <c r="D63" s="16" t="s">
        <v>163</v>
      </c>
      <c r="E63" s="16" t="s">
        <v>163</v>
      </c>
      <c r="F63" s="16" t="s">
        <v>168</v>
      </c>
      <c r="G63" s="18"/>
      <c r="H63" s="16" t="s">
        <v>169</v>
      </c>
      <c r="I63" s="16">
        <f>IFERROR(VLOOKUP($F63,[1]NumberLocations!$H$1:$BS$157,8,0),0)</f>
        <v>1394</v>
      </c>
      <c r="J63" s="16">
        <f>IFERROR(VLOOKUP($F63,[1]NumberLocations!$H$1:$BS$157,9,0),0)</f>
        <v>7843</v>
      </c>
      <c r="K63" s="16">
        <f>IFERROR(VLOOKUP($F63,[1]NumberLocations!$H$1:$BS$157,10,0),0)</f>
        <v>4261</v>
      </c>
      <c r="L63" s="16">
        <f>IFERROR(VLOOKUP($F63,[1]NumberLocations!$H$1:$BS$157,11,0),0)</f>
        <v>3582</v>
      </c>
      <c r="M63" s="16">
        <f>IFERROR(VLOOKUP($F63,[1]NumberLocations!$H$1:$BS$157,25,0),0)</f>
        <v>437</v>
      </c>
      <c r="N63" s="16">
        <f>IFERROR(VLOOKUP($F63,[1]NumberLocations!$H$1:$BS$157,26,0),0)</f>
        <v>2439</v>
      </c>
      <c r="O63" s="16">
        <f>IFERROR(VLOOKUP($F63,[1]NumberLocations!$H$1:$BS$157,27,0),0)</f>
        <v>432</v>
      </c>
      <c r="P63" s="16">
        <f>IFERROR(VLOOKUP($F63,[1]NumberLocations!$H$1:$BS$157,28,0),0)</f>
        <v>2418</v>
      </c>
      <c r="Q63" s="16">
        <f>IFERROR(VLOOKUP($F63,[1]NumberLocations!$H$1:$BS$157,29,0),0)</f>
        <v>28</v>
      </c>
      <c r="R63" s="16">
        <f>IFERROR(VLOOKUP($F63,[1]NumberLocations!$H$1:$BS$157,30,0),0)</f>
        <v>95</v>
      </c>
      <c r="S63" s="16">
        <f>IFERROR(VLOOKUP($F63,[1]NumberLocations!$H$1:$BS$157,61,0),0)</f>
        <v>1962</v>
      </c>
      <c r="T63" s="16">
        <f>IFERROR(VLOOKUP($F63,[1]NumberLocations!$H$1:$BS$157,62,0),0)</f>
        <v>43</v>
      </c>
      <c r="U63" s="16">
        <f>IFERROR(VLOOKUP($F63,[1]NumberLocations!$H$1:$BS$157,63,0),0)</f>
        <v>0</v>
      </c>
      <c r="V63" s="20">
        <f>IFERROR(VLOOKUP($F63,[1]NumberLocations!$H$1:$BS$157,64,0),0)</f>
        <v>0</v>
      </c>
      <c r="W63" s="16">
        <f>IFERROR(VLOOKUP($F63,[1]NumberLocations!$H$1:$BS$157,13,0),0)</f>
        <v>4936</v>
      </c>
      <c r="X63" s="16">
        <f>IFERROR(VLOOKUP($F63,[1]NumberLocations!$H$1:$BS$157,16,0),0)</f>
        <v>2681</v>
      </c>
      <c r="Y63" s="20">
        <f>IFERROR(VLOOKUP($F63,[1]NumberLocations!$H$1:$BS$157,19,0),0)</f>
        <v>226</v>
      </c>
      <c r="Z63" s="1"/>
      <c r="AA63" s="1"/>
      <c r="AB63" s="1"/>
      <c r="AC63" s="1"/>
      <c r="AD63" s="1"/>
      <c r="AE63" s="1"/>
      <c r="AF63" s="1"/>
      <c r="AG63" s="1"/>
      <c r="AH63" s="1"/>
      <c r="AI63" s="1"/>
    </row>
    <row r="64" spans="1:35" s="26" customFormat="1" ht="17.45" customHeight="1" x14ac:dyDescent="0.3">
      <c r="A64" s="1"/>
      <c r="B64" s="14">
        <v>55</v>
      </c>
      <c r="C64" s="15" t="s">
        <v>35</v>
      </c>
      <c r="D64" s="16" t="s">
        <v>123</v>
      </c>
      <c r="E64" s="16" t="s">
        <v>170</v>
      </c>
      <c r="F64" s="16" t="s">
        <v>171</v>
      </c>
      <c r="G64" s="18"/>
      <c r="H64" s="16" t="s">
        <v>172</v>
      </c>
      <c r="I64" s="16">
        <f>IFERROR(VLOOKUP($F64,[1]NumberLocations!$H$1:$BS$157,8,0),0)</f>
        <v>2766</v>
      </c>
      <c r="J64" s="16">
        <f>IFERROR(VLOOKUP($F64,[1]NumberLocations!$H$1:$BS$157,9,0),0)</f>
        <v>14816</v>
      </c>
      <c r="K64" s="16">
        <f>IFERROR(VLOOKUP($F64,[1]NumberLocations!$H$1:$BS$157,10,0),0)</f>
        <v>7542</v>
      </c>
      <c r="L64" s="16">
        <f>IFERROR(VLOOKUP($F64,[1]NumberLocations!$H$1:$BS$157,11,0),0)</f>
        <v>7274</v>
      </c>
      <c r="M64" s="16">
        <f>IFERROR(VLOOKUP($F64,[1]NumberLocations!$H$1:$BS$157,25,0),0)</f>
        <v>11</v>
      </c>
      <c r="N64" s="16">
        <f>IFERROR(VLOOKUP($F64,[1]NumberLocations!$H$1:$BS$157,26,0),0)</f>
        <v>57</v>
      </c>
      <c r="O64" s="16">
        <f>IFERROR(VLOOKUP($F64,[1]NumberLocations!$H$1:$BS$157,27,0),0)</f>
        <v>0</v>
      </c>
      <c r="P64" s="16">
        <f>IFERROR(VLOOKUP($F64,[1]NumberLocations!$H$1:$BS$157,28,0),0)</f>
        <v>0</v>
      </c>
      <c r="Q64" s="16">
        <f>IFERROR(VLOOKUP($F64,[1]NumberLocations!$H$1:$BS$157,29,0),0)</f>
        <v>4</v>
      </c>
      <c r="R64" s="16">
        <f>IFERROR(VLOOKUP($F64,[1]NumberLocations!$H$1:$BS$157,30,0),0)</f>
        <v>21</v>
      </c>
      <c r="S64" s="16">
        <f>IFERROR(VLOOKUP($F64,[1]NumberLocations!$H$1:$BS$157,61,0),0)</f>
        <v>3003</v>
      </c>
      <c r="T64" s="16">
        <f>IFERROR(VLOOKUP($F64,[1]NumberLocations!$H$1:$BS$157,62,0),0)</f>
        <v>0</v>
      </c>
      <c r="U64" s="16">
        <f>IFERROR(VLOOKUP($F64,[1]NumberLocations!$H$1:$BS$157,63,0),0)</f>
        <v>0</v>
      </c>
      <c r="V64" s="20">
        <f>IFERROR(VLOOKUP($F64,[1]NumberLocations!$H$1:$BS$157,64,0),0)</f>
        <v>0</v>
      </c>
      <c r="W64" s="16">
        <f>IFERROR(VLOOKUP($F64,[1]NumberLocations!$H$1:$BS$157,13,0),0)</f>
        <v>6785</v>
      </c>
      <c r="X64" s="16">
        <f>IFERROR(VLOOKUP($F64,[1]NumberLocations!$H$1:$BS$157,16,0),0)</f>
        <v>7408</v>
      </c>
      <c r="Y64" s="20">
        <f>IFERROR(VLOOKUP($F64,[1]NumberLocations!$H$1:$BS$157,19,0),0)</f>
        <v>623</v>
      </c>
      <c r="Z64" s="1"/>
      <c r="AA64" s="1"/>
      <c r="AB64" s="1"/>
      <c r="AC64" s="1"/>
      <c r="AD64" s="1"/>
      <c r="AE64" s="1"/>
      <c r="AF64" s="1"/>
      <c r="AG64" s="1"/>
      <c r="AH64" s="1"/>
      <c r="AI64" s="1"/>
    </row>
    <row r="65" spans="1:40" s="26" customFormat="1" ht="17.45" customHeight="1" x14ac:dyDescent="0.3">
      <c r="A65" s="1"/>
      <c r="B65" s="14">
        <v>56</v>
      </c>
      <c r="C65" s="15" t="s">
        <v>35</v>
      </c>
      <c r="D65" s="16" t="s">
        <v>123</v>
      </c>
      <c r="E65" s="16" t="s">
        <v>170</v>
      </c>
      <c r="F65" s="16" t="s">
        <v>173</v>
      </c>
      <c r="G65" s="18"/>
      <c r="H65" s="16" t="s">
        <v>174</v>
      </c>
      <c r="I65" s="16">
        <f>IFERROR(VLOOKUP($F65,[1]NumberLocations!$H$1:$BS$157,8,0),0)</f>
        <v>1722</v>
      </c>
      <c r="J65" s="16">
        <f>IFERROR(VLOOKUP($F65,[1]NumberLocations!$H$1:$BS$157,9,0),0)</f>
        <v>8762</v>
      </c>
      <c r="K65" s="16">
        <f>IFERROR(VLOOKUP($F65,[1]NumberLocations!$H$1:$BS$157,10,0),0)</f>
        <v>4560</v>
      </c>
      <c r="L65" s="16">
        <f>IFERROR(VLOOKUP($F65,[1]NumberLocations!$H$1:$BS$157,11,0),0)</f>
        <v>4202</v>
      </c>
      <c r="M65" s="16">
        <f>IFERROR(VLOOKUP($F65,[1]NumberLocations!$H$1:$BS$157,25,0),0)</f>
        <v>10</v>
      </c>
      <c r="N65" s="16">
        <f>IFERROR(VLOOKUP($F65,[1]NumberLocations!$H$1:$BS$157,26,0),0)</f>
        <v>45</v>
      </c>
      <c r="O65" s="16">
        <f>IFERROR(VLOOKUP($F65,[1]NumberLocations!$H$1:$BS$157,27,0),0)</f>
        <v>0</v>
      </c>
      <c r="P65" s="16">
        <f>IFERROR(VLOOKUP($F65,[1]NumberLocations!$H$1:$BS$157,28,0),0)</f>
        <v>0</v>
      </c>
      <c r="Q65" s="16">
        <f>IFERROR(VLOOKUP($F65,[1]NumberLocations!$H$1:$BS$157,29,0),0)</f>
        <v>43</v>
      </c>
      <c r="R65" s="16">
        <f>IFERROR(VLOOKUP($F65,[1]NumberLocations!$H$1:$BS$157,30,0),0)</f>
        <v>198</v>
      </c>
      <c r="S65" s="16">
        <f>IFERROR(VLOOKUP($F65,[1]NumberLocations!$H$1:$BS$157,61,0),0)</f>
        <v>1824</v>
      </c>
      <c r="T65" s="16">
        <f>IFERROR(VLOOKUP($F65,[1]NumberLocations!$H$1:$BS$157,62,0),0)</f>
        <v>14</v>
      </c>
      <c r="U65" s="16">
        <f>IFERROR(VLOOKUP($F65,[1]NumberLocations!$H$1:$BS$157,63,0),0)</f>
        <v>0</v>
      </c>
      <c r="V65" s="20">
        <f>IFERROR(VLOOKUP($F65,[1]NumberLocations!$H$1:$BS$157,64,0),0)</f>
        <v>14</v>
      </c>
      <c r="W65" s="16">
        <f>IFERROR(VLOOKUP($F65,[1]NumberLocations!$H$1:$BS$157,13,0),0)</f>
        <v>3989</v>
      </c>
      <c r="X65" s="16">
        <f>IFERROR(VLOOKUP($F65,[1]NumberLocations!$H$1:$BS$157,16,0),0)</f>
        <v>4376</v>
      </c>
      <c r="Y65" s="20">
        <f>IFERROR(VLOOKUP($F65,[1]NumberLocations!$H$1:$BS$157,19,0),0)</f>
        <v>397</v>
      </c>
      <c r="Z65" s="1"/>
      <c r="AA65" s="1"/>
      <c r="AB65" s="1"/>
      <c r="AC65" s="1"/>
      <c r="AD65" s="1"/>
      <c r="AE65" s="1"/>
      <c r="AF65" s="1"/>
      <c r="AG65" s="1"/>
      <c r="AH65" s="1"/>
      <c r="AI65" s="1"/>
    </row>
    <row r="66" spans="1:40" s="26" customFormat="1" ht="17.45" customHeight="1" x14ac:dyDescent="0.3">
      <c r="A66" s="1"/>
      <c r="B66" s="14">
        <v>57</v>
      </c>
      <c r="C66" s="15" t="s">
        <v>35</v>
      </c>
      <c r="D66" s="16" t="s">
        <v>123</v>
      </c>
      <c r="E66" s="16" t="s">
        <v>170</v>
      </c>
      <c r="F66" s="16" t="s">
        <v>175</v>
      </c>
      <c r="G66" s="18"/>
      <c r="H66" s="16" t="s">
        <v>176</v>
      </c>
      <c r="I66" s="16">
        <f>IFERROR(VLOOKUP($F66,[1]NumberLocations!$H$1:$BS$157,8,0),0)</f>
        <v>859</v>
      </c>
      <c r="J66" s="16">
        <f>IFERROR(VLOOKUP($F66,[1]NumberLocations!$H$1:$BS$157,9,0),0)</f>
        <v>4392</v>
      </c>
      <c r="K66" s="16">
        <f>IFERROR(VLOOKUP($F66,[1]NumberLocations!$H$1:$BS$157,10,0),0)</f>
        <v>2201</v>
      </c>
      <c r="L66" s="16">
        <f>IFERROR(VLOOKUP($F66,[1]NumberLocations!$H$1:$BS$157,11,0),0)</f>
        <v>2191</v>
      </c>
      <c r="M66" s="16">
        <f>IFERROR(VLOOKUP($F66,[1]NumberLocations!$H$1:$BS$157,25,0),0)</f>
        <v>0</v>
      </c>
      <c r="N66" s="16">
        <f>IFERROR(VLOOKUP($F66,[1]NumberLocations!$H$1:$BS$157,26,0),0)</f>
        <v>0</v>
      </c>
      <c r="O66" s="16">
        <f>IFERROR(VLOOKUP($F66,[1]NumberLocations!$H$1:$BS$157,27,0),0)</f>
        <v>3</v>
      </c>
      <c r="P66" s="16">
        <f>IFERROR(VLOOKUP($F66,[1]NumberLocations!$H$1:$BS$157,28,0),0)</f>
        <v>20</v>
      </c>
      <c r="Q66" s="16">
        <f>IFERROR(VLOOKUP($F66,[1]NumberLocations!$H$1:$BS$157,29,0),0)</f>
        <v>3</v>
      </c>
      <c r="R66" s="16">
        <f>IFERROR(VLOOKUP($F66,[1]NumberLocations!$H$1:$BS$157,30,0),0)</f>
        <v>11</v>
      </c>
      <c r="S66" s="16">
        <f>IFERROR(VLOOKUP($F66,[1]NumberLocations!$H$1:$BS$157,61,0),0)</f>
        <v>1004</v>
      </c>
      <c r="T66" s="16">
        <f>IFERROR(VLOOKUP($F66,[1]NumberLocations!$H$1:$BS$157,62,0),0)</f>
        <v>2</v>
      </c>
      <c r="U66" s="16">
        <f>IFERROR(VLOOKUP($F66,[1]NumberLocations!$H$1:$BS$157,63,0),0)</f>
        <v>2</v>
      </c>
      <c r="V66" s="20">
        <f>IFERROR(VLOOKUP($F66,[1]NumberLocations!$H$1:$BS$157,64,0),0)</f>
        <v>0</v>
      </c>
      <c r="W66" s="16">
        <f>IFERROR(VLOOKUP($F66,[1]NumberLocations!$H$1:$BS$157,13,0),0)</f>
        <v>1997</v>
      </c>
      <c r="X66" s="16">
        <f>IFERROR(VLOOKUP($F66,[1]NumberLocations!$H$1:$BS$157,16,0),0)</f>
        <v>2193</v>
      </c>
      <c r="Y66" s="20">
        <f>IFERROR(VLOOKUP($F66,[1]NumberLocations!$H$1:$BS$157,19,0),0)</f>
        <v>202</v>
      </c>
      <c r="Z66" s="1"/>
      <c r="AA66" s="1"/>
      <c r="AB66" s="1"/>
      <c r="AC66" s="1"/>
      <c r="AD66" s="1"/>
      <c r="AE66" s="1"/>
      <c r="AF66" s="1"/>
      <c r="AG66" s="1"/>
      <c r="AH66" s="1"/>
      <c r="AI66" s="1"/>
    </row>
    <row r="67" spans="1:40" s="26" customFormat="1" ht="17.45" customHeight="1" x14ac:dyDescent="0.3">
      <c r="A67" s="1"/>
      <c r="B67" s="14">
        <v>58</v>
      </c>
      <c r="C67" s="15" t="s">
        <v>35</v>
      </c>
      <c r="D67" s="16" t="s">
        <v>123</v>
      </c>
      <c r="E67" s="16" t="s">
        <v>177</v>
      </c>
      <c r="F67" s="16" t="s">
        <v>178</v>
      </c>
      <c r="G67" s="18"/>
      <c r="H67" s="16" t="s">
        <v>179</v>
      </c>
      <c r="I67" s="16">
        <f>IFERROR(VLOOKUP($F67,[1]NumberLocations!$H$1:$BS$157,8,0),0)</f>
        <v>981</v>
      </c>
      <c r="J67" s="16">
        <f>IFERROR(VLOOKUP($F67,[1]NumberLocations!$H$1:$BS$157,9,0),0)</f>
        <v>4534</v>
      </c>
      <c r="K67" s="16">
        <f>IFERROR(VLOOKUP($F67,[1]NumberLocations!$H$1:$BS$157,10,0),0)</f>
        <v>2553</v>
      </c>
      <c r="L67" s="16">
        <f>IFERROR(VLOOKUP($F67,[1]NumberLocations!$H$1:$BS$157,11,0),0)</f>
        <v>1981</v>
      </c>
      <c r="M67" s="16">
        <f>IFERROR(VLOOKUP($F67,[1]NumberLocations!$H$1:$BS$157,25,0),0)</f>
        <v>23</v>
      </c>
      <c r="N67" s="16">
        <f>IFERROR(VLOOKUP($F67,[1]NumberLocations!$H$1:$BS$157,26,0),0)</f>
        <v>87</v>
      </c>
      <c r="O67" s="16">
        <f>IFERROR(VLOOKUP($F67,[1]NumberLocations!$H$1:$BS$157,27,0),0)</f>
        <v>13</v>
      </c>
      <c r="P67" s="16">
        <f>IFERROR(VLOOKUP($F67,[1]NumberLocations!$H$1:$BS$157,28,0),0)</f>
        <v>53</v>
      </c>
      <c r="Q67" s="16">
        <f>IFERROR(VLOOKUP($F67,[1]NumberLocations!$H$1:$BS$157,29,0),0)</f>
        <v>22</v>
      </c>
      <c r="R67" s="16">
        <f>IFERROR(VLOOKUP($F67,[1]NumberLocations!$H$1:$BS$157,30,0),0)</f>
        <v>118</v>
      </c>
      <c r="S67" s="16">
        <f>IFERROR(VLOOKUP($F67,[1]NumberLocations!$H$1:$BS$157,61,0),0)</f>
        <v>1271</v>
      </c>
      <c r="T67" s="16">
        <f>IFERROR(VLOOKUP($F67,[1]NumberLocations!$H$1:$BS$157,62,0),0)</f>
        <v>0</v>
      </c>
      <c r="U67" s="16">
        <f>IFERROR(VLOOKUP($F67,[1]NumberLocations!$H$1:$BS$157,63,0),0)</f>
        <v>0</v>
      </c>
      <c r="V67" s="20">
        <f>IFERROR(VLOOKUP($F67,[1]NumberLocations!$H$1:$BS$157,64,0),0)</f>
        <v>0</v>
      </c>
      <c r="W67" s="16">
        <f>IFERROR(VLOOKUP($F67,[1]NumberLocations!$H$1:$BS$157,13,0),0)</f>
        <v>2960</v>
      </c>
      <c r="X67" s="16">
        <f>IFERROR(VLOOKUP($F67,[1]NumberLocations!$H$1:$BS$157,16,0),0)</f>
        <v>1474</v>
      </c>
      <c r="Y67" s="20">
        <f>IFERROR(VLOOKUP($F67,[1]NumberLocations!$H$1:$BS$157,19,0),0)</f>
        <v>100</v>
      </c>
      <c r="Z67" s="1"/>
      <c r="AA67" s="1"/>
      <c r="AB67" s="1"/>
      <c r="AC67" s="1"/>
      <c r="AD67" s="1"/>
      <c r="AE67" s="1"/>
      <c r="AF67" s="1"/>
      <c r="AG67" s="1"/>
      <c r="AH67" s="1"/>
      <c r="AI67" s="1"/>
    </row>
    <row r="68" spans="1:40" s="26" customFormat="1" ht="17.45" customHeight="1" x14ac:dyDescent="0.3">
      <c r="A68" s="1"/>
      <c r="B68" s="14">
        <v>59</v>
      </c>
      <c r="C68" s="15" t="s">
        <v>35</v>
      </c>
      <c r="D68" s="16" t="s">
        <v>123</v>
      </c>
      <c r="E68" s="16" t="s">
        <v>177</v>
      </c>
      <c r="F68" s="16" t="s">
        <v>180</v>
      </c>
      <c r="G68" s="18"/>
      <c r="H68" s="16" t="s">
        <v>181</v>
      </c>
      <c r="I68" s="16">
        <f>IFERROR(VLOOKUP($F68,[1]NumberLocations!$H$1:$BS$157,8,0),0)</f>
        <v>1258</v>
      </c>
      <c r="J68" s="16">
        <f>IFERROR(VLOOKUP($F68,[1]NumberLocations!$H$1:$BS$157,9,0),0)</f>
        <v>5720</v>
      </c>
      <c r="K68" s="16">
        <f>IFERROR(VLOOKUP($F68,[1]NumberLocations!$H$1:$BS$157,10,0),0)</f>
        <v>3163</v>
      </c>
      <c r="L68" s="16">
        <f>IFERROR(VLOOKUP($F68,[1]NumberLocations!$H$1:$BS$157,11,0),0)</f>
        <v>2557</v>
      </c>
      <c r="M68" s="16">
        <f>IFERROR(VLOOKUP($F68,[1]NumberLocations!$H$1:$BS$157,25,0),0)</f>
        <v>16</v>
      </c>
      <c r="N68" s="16">
        <f>IFERROR(VLOOKUP($F68,[1]NumberLocations!$H$1:$BS$157,26,0),0)</f>
        <v>89</v>
      </c>
      <c r="O68" s="16">
        <f>IFERROR(VLOOKUP($F68,[1]NumberLocations!$H$1:$BS$157,27,0),0)</f>
        <v>3</v>
      </c>
      <c r="P68" s="16">
        <f>IFERROR(VLOOKUP($F68,[1]NumberLocations!$H$1:$BS$157,28,0),0)</f>
        <v>18</v>
      </c>
      <c r="Q68" s="16">
        <f>IFERROR(VLOOKUP($F68,[1]NumberLocations!$H$1:$BS$157,29,0),0)</f>
        <v>33</v>
      </c>
      <c r="R68" s="16">
        <f>IFERROR(VLOOKUP($F68,[1]NumberLocations!$H$1:$BS$157,30,0),0)</f>
        <v>188</v>
      </c>
      <c r="S68" s="16">
        <f>IFERROR(VLOOKUP($F68,[1]NumberLocations!$H$1:$BS$157,61,0),0)</f>
        <v>1570</v>
      </c>
      <c r="T68" s="16">
        <f>IFERROR(VLOOKUP($F68,[1]NumberLocations!$H$1:$BS$157,62,0),0)</f>
        <v>0</v>
      </c>
      <c r="U68" s="16">
        <f>IFERROR(VLOOKUP($F68,[1]NumberLocations!$H$1:$BS$157,63,0),0)</f>
        <v>0</v>
      </c>
      <c r="V68" s="20">
        <f>IFERROR(VLOOKUP($F68,[1]NumberLocations!$H$1:$BS$157,64,0),0)</f>
        <v>0</v>
      </c>
      <c r="W68" s="16">
        <f>IFERROR(VLOOKUP($F68,[1]NumberLocations!$H$1:$BS$157,13,0),0)</f>
        <v>3464</v>
      </c>
      <c r="X68" s="16">
        <f>IFERROR(VLOOKUP($F68,[1]NumberLocations!$H$1:$BS$157,16,0),0)</f>
        <v>2114</v>
      </c>
      <c r="Y68" s="20">
        <f>IFERROR(VLOOKUP($F68,[1]NumberLocations!$H$1:$BS$157,19,0),0)</f>
        <v>142</v>
      </c>
      <c r="Z68" s="1"/>
      <c r="AA68" s="1"/>
      <c r="AB68" s="1"/>
      <c r="AC68" s="1"/>
      <c r="AD68" s="1"/>
      <c r="AE68" s="1"/>
      <c r="AF68" s="1"/>
      <c r="AG68" s="1"/>
      <c r="AH68" s="1"/>
      <c r="AI68" s="1"/>
    </row>
    <row r="69" spans="1:40" s="26" customFormat="1" ht="17.45" customHeight="1" x14ac:dyDescent="0.3">
      <c r="A69" s="1"/>
      <c r="B69" s="14">
        <v>60</v>
      </c>
      <c r="C69" s="15" t="s">
        <v>35</v>
      </c>
      <c r="D69" s="16" t="s">
        <v>123</v>
      </c>
      <c r="E69" s="16" t="s">
        <v>177</v>
      </c>
      <c r="F69" s="16" t="s">
        <v>182</v>
      </c>
      <c r="G69" s="18"/>
      <c r="H69" s="16" t="s">
        <v>183</v>
      </c>
      <c r="I69" s="16">
        <f>IFERROR(VLOOKUP($F69,[1]NumberLocations!$H$1:$BS$157,8,0),0)</f>
        <v>1206</v>
      </c>
      <c r="J69" s="16">
        <f>IFERROR(VLOOKUP($F69,[1]NumberLocations!$H$1:$BS$157,9,0),0)</f>
        <v>6314</v>
      </c>
      <c r="K69" s="16">
        <f>IFERROR(VLOOKUP($F69,[1]NumberLocations!$H$1:$BS$157,10,0),0)</f>
        <v>3324</v>
      </c>
      <c r="L69" s="16">
        <f>IFERROR(VLOOKUP($F69,[1]NumberLocations!$H$1:$BS$157,11,0),0)</f>
        <v>2990</v>
      </c>
      <c r="M69" s="16">
        <f>IFERROR(VLOOKUP($F69,[1]NumberLocations!$H$1:$BS$157,25,0),0)</f>
        <v>5</v>
      </c>
      <c r="N69" s="16">
        <f>IFERROR(VLOOKUP($F69,[1]NumberLocations!$H$1:$BS$157,26,0),0)</f>
        <v>25</v>
      </c>
      <c r="O69" s="16">
        <f>IFERROR(VLOOKUP($F69,[1]NumberLocations!$H$1:$BS$157,27,0),0)</f>
        <v>2</v>
      </c>
      <c r="P69" s="16">
        <f>IFERROR(VLOOKUP($F69,[1]NumberLocations!$H$1:$BS$157,28,0),0)</f>
        <v>5</v>
      </c>
      <c r="Q69" s="16">
        <f>IFERROR(VLOOKUP($F69,[1]NumberLocations!$H$1:$BS$157,29,0),0)</f>
        <v>34</v>
      </c>
      <c r="R69" s="16">
        <f>IFERROR(VLOOKUP($F69,[1]NumberLocations!$H$1:$BS$157,30,0),0)</f>
        <v>185</v>
      </c>
      <c r="S69" s="16">
        <f>IFERROR(VLOOKUP($F69,[1]NumberLocations!$H$1:$BS$157,61,0),0)</f>
        <v>1671</v>
      </c>
      <c r="T69" s="16">
        <f>IFERROR(VLOOKUP($F69,[1]NumberLocations!$H$1:$BS$157,62,0),0)</f>
        <v>0</v>
      </c>
      <c r="U69" s="16">
        <f>IFERROR(VLOOKUP($F69,[1]NumberLocations!$H$1:$BS$157,63,0),0)</f>
        <v>0</v>
      </c>
      <c r="V69" s="20">
        <f>IFERROR(VLOOKUP($F69,[1]NumberLocations!$H$1:$BS$157,64,0),0)</f>
        <v>0</v>
      </c>
      <c r="W69" s="16">
        <f>IFERROR(VLOOKUP($F69,[1]NumberLocations!$H$1:$BS$157,13,0),0)</f>
        <v>3795</v>
      </c>
      <c r="X69" s="16">
        <f>IFERROR(VLOOKUP($F69,[1]NumberLocations!$H$1:$BS$157,16,0),0)</f>
        <v>2338</v>
      </c>
      <c r="Y69" s="20">
        <f>IFERROR(VLOOKUP($F69,[1]NumberLocations!$H$1:$BS$157,19,0),0)</f>
        <v>181</v>
      </c>
      <c r="Z69" s="1"/>
      <c r="AA69" s="1"/>
      <c r="AB69" s="1"/>
      <c r="AC69" s="1"/>
      <c r="AD69" s="1"/>
      <c r="AE69" s="1"/>
      <c r="AF69" s="1"/>
      <c r="AG69" s="1"/>
      <c r="AH69" s="1"/>
      <c r="AI69" s="1"/>
    </row>
    <row r="70" spans="1:40" s="26" customFormat="1" ht="17.45" customHeight="1" x14ac:dyDescent="0.3">
      <c r="A70" s="1"/>
      <c r="B70" s="14">
        <v>61</v>
      </c>
      <c r="C70" s="15" t="s">
        <v>35</v>
      </c>
      <c r="D70" s="16" t="s">
        <v>123</v>
      </c>
      <c r="E70" s="16" t="s">
        <v>177</v>
      </c>
      <c r="F70" s="16" t="s">
        <v>184</v>
      </c>
      <c r="G70" s="18"/>
      <c r="H70" s="16" t="s">
        <v>185</v>
      </c>
      <c r="I70" s="16">
        <f>IFERROR(VLOOKUP($F70,[1]NumberLocations!$H$1:$BS$157,8,0),0)</f>
        <v>3087</v>
      </c>
      <c r="J70" s="16">
        <f>IFERROR(VLOOKUP($F70,[1]NumberLocations!$H$1:$BS$157,9,0),0)</f>
        <v>15097</v>
      </c>
      <c r="K70" s="16">
        <f>IFERROR(VLOOKUP($F70,[1]NumberLocations!$H$1:$BS$157,10,0),0)</f>
        <v>8055</v>
      </c>
      <c r="L70" s="16">
        <f>IFERROR(VLOOKUP($F70,[1]NumberLocations!$H$1:$BS$157,11,0),0)</f>
        <v>7042</v>
      </c>
      <c r="M70" s="16">
        <f>IFERROR(VLOOKUP($F70,[1]NumberLocations!$H$1:$BS$157,25,0),0)</f>
        <v>7</v>
      </c>
      <c r="N70" s="16">
        <f>IFERROR(VLOOKUP($F70,[1]NumberLocations!$H$1:$BS$157,26,0),0)</f>
        <v>24</v>
      </c>
      <c r="O70" s="16">
        <f>IFERROR(VLOOKUP($F70,[1]NumberLocations!$H$1:$BS$157,27,0),0)</f>
        <v>7</v>
      </c>
      <c r="P70" s="16">
        <f>IFERROR(VLOOKUP($F70,[1]NumberLocations!$H$1:$BS$157,28,0),0)</f>
        <v>24</v>
      </c>
      <c r="Q70" s="16">
        <f>IFERROR(VLOOKUP($F70,[1]NumberLocations!$H$1:$BS$157,29,0),0)</f>
        <v>24</v>
      </c>
      <c r="R70" s="16">
        <f>IFERROR(VLOOKUP($F70,[1]NumberLocations!$H$1:$BS$157,30,0),0)</f>
        <v>115</v>
      </c>
      <c r="S70" s="16">
        <f>IFERROR(VLOOKUP($F70,[1]NumberLocations!$H$1:$BS$157,61,0),0)</f>
        <v>3945</v>
      </c>
      <c r="T70" s="16">
        <f>IFERROR(VLOOKUP($F70,[1]NumberLocations!$H$1:$BS$157,62,0),0)</f>
        <v>1742</v>
      </c>
      <c r="U70" s="16">
        <f>IFERROR(VLOOKUP($F70,[1]NumberLocations!$H$1:$BS$157,63,0),0)</f>
        <v>0</v>
      </c>
      <c r="V70" s="20">
        <f>IFERROR(VLOOKUP($F70,[1]NumberLocations!$H$1:$BS$157,64,0),0)</f>
        <v>0</v>
      </c>
      <c r="W70" s="16">
        <f>IFERROR(VLOOKUP($F70,[1]NumberLocations!$H$1:$BS$157,13,0),0)</f>
        <v>8870</v>
      </c>
      <c r="X70" s="16">
        <f>IFERROR(VLOOKUP($F70,[1]NumberLocations!$H$1:$BS$157,16,0),0)</f>
        <v>5768</v>
      </c>
      <c r="Y70" s="20">
        <f>IFERROR(VLOOKUP($F70,[1]NumberLocations!$H$1:$BS$157,19,0),0)</f>
        <v>459</v>
      </c>
      <c r="Z70" s="1"/>
      <c r="AA70" s="1"/>
      <c r="AB70" s="1"/>
      <c r="AC70" s="1"/>
      <c r="AD70" s="1"/>
      <c r="AE70" s="1"/>
      <c r="AF70" s="1"/>
      <c r="AG70" s="1"/>
      <c r="AH70" s="1"/>
      <c r="AI70" s="1"/>
    </row>
    <row r="71" spans="1:40" s="26" customFormat="1" ht="17.45" customHeight="1" x14ac:dyDescent="0.3">
      <c r="A71" s="1"/>
      <c r="B71" s="14">
        <v>62</v>
      </c>
      <c r="C71" s="15" t="s">
        <v>35</v>
      </c>
      <c r="D71" s="16" t="s">
        <v>123</v>
      </c>
      <c r="E71" s="16" t="s">
        <v>186</v>
      </c>
      <c r="F71" s="16" t="s">
        <v>187</v>
      </c>
      <c r="G71" s="18"/>
      <c r="H71" s="16" t="s">
        <v>188</v>
      </c>
      <c r="I71" s="16">
        <f>IFERROR(VLOOKUP($F71,[1]NumberLocations!$H$1:$BS$157,8,0),0)</f>
        <v>1224</v>
      </c>
      <c r="J71" s="16">
        <f>IFERROR(VLOOKUP($F71,[1]NumberLocations!$H$1:$BS$157,9,0),0)</f>
        <v>2998</v>
      </c>
      <c r="K71" s="16">
        <f>IFERROR(VLOOKUP($F71,[1]NumberLocations!$H$1:$BS$157,10,0),0)</f>
        <v>1684</v>
      </c>
      <c r="L71" s="16">
        <f>IFERROR(VLOOKUP($F71,[1]NumberLocations!$H$1:$BS$157,11,0),0)</f>
        <v>1314</v>
      </c>
      <c r="M71" s="16">
        <f>IFERROR(VLOOKUP($F71,[1]NumberLocations!$H$1:$BS$157,25,0),0)</f>
        <v>0</v>
      </c>
      <c r="N71" s="16">
        <f>IFERROR(VLOOKUP($F71,[1]NumberLocations!$H$1:$BS$157,26,0),0)</f>
        <v>0</v>
      </c>
      <c r="O71" s="16">
        <f>IFERROR(VLOOKUP($F71,[1]NumberLocations!$H$1:$BS$157,27,0),0)</f>
        <v>0</v>
      </c>
      <c r="P71" s="16">
        <f>IFERROR(VLOOKUP($F71,[1]NumberLocations!$H$1:$BS$157,28,0),0)</f>
        <v>0</v>
      </c>
      <c r="Q71" s="16">
        <f>IFERROR(VLOOKUP($F71,[1]NumberLocations!$H$1:$BS$157,29,0),0)</f>
        <v>164</v>
      </c>
      <c r="R71" s="16">
        <f>IFERROR(VLOOKUP($F71,[1]NumberLocations!$H$1:$BS$157,30,0),0)</f>
        <v>629</v>
      </c>
      <c r="S71" s="16">
        <f>IFERROR(VLOOKUP($F71,[1]NumberLocations!$H$1:$BS$157,61,0),0)</f>
        <v>1338</v>
      </c>
      <c r="T71" s="16">
        <f>IFERROR(VLOOKUP($F71,[1]NumberLocations!$H$1:$BS$157,62,0),0)</f>
        <v>981</v>
      </c>
      <c r="U71" s="16">
        <f>IFERROR(VLOOKUP($F71,[1]NumberLocations!$H$1:$BS$157,63,0),0)</f>
        <v>181</v>
      </c>
      <c r="V71" s="20">
        <f>IFERROR(VLOOKUP($F71,[1]NumberLocations!$H$1:$BS$157,64,0),0)</f>
        <v>0</v>
      </c>
      <c r="W71" s="16">
        <f>IFERROR(VLOOKUP($F71,[1]NumberLocations!$H$1:$BS$157,13,0),0)</f>
        <v>1261</v>
      </c>
      <c r="X71" s="16">
        <f>IFERROR(VLOOKUP($F71,[1]NumberLocations!$H$1:$BS$157,16,0),0)</f>
        <v>1586</v>
      </c>
      <c r="Y71" s="20">
        <f>IFERROR(VLOOKUP($F71,[1]NumberLocations!$H$1:$BS$157,19,0),0)</f>
        <v>151</v>
      </c>
      <c r="Z71" s="1"/>
      <c r="AA71" s="1"/>
      <c r="AB71" s="1"/>
      <c r="AC71" s="1"/>
      <c r="AD71" s="1"/>
      <c r="AE71" s="1"/>
      <c r="AF71" s="1"/>
      <c r="AG71" s="1"/>
      <c r="AH71" s="1"/>
      <c r="AI71" s="1"/>
    </row>
    <row r="72" spans="1:40" s="26" customFormat="1" ht="17.45" customHeight="1" x14ac:dyDescent="0.3">
      <c r="A72" s="1"/>
      <c r="B72" s="14">
        <v>63</v>
      </c>
      <c r="C72" s="15" t="s">
        <v>35</v>
      </c>
      <c r="D72" s="16" t="s">
        <v>123</v>
      </c>
      <c r="E72" s="16" t="s">
        <v>186</v>
      </c>
      <c r="F72" s="16" t="s">
        <v>189</v>
      </c>
      <c r="G72" s="18"/>
      <c r="H72" s="16" t="s">
        <v>190</v>
      </c>
      <c r="I72" s="16">
        <f>IFERROR(VLOOKUP($F72,[1]NumberLocations!$H$1:$BS$157,8,0),0)</f>
        <v>4320</v>
      </c>
      <c r="J72" s="16">
        <f>IFERROR(VLOOKUP($F72,[1]NumberLocations!$H$1:$BS$157,9,0),0)</f>
        <v>17024</v>
      </c>
      <c r="K72" s="16">
        <f>IFERROR(VLOOKUP($F72,[1]NumberLocations!$H$1:$BS$157,10,0),0)</f>
        <v>8691</v>
      </c>
      <c r="L72" s="16">
        <f>IFERROR(VLOOKUP($F72,[1]NumberLocations!$H$1:$BS$157,11,0),0)</f>
        <v>8333</v>
      </c>
      <c r="M72" s="16">
        <f>IFERROR(VLOOKUP($F72,[1]NumberLocations!$H$1:$BS$157,25,0),0)</f>
        <v>0</v>
      </c>
      <c r="N72" s="16">
        <f>IFERROR(VLOOKUP($F72,[1]NumberLocations!$H$1:$BS$157,26,0),0)</f>
        <v>0</v>
      </c>
      <c r="O72" s="16">
        <f>IFERROR(VLOOKUP($F72,[1]NumberLocations!$H$1:$BS$157,27,0),0)</f>
        <v>0</v>
      </c>
      <c r="P72" s="16">
        <f>IFERROR(VLOOKUP($F72,[1]NumberLocations!$H$1:$BS$157,28,0),0)</f>
        <v>0</v>
      </c>
      <c r="Q72" s="16">
        <f>IFERROR(VLOOKUP($F72,[1]NumberLocations!$H$1:$BS$157,29,0),0)</f>
        <v>213</v>
      </c>
      <c r="R72" s="16">
        <f>IFERROR(VLOOKUP($F72,[1]NumberLocations!$H$1:$BS$157,30,0),0)</f>
        <v>1196</v>
      </c>
      <c r="S72" s="16">
        <f>IFERROR(VLOOKUP($F72,[1]NumberLocations!$H$1:$BS$157,61,0),0)</f>
        <v>5878</v>
      </c>
      <c r="T72" s="16">
        <f>IFERROR(VLOOKUP($F72,[1]NumberLocations!$H$1:$BS$157,62,0),0)</f>
        <v>1411</v>
      </c>
      <c r="U72" s="16">
        <f>IFERROR(VLOOKUP($F72,[1]NumberLocations!$H$1:$BS$157,63,0),0)</f>
        <v>211</v>
      </c>
      <c r="V72" s="20">
        <f>IFERROR(VLOOKUP($F72,[1]NumberLocations!$H$1:$BS$157,64,0),0)</f>
        <v>0</v>
      </c>
      <c r="W72" s="16">
        <f>IFERROR(VLOOKUP($F72,[1]NumberLocations!$H$1:$BS$157,13,0),0)</f>
        <v>10306</v>
      </c>
      <c r="X72" s="16">
        <f>IFERROR(VLOOKUP($F72,[1]NumberLocations!$H$1:$BS$157,16,0),0)</f>
        <v>6207</v>
      </c>
      <c r="Y72" s="20">
        <f>IFERROR(VLOOKUP($F72,[1]NumberLocations!$H$1:$BS$157,19,0),0)</f>
        <v>511</v>
      </c>
      <c r="Z72" s="1"/>
      <c r="AA72" s="1"/>
      <c r="AB72" s="1"/>
      <c r="AC72" s="1"/>
      <c r="AD72" s="1"/>
      <c r="AE72" s="1"/>
      <c r="AF72" s="1"/>
      <c r="AG72" s="1"/>
      <c r="AH72" s="1"/>
      <c r="AI72" s="1"/>
    </row>
    <row r="73" spans="1:40" s="26" customFormat="1" ht="17.45" customHeight="1" x14ac:dyDescent="0.3">
      <c r="A73" s="1"/>
      <c r="B73" s="14">
        <v>64</v>
      </c>
      <c r="C73" s="15" t="s">
        <v>35</v>
      </c>
      <c r="D73" s="16" t="s">
        <v>123</v>
      </c>
      <c r="E73" s="16" t="s">
        <v>186</v>
      </c>
      <c r="F73" s="16" t="s">
        <v>191</v>
      </c>
      <c r="G73" s="18"/>
      <c r="H73" s="16" t="s">
        <v>192</v>
      </c>
      <c r="I73" s="16">
        <f>IFERROR(VLOOKUP($F73,[1]NumberLocations!$H$1:$BS$157,8,0),0)</f>
        <v>2191</v>
      </c>
      <c r="J73" s="16">
        <f>IFERROR(VLOOKUP($F73,[1]NumberLocations!$H$1:$BS$157,9,0),0)</f>
        <v>10186</v>
      </c>
      <c r="K73" s="16">
        <f>IFERROR(VLOOKUP($F73,[1]NumberLocations!$H$1:$BS$157,10,0),0)</f>
        <v>5677</v>
      </c>
      <c r="L73" s="16">
        <f>IFERROR(VLOOKUP($F73,[1]NumberLocations!$H$1:$BS$157,11,0),0)</f>
        <v>4509</v>
      </c>
      <c r="M73" s="16">
        <f>IFERROR(VLOOKUP($F73,[1]NumberLocations!$H$1:$BS$157,25,0),0)</f>
        <v>15</v>
      </c>
      <c r="N73" s="16">
        <f>IFERROR(VLOOKUP($F73,[1]NumberLocations!$H$1:$BS$157,26,0),0)</f>
        <v>70</v>
      </c>
      <c r="O73" s="16">
        <f>IFERROR(VLOOKUP($F73,[1]NumberLocations!$H$1:$BS$157,27,0),0)</f>
        <v>15</v>
      </c>
      <c r="P73" s="16">
        <f>IFERROR(VLOOKUP($F73,[1]NumberLocations!$H$1:$BS$157,28,0),0)</f>
        <v>70</v>
      </c>
      <c r="Q73" s="16">
        <f>IFERROR(VLOOKUP($F73,[1]NumberLocations!$H$1:$BS$157,29,0),0)</f>
        <v>10</v>
      </c>
      <c r="R73" s="16">
        <f>IFERROR(VLOOKUP($F73,[1]NumberLocations!$H$1:$BS$157,30,0),0)</f>
        <v>51</v>
      </c>
      <c r="S73" s="16">
        <f>IFERROR(VLOOKUP($F73,[1]NumberLocations!$H$1:$BS$157,61,0),0)</f>
        <v>2759</v>
      </c>
      <c r="T73" s="16">
        <f>IFERROR(VLOOKUP($F73,[1]NumberLocations!$H$1:$BS$157,62,0),0)</f>
        <v>1897</v>
      </c>
      <c r="U73" s="16">
        <f>IFERROR(VLOOKUP($F73,[1]NumberLocations!$H$1:$BS$157,63,0),0)</f>
        <v>0</v>
      </c>
      <c r="V73" s="20">
        <f>IFERROR(VLOOKUP($F73,[1]NumberLocations!$H$1:$BS$157,64,0),0)</f>
        <v>0</v>
      </c>
      <c r="W73" s="16">
        <f>IFERROR(VLOOKUP($F73,[1]NumberLocations!$H$1:$BS$157,13,0),0)</f>
        <v>6186</v>
      </c>
      <c r="X73" s="16">
        <f>IFERROR(VLOOKUP($F73,[1]NumberLocations!$H$1:$BS$157,16,0),0)</f>
        <v>3738</v>
      </c>
      <c r="Y73" s="20">
        <f>IFERROR(VLOOKUP($F73,[1]NumberLocations!$H$1:$BS$157,19,0),0)</f>
        <v>262</v>
      </c>
      <c r="Z73" s="1"/>
      <c r="AA73" s="1"/>
      <c r="AB73" s="1"/>
      <c r="AC73" s="1"/>
      <c r="AD73" s="1"/>
      <c r="AE73" s="1"/>
      <c r="AF73" s="1"/>
      <c r="AG73" s="1"/>
      <c r="AH73" s="1"/>
      <c r="AI73" s="1"/>
    </row>
    <row r="74" spans="1:40" s="26" customFormat="1" ht="17.45" customHeight="1" x14ac:dyDescent="0.3">
      <c r="A74" s="1"/>
      <c r="B74" s="14">
        <v>65</v>
      </c>
      <c r="C74" s="15" t="s">
        <v>35</v>
      </c>
      <c r="D74" s="16" t="s">
        <v>193</v>
      </c>
      <c r="E74" s="16" t="s">
        <v>194</v>
      </c>
      <c r="F74" s="16" t="s">
        <v>195</v>
      </c>
      <c r="G74" s="18"/>
      <c r="H74" s="32" t="s">
        <v>196</v>
      </c>
      <c r="I74" s="16">
        <f>IFERROR(VLOOKUP($F74,[1]NumberLocations!$H$1:$BS$157,8,0),0)</f>
        <v>202</v>
      </c>
      <c r="J74" s="16">
        <f>IFERROR(VLOOKUP($F74,[1]NumberLocations!$H$1:$BS$157,9,0),0)</f>
        <v>841</v>
      </c>
      <c r="K74" s="16">
        <f>IFERROR(VLOOKUP($F74,[1]NumberLocations!$H$1:$BS$157,10,0),0)</f>
        <v>502</v>
      </c>
      <c r="L74" s="16">
        <f>IFERROR(VLOOKUP($F74,[1]NumberLocations!$H$1:$BS$157,11,0),0)</f>
        <v>339</v>
      </c>
      <c r="M74" s="16">
        <f>IFERROR(VLOOKUP($F74,[1]NumberLocations!$H$1:$BS$157,25,0),0)</f>
        <v>0</v>
      </c>
      <c r="N74" s="16">
        <f>IFERROR(VLOOKUP($F74,[1]NumberLocations!$H$1:$BS$157,26,0),0)</f>
        <v>0</v>
      </c>
      <c r="O74" s="16">
        <f>IFERROR(VLOOKUP($F74,[1]NumberLocations!$H$1:$BS$157,27,0),0)</f>
        <v>0</v>
      </c>
      <c r="P74" s="16">
        <f>IFERROR(VLOOKUP($F74,[1]NumberLocations!$H$1:$BS$157,28,0),0)</f>
        <v>0</v>
      </c>
      <c r="Q74" s="16">
        <f>IFERROR(VLOOKUP($F74,[1]NumberLocations!$H$1:$BS$157,29,0),0)</f>
        <v>0</v>
      </c>
      <c r="R74" s="16">
        <f>IFERROR(VLOOKUP($F74,[1]NumberLocations!$H$1:$BS$157,30,0),0)</f>
        <v>0</v>
      </c>
      <c r="S74" s="16">
        <f>IFERROR(VLOOKUP($F74,[1]NumberLocations!$H$1:$BS$157,61,0),0)</f>
        <v>360</v>
      </c>
      <c r="T74" s="16">
        <f>IFERROR(VLOOKUP($F74,[1]NumberLocations!$H$1:$BS$157,62,0),0)</f>
        <v>0</v>
      </c>
      <c r="U74" s="16">
        <f>IFERROR(VLOOKUP($F74,[1]NumberLocations!$H$1:$BS$157,63,0),0)</f>
        <v>0</v>
      </c>
      <c r="V74" s="20">
        <f>IFERROR(VLOOKUP($F74,[1]NumberLocations!$H$1:$BS$157,64,0),0)</f>
        <v>0</v>
      </c>
      <c r="W74" s="16">
        <f>IFERROR(VLOOKUP($F74,[1]NumberLocations!$H$1:$BS$157,13,0),0)</f>
        <v>527</v>
      </c>
      <c r="X74" s="16">
        <f>IFERROR(VLOOKUP($F74,[1]NumberLocations!$H$1:$BS$157,16,0),0)</f>
        <v>281</v>
      </c>
      <c r="Y74" s="20">
        <f>IFERROR(VLOOKUP($F74,[1]NumberLocations!$H$1:$BS$157,19,0),0)</f>
        <v>33</v>
      </c>
      <c r="Z74" s="1"/>
      <c r="AA74" s="1"/>
      <c r="AB74" s="1"/>
      <c r="AC74" s="1"/>
      <c r="AD74" s="1"/>
      <c r="AE74" s="1"/>
      <c r="AF74" s="1"/>
      <c r="AG74" s="1"/>
      <c r="AH74" s="1"/>
      <c r="AI74" s="1"/>
    </row>
    <row r="75" spans="1:40" s="26" customFormat="1" ht="17.45" customHeight="1" x14ac:dyDescent="0.3">
      <c r="A75" s="1"/>
      <c r="B75" s="14">
        <v>66</v>
      </c>
      <c r="C75" s="15" t="s">
        <v>35</v>
      </c>
      <c r="D75" s="16" t="s">
        <v>197</v>
      </c>
      <c r="E75" s="16" t="s">
        <v>198</v>
      </c>
      <c r="F75" s="16" t="s">
        <v>199</v>
      </c>
      <c r="G75" s="18"/>
      <c r="H75" s="16" t="s">
        <v>200</v>
      </c>
      <c r="I75" s="16">
        <f>IFERROR(VLOOKUP($F75,[1]NumberLocations!$H$1:$BS$157,8,0),0)</f>
        <v>263</v>
      </c>
      <c r="J75" s="16">
        <f>IFERROR(VLOOKUP($F75,[1]NumberLocations!$H$1:$BS$157,9,0),0)</f>
        <v>1239</v>
      </c>
      <c r="K75" s="16">
        <f>IFERROR(VLOOKUP($F75,[1]NumberLocations!$H$1:$BS$157,10,0),0)</f>
        <v>658</v>
      </c>
      <c r="L75" s="16">
        <f>IFERROR(VLOOKUP($F75,[1]NumberLocations!$H$1:$BS$157,11,0),0)</f>
        <v>581</v>
      </c>
      <c r="M75" s="16">
        <f>IFERROR(VLOOKUP($F75,[1]NumberLocations!$H$1:$BS$157,25,0),0)</f>
        <v>0</v>
      </c>
      <c r="N75" s="16">
        <f>IFERROR(VLOOKUP($F75,[1]NumberLocations!$H$1:$BS$157,26,0),0)</f>
        <v>0</v>
      </c>
      <c r="O75" s="16">
        <f>IFERROR(VLOOKUP($F75,[1]NumberLocations!$H$1:$BS$157,27,0),0)</f>
        <v>0</v>
      </c>
      <c r="P75" s="16">
        <f>IFERROR(VLOOKUP($F75,[1]NumberLocations!$H$1:$BS$157,28,0),0)</f>
        <v>0</v>
      </c>
      <c r="Q75" s="16">
        <f>IFERROR(VLOOKUP($F75,[1]NumberLocations!$H$1:$BS$157,29,0),0)</f>
        <v>2</v>
      </c>
      <c r="R75" s="16">
        <f>IFERROR(VLOOKUP($F75,[1]NumberLocations!$H$1:$BS$157,30,0),0)</f>
        <v>8</v>
      </c>
      <c r="S75" s="16">
        <f>IFERROR(VLOOKUP($F75,[1]NumberLocations!$H$1:$BS$157,61,0),0)</f>
        <v>319</v>
      </c>
      <c r="T75" s="16">
        <f>IFERROR(VLOOKUP($F75,[1]NumberLocations!$H$1:$BS$157,62,0),0)</f>
        <v>0</v>
      </c>
      <c r="U75" s="16">
        <f>IFERROR(VLOOKUP($F75,[1]NumberLocations!$H$1:$BS$157,63,0),0)</f>
        <v>0</v>
      </c>
      <c r="V75" s="20">
        <f>IFERROR(VLOOKUP($F75,[1]NumberLocations!$H$1:$BS$157,64,0),0)</f>
        <v>625</v>
      </c>
      <c r="W75" s="16">
        <f>IFERROR(VLOOKUP($F75,[1]NumberLocations!$H$1:$BS$157,13,0),0)</f>
        <v>679</v>
      </c>
      <c r="X75" s="16">
        <f>IFERROR(VLOOKUP($F75,[1]NumberLocations!$H$1:$BS$157,16,0),0)</f>
        <v>520</v>
      </c>
      <c r="Y75" s="20">
        <f>IFERROR(VLOOKUP($F75,[1]NumberLocations!$H$1:$BS$157,19,0),0)</f>
        <v>40</v>
      </c>
      <c r="Z75" s="1"/>
      <c r="AA75" s="1"/>
      <c r="AB75" s="1"/>
      <c r="AC75" s="1"/>
      <c r="AD75" s="1"/>
      <c r="AE75" s="1"/>
      <c r="AF75" s="1"/>
      <c r="AG75" s="1"/>
      <c r="AH75" s="1"/>
      <c r="AI75" s="1"/>
    </row>
    <row r="76" spans="1:40" s="26" customFormat="1" ht="17.45" customHeight="1" x14ac:dyDescent="0.3">
      <c r="A76" s="1"/>
      <c r="B76" s="14">
        <v>67</v>
      </c>
      <c r="C76" s="15" t="s">
        <v>35</v>
      </c>
      <c r="D76" s="16" t="s">
        <v>197</v>
      </c>
      <c r="E76" s="16" t="s">
        <v>201</v>
      </c>
      <c r="F76" s="16" t="s">
        <v>202</v>
      </c>
      <c r="G76" s="18"/>
      <c r="H76" s="16" t="s">
        <v>203</v>
      </c>
      <c r="I76" s="16">
        <f>IFERROR(VLOOKUP($F76,[1]NumberLocations!$H$1:$BS$157,8,0),0)</f>
        <v>348</v>
      </c>
      <c r="J76" s="16">
        <f>IFERROR(VLOOKUP($F76,[1]NumberLocations!$H$1:$BS$157,9,0),0)</f>
        <v>1615</v>
      </c>
      <c r="K76" s="16">
        <f>IFERROR(VLOOKUP($F76,[1]NumberLocations!$H$1:$BS$157,10,0),0)</f>
        <v>830</v>
      </c>
      <c r="L76" s="16">
        <f>IFERROR(VLOOKUP($F76,[1]NumberLocations!$H$1:$BS$157,11,0),0)</f>
        <v>785</v>
      </c>
      <c r="M76" s="16">
        <f>IFERROR(VLOOKUP($F76,[1]NumberLocations!$H$1:$BS$157,25,0),0)</f>
        <v>0</v>
      </c>
      <c r="N76" s="16">
        <f>IFERROR(VLOOKUP($F76,[1]NumberLocations!$H$1:$BS$157,26,0),0)</f>
        <v>0</v>
      </c>
      <c r="O76" s="16">
        <f>IFERROR(VLOOKUP($F76,[1]NumberLocations!$H$1:$BS$157,27,0),0)</f>
        <v>0</v>
      </c>
      <c r="P76" s="16">
        <f>IFERROR(VLOOKUP($F76,[1]NumberLocations!$H$1:$BS$157,28,0),0)</f>
        <v>0</v>
      </c>
      <c r="Q76" s="16">
        <f>IFERROR(VLOOKUP($F76,[1]NumberLocations!$H$1:$BS$157,29,0),0)</f>
        <v>0</v>
      </c>
      <c r="R76" s="16">
        <f>IFERROR(VLOOKUP($F76,[1]NumberLocations!$H$1:$BS$157,30,0),0)</f>
        <v>1</v>
      </c>
      <c r="S76" s="16">
        <f>IFERROR(VLOOKUP($F76,[1]NumberLocations!$H$1:$BS$157,61,0),0)</f>
        <v>397</v>
      </c>
      <c r="T76" s="16">
        <f>IFERROR(VLOOKUP($F76,[1]NumberLocations!$H$1:$BS$157,62,0),0)</f>
        <v>0</v>
      </c>
      <c r="U76" s="16">
        <f>IFERROR(VLOOKUP($F76,[1]NumberLocations!$H$1:$BS$157,63,0),0)</f>
        <v>0</v>
      </c>
      <c r="V76" s="20">
        <f>IFERROR(VLOOKUP($F76,[1]NumberLocations!$H$1:$BS$157,64,0),0)</f>
        <v>19</v>
      </c>
      <c r="W76" s="16">
        <f>IFERROR(VLOOKUP($F76,[1]NumberLocations!$H$1:$BS$157,13,0),0)</f>
        <v>920</v>
      </c>
      <c r="X76" s="16">
        <f>IFERROR(VLOOKUP($F76,[1]NumberLocations!$H$1:$BS$157,16,0),0)</f>
        <v>654</v>
      </c>
      <c r="Y76" s="20">
        <f>IFERROR(VLOOKUP($F76,[1]NumberLocations!$H$1:$BS$157,19,0),0)</f>
        <v>41</v>
      </c>
      <c r="Z76" s="1"/>
      <c r="AA76" s="1"/>
      <c r="AB76" s="1"/>
      <c r="AC76" s="1"/>
      <c r="AD76" s="1"/>
      <c r="AE76" s="1"/>
      <c r="AF76" s="1"/>
      <c r="AG76" s="1"/>
      <c r="AH76" s="1"/>
      <c r="AI76" s="1"/>
    </row>
    <row r="77" spans="1:40" s="26" customFormat="1" ht="17.45" customHeight="1" thickBot="1" x14ac:dyDescent="0.35">
      <c r="A77" s="1"/>
      <c r="B77" s="14">
        <v>68</v>
      </c>
      <c r="C77" s="15" t="s">
        <v>35</v>
      </c>
      <c r="D77" s="33" t="s">
        <v>197</v>
      </c>
      <c r="E77" s="33" t="s">
        <v>201</v>
      </c>
      <c r="F77" s="33" t="s">
        <v>204</v>
      </c>
      <c r="G77" s="34"/>
      <c r="H77" s="35" t="s">
        <v>205</v>
      </c>
      <c r="I77" s="16">
        <f>IFERROR(VLOOKUP($F77,[1]NumberLocations!$H$1:$BS$157,8,0),0)</f>
        <v>2109</v>
      </c>
      <c r="J77" s="16">
        <f>IFERROR(VLOOKUP($F77,[1]NumberLocations!$H$1:$BS$157,9,0),0)</f>
        <v>10260</v>
      </c>
      <c r="K77" s="16">
        <f>IFERROR(VLOOKUP($F77,[1]NumberLocations!$H$1:$BS$157,10,0),0)</f>
        <v>5268</v>
      </c>
      <c r="L77" s="16">
        <f>IFERROR(VLOOKUP($F77,[1]NumberLocations!$H$1:$BS$157,11,0),0)</f>
        <v>4992</v>
      </c>
      <c r="M77" s="16">
        <f>IFERROR(VLOOKUP($F77,[1]NumberLocations!$H$1:$BS$157,25,0),0)</f>
        <v>0</v>
      </c>
      <c r="N77" s="16">
        <f>IFERROR(VLOOKUP($F77,[1]NumberLocations!$H$1:$BS$157,26,0),0)</f>
        <v>0</v>
      </c>
      <c r="O77" s="16">
        <f>IFERROR(VLOOKUP($F77,[1]NumberLocations!$H$1:$BS$157,27,0),0)</f>
        <v>0</v>
      </c>
      <c r="P77" s="16">
        <f>IFERROR(VLOOKUP($F77,[1]NumberLocations!$H$1:$BS$157,28,0),0)</f>
        <v>0</v>
      </c>
      <c r="Q77" s="16">
        <f>IFERROR(VLOOKUP($F77,[1]NumberLocations!$H$1:$BS$157,29,0),0)</f>
        <v>14</v>
      </c>
      <c r="R77" s="16">
        <f>IFERROR(VLOOKUP($F77,[1]NumberLocations!$H$1:$BS$157,30,0),0)</f>
        <v>59</v>
      </c>
      <c r="S77" s="16">
        <f>IFERROR(VLOOKUP($F77,[1]NumberLocations!$H$1:$BS$157,61,0),0)</f>
        <v>2227</v>
      </c>
      <c r="T77" s="16">
        <f>IFERROR(VLOOKUP($F77,[1]NumberLocations!$H$1:$BS$157,62,0),0)</f>
        <v>2630</v>
      </c>
      <c r="U77" s="16">
        <f>IFERROR(VLOOKUP($F77,[1]NumberLocations!$H$1:$BS$157,63,0),0)</f>
        <v>0</v>
      </c>
      <c r="V77" s="20">
        <f>IFERROR(VLOOKUP($F77,[1]NumberLocations!$H$1:$BS$157,64,0),0)</f>
        <v>0</v>
      </c>
      <c r="W77" s="16">
        <f>IFERROR(VLOOKUP($F77,[1]NumberLocations!$H$1:$BS$157,13,0),0)</f>
        <v>5863</v>
      </c>
      <c r="X77" s="16">
        <f>IFERROR(VLOOKUP($F77,[1]NumberLocations!$H$1:$BS$157,16,0),0)</f>
        <v>4136</v>
      </c>
      <c r="Y77" s="20">
        <f>IFERROR(VLOOKUP($F77,[1]NumberLocations!$H$1:$BS$157,19,0),0)</f>
        <v>261</v>
      </c>
      <c r="Z77" s="1"/>
      <c r="AA77" s="1"/>
      <c r="AB77" s="1"/>
      <c r="AC77" s="1"/>
      <c r="AD77" s="1"/>
      <c r="AE77" s="1"/>
      <c r="AF77" s="1"/>
      <c r="AG77" s="1"/>
      <c r="AH77" s="1"/>
      <c r="AI77" s="1"/>
    </row>
    <row r="78" spans="1:40" s="40" customFormat="1" ht="17.25" thickBot="1" x14ac:dyDescent="0.35">
      <c r="A78" s="36"/>
      <c r="B78" s="37"/>
      <c r="C78" s="38" t="s">
        <v>206</v>
      </c>
      <c r="D78" s="38"/>
      <c r="E78" s="38"/>
      <c r="F78" s="39"/>
      <c r="G78" s="39"/>
      <c r="H78" s="39"/>
      <c r="I78" s="39">
        <f>SUM(I36:I77)+I35+I29</f>
        <v>56035</v>
      </c>
      <c r="J78" s="39">
        <f t="shared" ref="J78:Y78" si="2">SUM(J36:J77)+J35+J29</f>
        <v>277451</v>
      </c>
      <c r="K78" s="39">
        <f t="shared" si="2"/>
        <v>144203</v>
      </c>
      <c r="L78" s="39">
        <f t="shared" si="2"/>
        <v>133248</v>
      </c>
      <c r="M78" s="39">
        <f t="shared" si="2"/>
        <v>645</v>
      </c>
      <c r="N78" s="39">
        <f t="shared" si="2"/>
        <v>3338</v>
      </c>
      <c r="O78" s="39">
        <f t="shared" si="2"/>
        <v>2214</v>
      </c>
      <c r="P78" s="39">
        <f t="shared" si="2"/>
        <v>2634</v>
      </c>
      <c r="Q78" s="39">
        <f t="shared" si="2"/>
        <v>725</v>
      </c>
      <c r="R78" s="39">
        <f t="shared" si="2"/>
        <v>3577</v>
      </c>
      <c r="S78" s="39">
        <f t="shared" si="2"/>
        <v>65538</v>
      </c>
      <c r="T78" s="39">
        <f t="shared" si="2"/>
        <v>14432</v>
      </c>
      <c r="U78" s="39">
        <f t="shared" si="2"/>
        <v>1053</v>
      </c>
      <c r="V78" s="39">
        <f t="shared" si="2"/>
        <v>2212</v>
      </c>
      <c r="W78" s="39">
        <f t="shared" si="2"/>
        <v>141092</v>
      </c>
      <c r="X78" s="39">
        <f t="shared" si="2"/>
        <v>125706</v>
      </c>
      <c r="Y78" s="39">
        <f t="shared" si="2"/>
        <v>10653</v>
      </c>
      <c r="Z78" s="36"/>
      <c r="AA78" s="36"/>
      <c r="AB78" s="36"/>
      <c r="AC78" s="36"/>
      <c r="AD78" s="36"/>
      <c r="AE78" s="36"/>
      <c r="AF78" s="36"/>
      <c r="AG78" s="36"/>
      <c r="AH78" s="36"/>
      <c r="AI78" s="36"/>
      <c r="AJ78" s="36"/>
      <c r="AK78" s="36"/>
      <c r="AL78" s="36"/>
      <c r="AM78" s="36"/>
      <c r="AN78" s="36"/>
    </row>
    <row r="79" spans="1:40" s="1" customFormat="1" x14ac:dyDescent="0.3">
      <c r="F79" s="2"/>
      <c r="H79" s="2"/>
    </row>
  </sheetData>
  <autoFilter ref="B7:Y78" xr:uid="{53336C1B-DC7F-416C-B7D7-A483AB2E90FE}"/>
  <mergeCells count="8">
    <mergeCell ref="F30:F34"/>
    <mergeCell ref="R3:Y3"/>
    <mergeCell ref="R4:Y5"/>
    <mergeCell ref="B6:H6"/>
    <mergeCell ref="I6:L6"/>
    <mergeCell ref="M6:R6"/>
    <mergeCell ref="S6:V6"/>
    <mergeCell ref="W6:Y6"/>
  </mergeCells>
  <conditionalFormatting sqref="H79:H1048576">
    <cfRule type="duplicateValues" dxfId="9" priority="9"/>
  </conditionalFormatting>
  <conditionalFormatting sqref="F75:F76">
    <cfRule type="duplicateValues" dxfId="8" priority="11"/>
  </conditionalFormatting>
  <conditionalFormatting sqref="H74">
    <cfRule type="duplicateValues" dxfId="7" priority="3"/>
  </conditionalFormatting>
  <conditionalFormatting sqref="H74">
    <cfRule type="duplicateValues" dxfId="6" priority="4"/>
    <cfRule type="duplicateValues" dxfId="5" priority="5"/>
  </conditionalFormatting>
  <conditionalFormatting sqref="H74">
    <cfRule type="duplicateValues" dxfId="4" priority="6"/>
  </conditionalFormatting>
  <conditionalFormatting sqref="F77">
    <cfRule type="duplicateValues" dxfId="3" priority="13"/>
  </conditionalFormatting>
  <conditionalFormatting sqref="H76:H77 H8:H28 H30:H34 H36:H54 H56:H73">
    <cfRule type="duplicateValues" dxfId="2" priority="14"/>
  </conditionalFormatting>
  <conditionalFormatting sqref="F36:F46 F48:F76">
    <cfRule type="duplicateValues" dxfId="1" priority="15"/>
  </conditionalFormatting>
  <conditionalFormatting sqref="H79">
    <cfRule type="duplicateValues" dxfId="0" priority="19"/>
  </conditionalFormatting>
  <pageMargins left="7.874015748031496E-2" right="0" top="7.874015748031496E-2" bottom="7.874015748031496E-2" header="0.11811023622047245" footer="0.11811023622047245"/>
  <pageSetup paperSize="9" scale="65" orientation="landscape" horizontalDpi="300" r:id="rId1"/>
  <rowBreaks count="1" manualBreakCount="1">
    <brk id="29" min="1" max="24" man="1"/>
  </rowBreaks>
  <colBreaks count="1" manualBreakCount="1">
    <brk id="2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December 2019</vt:lpstr>
      <vt:lpstr>'December 2019'!Print_Area</vt:lpstr>
      <vt:lpstr>'December 2019'!Print_Titles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Niroj Shrestha</dc:creator>
  <cp:lastModifiedBy>Niroj Shrestha</cp:lastModifiedBy>
  <dcterms:created xsi:type="dcterms:W3CDTF">2020-01-12T08:36:46Z</dcterms:created>
  <dcterms:modified xsi:type="dcterms:W3CDTF">2020-01-12T09:08:51Z</dcterms:modified>
</cp:coreProperties>
</file>