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January\"/>
    </mc:Choice>
  </mc:AlternateContent>
  <xr:revisionPtr revIDLastSave="0" documentId="13_ncr:1_{D79825A5-C5CD-43A7-87A8-6E394085D642}" xr6:coauthVersionLast="44" xr6:coauthVersionMax="44" xr10:uidLastSave="{00000000-0000-0000-0000-000000000000}"/>
  <bookViews>
    <workbookView xWindow="-120" yWindow="-120" windowWidth="29040" windowHeight="15840" xr2:uid="{6083C7B4-F224-41E6-8B2C-023BCD0CE6FB}"/>
  </bookViews>
  <sheets>
    <sheet name="January 2020" sheetId="1" r:id="rId1"/>
  </sheets>
  <externalReferences>
    <externalReference r:id="rId2"/>
  </externalReferences>
  <definedNames>
    <definedName name="_xlnm._FilterDatabase" localSheetId="0" hidden="1">'January 2020'!$B$7:$Y$77</definedName>
    <definedName name="_xlnm.Print_Area" localSheetId="0">'January 2020'!$B$1:$Y$77</definedName>
    <definedName name="_xlnm.Print_Titles" localSheetId="0">'January 2020'!$7:$7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76" i="1" l="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50" i="1"/>
  <c r="X50" i="1"/>
  <c r="W50" i="1"/>
  <c r="V50" i="1"/>
  <c r="U50" i="1"/>
  <c r="T50" i="1"/>
  <c r="S50" i="1"/>
  <c r="R50" i="1"/>
  <c r="Q50" i="1"/>
  <c r="P50" i="1"/>
  <c r="O50" i="1"/>
  <c r="N50" i="1"/>
  <c r="M50" i="1"/>
  <c r="L50" i="1"/>
  <c r="K50" i="1"/>
  <c r="J50" i="1"/>
  <c r="I50"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S45" i="1"/>
  <c r="R45" i="1"/>
  <c r="Q45" i="1"/>
  <c r="P45" i="1"/>
  <c r="O45" i="1"/>
  <c r="N45" i="1"/>
  <c r="M45" i="1"/>
  <c r="L45" i="1"/>
  <c r="K45" i="1"/>
  <c r="J45" i="1"/>
  <c r="I45"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1" i="1"/>
  <c r="X41" i="1"/>
  <c r="W41" i="1"/>
  <c r="V41" i="1"/>
  <c r="U41" i="1"/>
  <c r="T41" i="1"/>
  <c r="S41" i="1"/>
  <c r="R41" i="1"/>
  <c r="Q41" i="1"/>
  <c r="P41" i="1"/>
  <c r="O41" i="1"/>
  <c r="N41" i="1"/>
  <c r="M41" i="1"/>
  <c r="L41" i="1"/>
  <c r="K41" i="1"/>
  <c r="J41" i="1"/>
  <c r="I41" i="1"/>
  <c r="Y40" i="1"/>
  <c r="X40" i="1"/>
  <c r="W40" i="1"/>
  <c r="V40" i="1"/>
  <c r="U40" i="1"/>
  <c r="T40" i="1"/>
  <c r="S40" i="1"/>
  <c r="R40" i="1"/>
  <c r="Q40" i="1"/>
  <c r="P40" i="1"/>
  <c r="O40" i="1"/>
  <c r="N40" i="1"/>
  <c r="M40" i="1"/>
  <c r="L40" i="1"/>
  <c r="K40" i="1"/>
  <c r="J40" i="1"/>
  <c r="I40" i="1"/>
  <c r="Y39" i="1"/>
  <c r="X39" i="1"/>
  <c r="W39" i="1"/>
  <c r="V39" i="1"/>
  <c r="U39" i="1"/>
  <c r="T39" i="1"/>
  <c r="S39" i="1"/>
  <c r="R39" i="1"/>
  <c r="Q39" i="1"/>
  <c r="P39" i="1"/>
  <c r="O39" i="1"/>
  <c r="N39" i="1"/>
  <c r="M39" i="1"/>
  <c r="L39" i="1"/>
  <c r="K39" i="1"/>
  <c r="J39" i="1"/>
  <c r="I39" i="1"/>
  <c r="Y38" i="1"/>
  <c r="X38" i="1"/>
  <c r="W38" i="1"/>
  <c r="V38" i="1"/>
  <c r="U38" i="1"/>
  <c r="T38" i="1"/>
  <c r="S38" i="1"/>
  <c r="R38" i="1"/>
  <c r="Q38" i="1"/>
  <c r="P38" i="1"/>
  <c r="O38" i="1"/>
  <c r="N38" i="1"/>
  <c r="M38" i="1"/>
  <c r="L38" i="1"/>
  <c r="K38" i="1"/>
  <c r="J38" i="1"/>
  <c r="I38" i="1"/>
  <c r="Y37" i="1"/>
  <c r="X37" i="1"/>
  <c r="W37" i="1"/>
  <c r="V37" i="1"/>
  <c r="U37" i="1"/>
  <c r="T37" i="1"/>
  <c r="S37" i="1"/>
  <c r="R37" i="1"/>
  <c r="Q37" i="1"/>
  <c r="P37" i="1"/>
  <c r="O37" i="1"/>
  <c r="N37" i="1"/>
  <c r="M37" i="1"/>
  <c r="L37" i="1"/>
  <c r="K37" i="1"/>
  <c r="J37" i="1"/>
  <c r="I37" i="1"/>
  <c r="Y36" i="1"/>
  <c r="X36" i="1"/>
  <c r="W36" i="1"/>
  <c r="V36" i="1"/>
  <c r="U36" i="1"/>
  <c r="T36" i="1"/>
  <c r="S36" i="1"/>
  <c r="R36" i="1"/>
  <c r="Q36" i="1"/>
  <c r="P36" i="1"/>
  <c r="O36" i="1"/>
  <c r="N36" i="1"/>
  <c r="M36" i="1"/>
  <c r="L36" i="1"/>
  <c r="K36" i="1"/>
  <c r="J36" i="1"/>
  <c r="I36"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31" i="1"/>
  <c r="X31" i="1"/>
  <c r="W31" i="1"/>
  <c r="V31" i="1"/>
  <c r="U31" i="1"/>
  <c r="T31" i="1"/>
  <c r="S31" i="1"/>
  <c r="R31" i="1"/>
  <c r="Q31" i="1"/>
  <c r="P31" i="1"/>
  <c r="O31" i="1"/>
  <c r="N31" i="1"/>
  <c r="M31" i="1"/>
  <c r="L31" i="1"/>
  <c r="K31" i="1"/>
  <c r="J31" i="1"/>
  <c r="I31" i="1"/>
  <c r="Y30" i="1"/>
  <c r="X30" i="1"/>
  <c r="W30" i="1"/>
  <c r="V30" i="1"/>
  <c r="U30" i="1"/>
  <c r="T30" i="1"/>
  <c r="S30" i="1"/>
  <c r="R30" i="1"/>
  <c r="Q30" i="1"/>
  <c r="P30" i="1"/>
  <c r="O30" i="1"/>
  <c r="N30" i="1"/>
  <c r="M30" i="1"/>
  <c r="L30" i="1"/>
  <c r="K30" i="1"/>
  <c r="J30" i="1"/>
  <c r="I30"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W8" i="1"/>
  <c r="V8" i="1"/>
  <c r="U8" i="1"/>
  <c r="T8" i="1"/>
  <c r="S8" i="1"/>
  <c r="R8" i="1"/>
  <c r="Q8" i="1"/>
  <c r="P8" i="1"/>
  <c r="O8" i="1"/>
  <c r="N8" i="1"/>
  <c r="M8" i="1"/>
  <c r="L8" i="1"/>
  <c r="K8" i="1"/>
  <c r="J8" i="1"/>
  <c r="I8" i="1"/>
  <c r="K35" i="1" l="1"/>
  <c r="O35" i="1"/>
  <c r="S35" i="1"/>
  <c r="W35" i="1"/>
  <c r="J35" i="1"/>
  <c r="N35" i="1"/>
  <c r="R35" i="1"/>
  <c r="V35" i="1"/>
  <c r="K29" i="1"/>
  <c r="O29" i="1"/>
  <c r="S29" i="1"/>
  <c r="S77" i="1" s="1"/>
  <c r="W29" i="1"/>
  <c r="W77" i="1" s="1"/>
  <c r="I29" i="1"/>
  <c r="M29" i="1"/>
  <c r="Q29" i="1"/>
  <c r="U29" i="1"/>
  <c r="Y29" i="1"/>
  <c r="L29" i="1"/>
  <c r="P29" i="1"/>
  <c r="T29" i="1"/>
  <c r="X29" i="1"/>
  <c r="L35" i="1"/>
  <c r="L77" i="1" s="1"/>
  <c r="P35" i="1"/>
  <c r="P77" i="1" s="1"/>
  <c r="T35" i="1"/>
  <c r="T77" i="1" s="1"/>
  <c r="X35" i="1"/>
  <c r="X77" i="1" s="1"/>
  <c r="K77" i="1"/>
  <c r="J29" i="1"/>
  <c r="J77" i="1" s="1"/>
  <c r="N29" i="1"/>
  <c r="N77" i="1" s="1"/>
  <c r="R29" i="1"/>
  <c r="V29" i="1"/>
  <c r="I35" i="1"/>
  <c r="I77" i="1" s="1"/>
  <c r="M35" i="1"/>
  <c r="Q35" i="1"/>
  <c r="U35" i="1"/>
  <c r="Y35" i="1"/>
  <c r="O77" i="1" l="1"/>
  <c r="Q77" i="1"/>
  <c r="R77" i="1"/>
  <c r="Y77" i="1"/>
  <c r="V77" i="1"/>
  <c r="M77" i="1"/>
  <c r="U77" i="1"/>
</calcChain>
</file>

<file path=xl/sharedStrings.xml><?xml version="1.0" encoding="utf-8"?>
<sst xmlns="http://schemas.openxmlformats.org/spreadsheetml/2006/main" count="377" uniqueCount="206">
  <si>
    <t>Iraq Camp Master List and Population Flow - Jan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</si>
  <si>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</si>
  <si>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</si>
  <si>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</si>
  <si>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are not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</si>
  <si>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</si>
  <si>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</si>
  <si>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</si>
  <si>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</si>
  <si>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</si>
  <si>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</si>
  <si>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</si>
  <si>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</si>
  <si>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</si>
  <si>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</si>
  <si>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</si>
  <si>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</si>
  <si>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</si>
  <si>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</si>
  <si>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</si>
  <si>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</si>
  <si>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</si>
  <si>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</si>
  <si>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</si>
  <si>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</si>
  <si>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</si>
  <si>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</si>
  <si>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</si>
  <si>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</si>
  <si>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</si>
  <si>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</si>
  <si>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</si>
  <si>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</si>
  <si>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</si>
  <si>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December</t>
  </si>
  <si>
    <t>Al-Anbar</t>
  </si>
  <si>
    <t>Al-Falluja</t>
  </si>
  <si>
    <t>Al-Nasir Camp (AAF01)</t>
  </si>
  <si>
    <t>IQ0102-0019-001</t>
  </si>
  <si>
    <t>Al-Salam Camp (AAF02)</t>
  </si>
  <si>
    <t>IQ0102-0019-002</t>
  </si>
  <si>
    <t>Al-Ikhowa (AAF03)</t>
  </si>
  <si>
    <t>IQ0102-0019-003</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</si>
  <si>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</si>
  <si>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</si>
  <si>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</si>
  <si>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</si>
  <si>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</si>
  <si>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</si>
  <si>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</si>
  <si>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</si>
  <si>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</si>
  <si>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</si>
  <si>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</si>
  <si>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</si>
  <si>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Iraq Camp (AAF14)</t>
  </si>
  <si>
    <t>IQ0102-0019-014</t>
  </si>
  <si>
    <t>Kiram Al Fallujah Camp (AAF16)</t>
  </si>
  <si>
    <t>IQ0102-0019-016</t>
  </si>
  <si>
    <t>Al Fallujah 1 (AAF17)</t>
  </si>
  <si>
    <t>IQ0102-0019-017</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</si>
  <si>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</si>
  <si>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</si>
  <si>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</si>
  <si>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</si>
  <si>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</si>
  <si>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</si>
  <si>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</si>
  <si>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</si>
  <si>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</si>
  <si>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</si>
  <si>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</si>
  <si>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</si>
  <si>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Alta'aki (AAF30)</t>
  </si>
  <si>
    <t>IQ0102-0019-030</t>
  </si>
  <si>
    <t>Al Rayan (AAF31)</t>
  </si>
  <si>
    <t>IQ0102-0019-031</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</si>
  <si>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</si>
  <si>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</si>
  <si>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</si>
  <si>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</si>
  <si>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</si>
  <si>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</si>
  <si>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</si>
  <si>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</si>
  <si>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</si>
  <si>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</si>
  <si>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</si>
  <si>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</si>
  <si>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</si>
  <si>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</si>
  <si>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</si>
  <si>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Ramadi</t>
  </si>
  <si>
    <t>Total HTC</t>
  </si>
  <si>
    <t>Baghdad</t>
  </si>
  <si>
    <t>Al-Mada'in</t>
  </si>
  <si>
    <t>Al-Nabi Younis</t>
  </si>
  <si>
    <t>IQ0707-0001</t>
  </si>
  <si>
    <t>Al-Kadhmiyah</t>
  </si>
  <si>
    <t>Al-Ahel</t>
  </si>
  <si>
    <t>IQ0701-0002</t>
  </si>
  <si>
    <t>Al-Risafa</t>
  </si>
  <si>
    <t>Zayona</t>
  </si>
  <si>
    <t>IQ0707-0043</t>
  </si>
  <si>
    <t>Al-Mahmoudiya</t>
  </si>
  <si>
    <t>Latifiya 1</t>
  </si>
  <si>
    <t>IQ0706-0004</t>
  </si>
  <si>
    <t>Latifiya 2</t>
  </si>
  <si>
    <t>IQ0706-0003</t>
  </si>
  <si>
    <t>Duhok</t>
  </si>
  <si>
    <t>Zakho</t>
  </si>
  <si>
    <t>Berseve 1</t>
  </si>
  <si>
    <t>IQ0804-0001</t>
  </si>
  <si>
    <t>Berseve 2</t>
  </si>
  <si>
    <t>IQ0804-0002</t>
  </si>
  <si>
    <t>Chamishku</t>
  </si>
  <si>
    <t>IQ0804-0003</t>
  </si>
  <si>
    <t>Darkar</t>
  </si>
  <si>
    <t>IQ0804-0290</t>
  </si>
  <si>
    <t>Al-Amadiya</t>
  </si>
  <si>
    <t>Dawadia</t>
  </si>
  <si>
    <t>IQ0801-0001</t>
  </si>
  <si>
    <t>Ninewa</t>
  </si>
  <si>
    <t>Aqra</t>
  </si>
  <si>
    <t>Mamilian</t>
  </si>
  <si>
    <t>IQ1501-0002</t>
  </si>
  <si>
    <t>Sumail</t>
  </si>
  <si>
    <t>Kabarto 2</t>
  </si>
  <si>
    <t>IQ0803-0003</t>
  </si>
  <si>
    <t>Khanke</t>
  </si>
  <si>
    <t>IQ0803-0005</t>
  </si>
  <si>
    <t>Bajet Kandala*</t>
  </si>
  <si>
    <t>IQ0803-0001</t>
  </si>
  <si>
    <t>Rwanga Community</t>
  </si>
  <si>
    <t>IQ0803-0004</t>
  </si>
  <si>
    <t>Shariya</t>
  </si>
  <si>
    <t>IQ0803-0006</t>
  </si>
  <si>
    <t>Kabarto 1</t>
  </si>
  <si>
    <t>IQ0803-0002</t>
  </si>
  <si>
    <t>Diyala</t>
  </si>
  <si>
    <t>Khanaqin</t>
  </si>
  <si>
    <t>Al-Wand 1</t>
  </si>
  <si>
    <t>IQ1004-0003</t>
  </si>
  <si>
    <t>Al-Wand 2</t>
  </si>
  <si>
    <t>IQ1004-0004</t>
  </si>
  <si>
    <t>Qoratu</t>
  </si>
  <si>
    <t>IQ1004-0011</t>
  </si>
  <si>
    <t>Baquba</t>
  </si>
  <si>
    <t>Muskar Saad Camp</t>
  </si>
  <si>
    <t>IQ1002-0007</t>
  </si>
  <si>
    <t>Erbil</t>
  </si>
  <si>
    <t>Baharka</t>
  </si>
  <si>
    <t>IQ1102-0001</t>
  </si>
  <si>
    <t>Harshm</t>
  </si>
  <si>
    <t>IQ1102-0002</t>
  </si>
  <si>
    <t>Makhmour</t>
  </si>
  <si>
    <t>Debaga 1</t>
  </si>
  <si>
    <t>IQ1107-0007</t>
  </si>
  <si>
    <t>Kerbela</t>
  </si>
  <si>
    <t>Al-Hinidya</t>
  </si>
  <si>
    <t>Al-Kawthar Camp</t>
  </si>
  <si>
    <t>IQ1203-0001</t>
  </si>
  <si>
    <t>Kirkuk</t>
  </si>
  <si>
    <t>Yahyawa</t>
  </si>
  <si>
    <t>IQ1302-0002</t>
  </si>
  <si>
    <t>Laylan IDP</t>
  </si>
  <si>
    <t>IQ1302-0001</t>
  </si>
  <si>
    <t>Al-Shikhan</t>
  </si>
  <si>
    <t>Essian</t>
  </si>
  <si>
    <t>IQ1506-0001</t>
  </si>
  <si>
    <t>Mamrashan</t>
  </si>
  <si>
    <t>IQ1506-0003</t>
  </si>
  <si>
    <t>Sheikhan</t>
  </si>
  <si>
    <t>IQ1506-0002</t>
  </si>
  <si>
    <t>Al-Hamdaniya</t>
  </si>
  <si>
    <t>Hasansham U2</t>
  </si>
  <si>
    <t>IQ1503-0024</t>
  </si>
  <si>
    <t>Hasansham U3</t>
  </si>
  <si>
    <t>IQ1503-0030</t>
  </si>
  <si>
    <t>Khazer M1</t>
  </si>
  <si>
    <t>IQ1503-0010</t>
  </si>
  <si>
    <t>As Salamyiah 2</t>
  </si>
  <si>
    <t>IQ1503-0027-002</t>
  </si>
  <si>
    <t>Al-Mosul</t>
  </si>
  <si>
    <t>Qayyarah-Jad'ah 1</t>
  </si>
  <si>
    <t>IQ1505-0010-001</t>
  </si>
  <si>
    <t>Qayyarah-Jad'ah 5</t>
  </si>
  <si>
    <t>IQ1505-0010-004</t>
  </si>
  <si>
    <t>Hamam Al Alil 2</t>
  </si>
  <si>
    <t>IQ1505-0015</t>
  </si>
  <si>
    <t>Salah Al-Din</t>
  </si>
  <si>
    <t>Tikrit</t>
  </si>
  <si>
    <t>Al Karamah</t>
  </si>
  <si>
    <t>IQ1808-0014-002</t>
  </si>
  <si>
    <t>Sulaymaniyah</t>
  </si>
  <si>
    <t>Kalar</t>
  </si>
  <si>
    <t>Tazade</t>
  </si>
  <si>
    <t>IQ0505-0002</t>
  </si>
  <si>
    <t>Al-Sulaymaniya</t>
  </si>
  <si>
    <t>Arbat IDP</t>
  </si>
  <si>
    <t>IQ0510-0001</t>
  </si>
  <si>
    <t>Ashti IDP</t>
  </si>
  <si>
    <t>IQ0510-0002</t>
  </si>
  <si>
    <t xml:space="preserve">Total </t>
  </si>
  <si>
    <t>January</t>
  </si>
  <si>
    <t>Closed/ Consolidated camps in 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</si>
</sst>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2" fillId="2" borderId="0" xfId="0" applyFont="1" applyFill="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3" fontId="12" fillId="0" borderId="0" xfId="0" applyNumberFormat="1" applyFont="1"/>
    <xf numFmtId="0" fontId="11" fillId="0" borderId="14" xfId="0" applyFont="1" applyBorder="1" applyAlignment="1">
      <alignment vertical="center"/>
    </xf>
    <xf numFmtId="0" fontId="9" fillId="4" borderId="15" xfId="0" applyFont="1" applyFill="1" applyBorder="1"/>
    <xf numFmtId="0" fontId="9" fillId="4" borderId="4" xfId="0" applyFont="1" applyFill="1" applyBorder="1"/>
    <xf numFmtId="0" fontId="9" fillId="4" borderId="3" xfId="0" applyFont="1" applyFill="1" applyBorder="1"/>
    <xf numFmtId="0" fontId="2" fillId="0" borderId="0" xfId="0" applyFont="1"/>
    <xf numFmtId="0" fontId="9" fillId="4" borderId="17" xfId="0" applyFont="1" applyFill="1" applyBorder="1"/>
    <xf numFmtId="0" fontId="9" fillId="4" borderId="18" xfId="0" applyFont="1" applyFill="1" applyBorder="1"/>
    <xf numFmtId="0" fontId="13" fillId="0" borderId="0" xfId="0" applyFont="1"/>
    <xf numFmtId="0" fontId="11" fillId="7" borderId="1" xfId="0" applyFont="1" applyFill="1" applyBorder="1"/>
    <xf numFmtId="0" fontId="11" fillId="0" borderId="19"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0" xfId="1" applyNumberFormat="1" applyFont="1" applyFill="1" applyBorder="1" applyAlignment="1">
      <alignment horizontal="right"/>
    </xf>
    <xf numFmtId="165" fontId="9" fillId="4" borderId="21" xfId="1" applyNumberFormat="1" applyFont="1" applyFill="1" applyBorder="1" applyAlignment="1">
      <alignment horizontal="right"/>
    </xf>
    <xf numFmtId="165" fontId="2" fillId="0" borderId="0" xfId="1" applyNumberFormat="1" applyFont="1"/>
    <xf numFmtId="0" fontId="2" fillId="0" borderId="0" xfId="0" applyFont="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2B31E4E3-879A-4943-90E7-4A112FE4665A}"/>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Ja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Camps"/>
      <sheetName val="Sheet3"/>
      <sheetName val="Informal Sites"/>
      <sheetName val="CRC"/>
    </sheetNames>
    <sheetDataSet>
      <sheetData sheetId="0"/>
      <sheetData sheetId="1">
        <row r="2">
          <cell r="H2" t="str">
            <v>Tazade</v>
          </cell>
          <cell r="L2" t="str">
            <v>Non HRP</v>
          </cell>
          <cell r="N2" t="str">
            <v>No</v>
          </cell>
          <cell r="O2">
            <v>263</v>
          </cell>
          <cell r="P2">
            <v>1233</v>
          </cell>
          <cell r="Q2">
            <v>658</v>
          </cell>
          <cell r="R2">
            <v>575</v>
          </cell>
          <cell r="S2">
            <v>1233</v>
          </cell>
          <cell r="T2">
            <v>682</v>
          </cell>
          <cell r="U2">
            <v>362</v>
          </cell>
          <cell r="V2">
            <v>320</v>
          </cell>
          <cell r="W2">
            <v>513</v>
          </cell>
          <cell r="X2">
            <v>272</v>
          </cell>
          <cell r="Y2">
            <v>241</v>
          </cell>
          <cell r="Z2">
            <v>38</v>
          </cell>
          <cell r="AA2">
            <v>24</v>
          </cell>
          <cell r="AB2">
            <v>14</v>
          </cell>
          <cell r="AC2">
            <v>1233</v>
          </cell>
          <cell r="AD2">
            <v>1</v>
          </cell>
          <cell r="AE2">
            <v>0</v>
          </cell>
          <cell r="AF2">
            <v>1</v>
          </cell>
          <cell r="AG2">
            <v>4</v>
          </cell>
          <cell r="AH2">
            <v>0</v>
          </cell>
          <cell r="AI2">
            <v>0</v>
          </cell>
          <cell r="AJ2">
            <v>4</v>
          </cell>
          <cell r="AK2">
            <v>23</v>
          </cell>
          <cell r="AL2">
            <v>1</v>
          </cell>
          <cell r="AM2">
            <v>1</v>
          </cell>
          <cell r="AN2">
            <v>0</v>
          </cell>
          <cell r="AO2">
            <v>0</v>
          </cell>
          <cell r="AP2">
            <v>0</v>
          </cell>
          <cell r="AQ2">
            <v>0</v>
          </cell>
          <cell r="AR2">
            <v>0</v>
          </cell>
          <cell r="AS2">
            <v>0</v>
          </cell>
          <cell r="AT2">
            <v>1</v>
          </cell>
          <cell r="AU2">
            <v>0</v>
          </cell>
          <cell r="AV2">
            <v>0</v>
          </cell>
          <cell r="AW2">
            <v>0</v>
          </cell>
          <cell r="AX2">
            <v>0</v>
          </cell>
          <cell r="AY2">
            <v>3</v>
          </cell>
          <cell r="BA2">
            <v>0</v>
          </cell>
          <cell r="BB2">
            <v>2</v>
          </cell>
          <cell r="BC2">
            <v>0</v>
          </cell>
          <cell r="BD2">
            <v>2</v>
          </cell>
          <cell r="BE2">
            <v>2</v>
          </cell>
          <cell r="BF2">
            <v>0</v>
          </cell>
          <cell r="BG2">
            <v>2</v>
          </cell>
          <cell r="BH2">
            <v>0</v>
          </cell>
          <cell r="BI2">
            <v>0</v>
          </cell>
          <cell r="BJ2">
            <v>0</v>
          </cell>
          <cell r="BK2">
            <v>0</v>
          </cell>
          <cell r="BL2">
            <v>0</v>
          </cell>
          <cell r="BM2">
            <v>0</v>
          </cell>
          <cell r="BN2">
            <v>8</v>
          </cell>
          <cell r="BP2">
            <v>331</v>
          </cell>
          <cell r="BQ2">
            <v>0</v>
          </cell>
          <cell r="BR2">
            <v>0</v>
          </cell>
          <cell r="BS2">
            <v>410</v>
          </cell>
        </row>
        <row r="3">
          <cell r="H3" t="str">
            <v>Qoratu</v>
          </cell>
          <cell r="L3" t="str">
            <v>HRP</v>
          </cell>
          <cell r="M3" t="str">
            <v>HIRQ19-CCM-154742-1</v>
          </cell>
          <cell r="N3" t="str">
            <v>No</v>
          </cell>
          <cell r="O3">
            <v>200</v>
          </cell>
          <cell r="P3">
            <v>920</v>
          </cell>
          <cell r="Q3">
            <v>453</v>
          </cell>
          <cell r="R3">
            <v>467</v>
          </cell>
          <cell r="S3">
            <v>920</v>
          </cell>
          <cell r="T3">
            <v>511</v>
          </cell>
          <cell r="U3">
            <v>238</v>
          </cell>
          <cell r="V3">
            <v>273</v>
          </cell>
          <cell r="W3">
            <v>382</v>
          </cell>
          <cell r="X3">
            <v>196</v>
          </cell>
          <cell r="Y3">
            <v>186</v>
          </cell>
          <cell r="Z3">
            <v>27</v>
          </cell>
          <cell r="AA3">
            <v>19</v>
          </cell>
          <cell r="AB3">
            <v>8</v>
          </cell>
          <cell r="AC3">
            <v>920</v>
          </cell>
          <cell r="AD3">
            <v>1</v>
          </cell>
          <cell r="AE3">
            <v>0</v>
          </cell>
          <cell r="AF3">
            <v>0</v>
          </cell>
          <cell r="AG3">
            <v>0</v>
          </cell>
          <cell r="AH3">
            <v>0</v>
          </cell>
          <cell r="AI3">
            <v>0</v>
          </cell>
          <cell r="AJ3">
            <v>0</v>
          </cell>
          <cell r="AK3">
            <v>0</v>
          </cell>
          <cell r="BP3">
            <v>314</v>
          </cell>
          <cell r="BQ3">
            <v>726</v>
          </cell>
          <cell r="BR3">
            <v>0</v>
          </cell>
          <cell r="BS3">
            <v>0</v>
          </cell>
        </row>
        <row r="4">
          <cell r="H4" t="str">
            <v>Al-Nabi younis</v>
          </cell>
          <cell r="K4" t="str">
            <v>Al- Nabi younis</v>
          </cell>
          <cell r="L4" t="str">
            <v>HRP</v>
          </cell>
          <cell r="M4" t="str">
            <v>HIRQ19-CCM-154285-1</v>
          </cell>
          <cell r="N4" t="str">
            <v>No</v>
          </cell>
          <cell r="O4">
            <v>63</v>
          </cell>
          <cell r="P4">
            <v>314</v>
          </cell>
          <cell r="Q4">
            <v>168</v>
          </cell>
          <cell r="R4">
            <v>146</v>
          </cell>
          <cell r="S4">
            <v>314</v>
          </cell>
          <cell r="T4">
            <v>168</v>
          </cell>
          <cell r="U4">
            <v>93</v>
          </cell>
          <cell r="V4">
            <v>75</v>
          </cell>
          <cell r="W4">
            <v>140</v>
          </cell>
          <cell r="X4">
            <v>72</v>
          </cell>
          <cell r="Y4">
            <v>68</v>
          </cell>
          <cell r="Z4">
            <v>6</v>
          </cell>
          <cell r="AA4">
            <v>3</v>
          </cell>
          <cell r="AB4">
            <v>3</v>
          </cell>
          <cell r="AC4">
            <v>314</v>
          </cell>
          <cell r="AD4">
            <v>1</v>
          </cell>
          <cell r="AE4">
            <v>0</v>
          </cell>
          <cell r="AF4">
            <v>0</v>
          </cell>
          <cell r="AG4">
            <v>0</v>
          </cell>
          <cell r="AH4">
            <v>0</v>
          </cell>
          <cell r="AI4">
            <v>0</v>
          </cell>
          <cell r="AJ4">
            <v>1</v>
          </cell>
          <cell r="AK4">
            <v>9</v>
          </cell>
          <cell r="BA4">
            <v>0</v>
          </cell>
          <cell r="BB4">
            <v>0</v>
          </cell>
          <cell r="BC4">
            <v>0</v>
          </cell>
          <cell r="BD4">
            <v>0</v>
          </cell>
          <cell r="BE4">
            <v>0</v>
          </cell>
          <cell r="BF4">
            <v>0</v>
          </cell>
          <cell r="BG4">
            <v>0</v>
          </cell>
          <cell r="BH4">
            <v>0</v>
          </cell>
          <cell r="BI4">
            <v>0</v>
          </cell>
          <cell r="BJ4">
            <v>0</v>
          </cell>
          <cell r="BK4">
            <v>0</v>
          </cell>
          <cell r="BL4">
            <v>0</v>
          </cell>
          <cell r="BM4">
            <v>1</v>
          </cell>
          <cell r="BN4">
            <v>1</v>
          </cell>
          <cell r="BP4">
            <v>95</v>
          </cell>
          <cell r="BQ4">
            <v>0</v>
          </cell>
          <cell r="BR4">
            <v>0</v>
          </cell>
          <cell r="BS4">
            <v>15</v>
          </cell>
        </row>
        <row r="5">
          <cell r="H5" t="str">
            <v>Al-Ahel</v>
          </cell>
          <cell r="L5" t="str">
            <v>HRP</v>
          </cell>
          <cell r="M5" t="str">
            <v>HIRQ19-CCM-154285-1</v>
          </cell>
          <cell r="N5" t="str">
            <v>No</v>
          </cell>
          <cell r="O5">
            <v>94</v>
          </cell>
          <cell r="P5">
            <v>452</v>
          </cell>
          <cell r="Q5">
            <v>257</v>
          </cell>
          <cell r="R5">
            <v>195</v>
          </cell>
          <cell r="S5">
            <v>452</v>
          </cell>
          <cell r="T5">
            <v>255</v>
          </cell>
          <cell r="U5">
            <v>134</v>
          </cell>
          <cell r="V5">
            <v>121</v>
          </cell>
          <cell r="W5">
            <v>187</v>
          </cell>
          <cell r="X5">
            <v>116</v>
          </cell>
          <cell r="Y5">
            <v>71</v>
          </cell>
          <cell r="Z5">
            <v>10</v>
          </cell>
          <cell r="AA5">
            <v>7</v>
          </cell>
          <cell r="AB5">
            <v>3</v>
          </cell>
          <cell r="AC5">
            <v>452</v>
          </cell>
          <cell r="AD5">
            <v>1</v>
          </cell>
          <cell r="AE5">
            <v>0</v>
          </cell>
          <cell r="AF5">
            <v>0</v>
          </cell>
          <cell r="AG5">
            <v>0</v>
          </cell>
          <cell r="AH5">
            <v>0</v>
          </cell>
          <cell r="AI5">
            <v>0</v>
          </cell>
          <cell r="AJ5">
            <v>0</v>
          </cell>
          <cell r="AK5">
            <v>0</v>
          </cell>
          <cell r="BP5">
            <v>168</v>
          </cell>
          <cell r="BQ5">
            <v>102</v>
          </cell>
          <cell r="BR5">
            <v>0</v>
          </cell>
          <cell r="BS5">
            <v>102</v>
          </cell>
        </row>
        <row r="6">
          <cell r="H6" t="str">
            <v>Zayona</v>
          </cell>
          <cell r="L6" t="str">
            <v>HRP</v>
          </cell>
          <cell r="M6" t="str">
            <v>HIRQ19-CCM-154285-1</v>
          </cell>
          <cell r="N6" t="str">
            <v>No</v>
          </cell>
          <cell r="O6">
            <v>110</v>
          </cell>
          <cell r="P6">
            <v>345</v>
          </cell>
          <cell r="Q6">
            <v>177</v>
          </cell>
          <cell r="R6">
            <v>168</v>
          </cell>
          <cell r="S6">
            <v>345</v>
          </cell>
          <cell r="T6">
            <v>136</v>
          </cell>
          <cell r="U6">
            <v>66</v>
          </cell>
          <cell r="V6">
            <v>70</v>
          </cell>
          <cell r="W6">
            <v>175</v>
          </cell>
          <cell r="X6">
            <v>89</v>
          </cell>
          <cell r="Y6">
            <v>86</v>
          </cell>
          <cell r="Z6">
            <v>34</v>
          </cell>
          <cell r="AA6">
            <v>22</v>
          </cell>
          <cell r="AB6">
            <v>12</v>
          </cell>
          <cell r="AC6">
            <v>345</v>
          </cell>
          <cell r="AD6">
            <v>1</v>
          </cell>
          <cell r="AE6">
            <v>0</v>
          </cell>
          <cell r="AF6">
            <v>0</v>
          </cell>
          <cell r="AG6">
            <v>0</v>
          </cell>
          <cell r="AH6">
            <v>0</v>
          </cell>
          <cell r="AI6">
            <v>0</v>
          </cell>
          <cell r="AJ6">
            <v>0</v>
          </cell>
          <cell r="AK6">
            <v>0</v>
          </cell>
          <cell r="BP6">
            <v>0</v>
          </cell>
          <cell r="BQ6">
            <v>0</v>
          </cell>
          <cell r="BR6">
            <v>0</v>
          </cell>
          <cell r="BS6">
            <v>0</v>
          </cell>
        </row>
        <row r="7">
          <cell r="H7" t="str">
            <v>Al Karamah</v>
          </cell>
          <cell r="L7" t="str">
            <v>Non HRP</v>
          </cell>
          <cell r="N7" t="str">
            <v>No</v>
          </cell>
          <cell r="O7">
            <v>196</v>
          </cell>
          <cell r="P7">
            <v>806</v>
          </cell>
          <cell r="Q7">
            <v>481</v>
          </cell>
          <cell r="R7">
            <v>325</v>
          </cell>
          <cell r="S7">
            <v>806</v>
          </cell>
          <cell r="T7">
            <v>503</v>
          </cell>
          <cell r="U7">
            <v>254</v>
          </cell>
          <cell r="V7">
            <v>249</v>
          </cell>
          <cell r="W7">
            <v>271</v>
          </cell>
          <cell r="X7">
            <v>202</v>
          </cell>
          <cell r="Y7">
            <v>69</v>
          </cell>
          <cell r="Z7">
            <v>32</v>
          </cell>
          <cell r="AA7">
            <v>25</v>
          </cell>
          <cell r="AB7">
            <v>7</v>
          </cell>
          <cell r="AC7">
            <v>806</v>
          </cell>
          <cell r="AD7">
            <v>1</v>
          </cell>
          <cell r="AE7">
            <v>0</v>
          </cell>
          <cell r="AF7">
            <v>0</v>
          </cell>
          <cell r="AG7">
            <v>0</v>
          </cell>
          <cell r="AH7">
            <v>0</v>
          </cell>
          <cell r="AI7">
            <v>0</v>
          </cell>
          <cell r="AJ7">
            <v>5</v>
          </cell>
          <cell r="AK7">
            <v>25</v>
          </cell>
          <cell r="BA7">
            <v>1</v>
          </cell>
          <cell r="BB7">
            <v>1</v>
          </cell>
          <cell r="BC7">
            <v>1</v>
          </cell>
          <cell r="BD7">
            <v>1</v>
          </cell>
          <cell r="BE7">
            <v>1</v>
          </cell>
          <cell r="BF7">
            <v>0</v>
          </cell>
          <cell r="BG7">
            <v>0</v>
          </cell>
          <cell r="BH7">
            <v>0</v>
          </cell>
          <cell r="BI7">
            <v>0</v>
          </cell>
          <cell r="BJ7">
            <v>1</v>
          </cell>
          <cell r="BK7">
            <v>0</v>
          </cell>
          <cell r="BL7">
            <v>0</v>
          </cell>
          <cell r="BM7">
            <v>0</v>
          </cell>
          <cell r="BN7">
            <v>6</v>
          </cell>
          <cell r="BP7">
            <v>340</v>
          </cell>
          <cell r="BQ7">
            <v>0</v>
          </cell>
          <cell r="BR7">
            <v>0</v>
          </cell>
          <cell r="BS7">
            <v>0</v>
          </cell>
        </row>
        <row r="8">
          <cell r="H8" t="str">
            <v>Al-Kawthar Camp</v>
          </cell>
          <cell r="L8" t="str">
            <v>Non HRP</v>
          </cell>
          <cell r="N8" t="str">
            <v>No</v>
          </cell>
          <cell r="O8">
            <v>104</v>
          </cell>
          <cell r="P8">
            <v>645</v>
          </cell>
          <cell r="Q8">
            <v>328</v>
          </cell>
          <cell r="R8">
            <v>317</v>
          </cell>
          <cell r="S8">
            <v>645</v>
          </cell>
          <cell r="T8">
            <v>340</v>
          </cell>
          <cell r="U8">
            <v>170</v>
          </cell>
          <cell r="V8">
            <v>170</v>
          </cell>
          <cell r="W8">
            <v>287</v>
          </cell>
          <cell r="X8">
            <v>148</v>
          </cell>
          <cell r="Y8">
            <v>139</v>
          </cell>
          <cell r="Z8">
            <v>18</v>
          </cell>
          <cell r="AA8">
            <v>10</v>
          </cell>
          <cell r="AB8">
            <v>8</v>
          </cell>
          <cell r="AC8">
            <v>645</v>
          </cell>
          <cell r="AD8">
            <v>1</v>
          </cell>
          <cell r="AE8">
            <v>0</v>
          </cell>
          <cell r="AF8">
            <v>0</v>
          </cell>
          <cell r="AG8">
            <v>0</v>
          </cell>
          <cell r="AH8">
            <v>0</v>
          </cell>
          <cell r="AI8">
            <v>0</v>
          </cell>
          <cell r="AJ8">
            <v>0</v>
          </cell>
          <cell r="AK8">
            <v>0</v>
          </cell>
          <cell r="BP8">
            <v>104</v>
          </cell>
          <cell r="BQ8">
            <v>0</v>
          </cell>
          <cell r="BR8">
            <v>0</v>
          </cell>
          <cell r="BS8">
            <v>1010</v>
          </cell>
        </row>
        <row r="9">
          <cell r="H9" t="str">
            <v>Al-Nasir Camp (AAF01)</v>
          </cell>
          <cell r="L9" t="str">
            <v>HRP</v>
          </cell>
          <cell r="M9" t="str">
            <v>HIRQ19-CCM-154285-1</v>
          </cell>
          <cell r="N9" t="str">
            <v>No</v>
          </cell>
          <cell r="O9">
            <v>32</v>
          </cell>
          <cell r="P9">
            <v>135</v>
          </cell>
          <cell r="Q9">
            <v>71</v>
          </cell>
          <cell r="R9">
            <v>64</v>
          </cell>
          <cell r="S9">
            <v>135</v>
          </cell>
          <cell r="T9">
            <v>76</v>
          </cell>
          <cell r="U9">
            <v>34</v>
          </cell>
          <cell r="V9">
            <v>42</v>
          </cell>
          <cell r="W9">
            <v>51</v>
          </cell>
          <cell r="X9">
            <v>35</v>
          </cell>
          <cell r="Y9">
            <v>16</v>
          </cell>
          <cell r="Z9">
            <v>8</v>
          </cell>
          <cell r="AA9">
            <v>2</v>
          </cell>
          <cell r="AB9">
            <v>6</v>
          </cell>
          <cell r="AC9">
            <v>135</v>
          </cell>
          <cell r="AD9">
            <v>1</v>
          </cell>
          <cell r="AE9">
            <v>0</v>
          </cell>
          <cell r="AF9">
            <v>0</v>
          </cell>
          <cell r="AG9">
            <v>0</v>
          </cell>
          <cell r="AH9">
            <v>0</v>
          </cell>
          <cell r="AI9">
            <v>0</v>
          </cell>
          <cell r="AJ9">
            <v>0</v>
          </cell>
          <cell r="AK9">
            <v>0</v>
          </cell>
          <cell r="BP9">
            <v>49</v>
          </cell>
          <cell r="BQ9">
            <v>8</v>
          </cell>
          <cell r="BR9">
            <v>0</v>
          </cell>
          <cell r="BS9">
            <v>0</v>
          </cell>
        </row>
        <row r="10">
          <cell r="H10" t="str">
            <v>Al-Salam Camp (AAF02)</v>
          </cell>
          <cell r="L10" t="str">
            <v>HRP</v>
          </cell>
          <cell r="M10" t="str">
            <v>HIRQ19-CCM-154285-1</v>
          </cell>
          <cell r="N10" t="str">
            <v>No</v>
          </cell>
          <cell r="O10">
            <v>78</v>
          </cell>
          <cell r="P10">
            <v>309</v>
          </cell>
          <cell r="Q10">
            <v>186</v>
          </cell>
          <cell r="R10">
            <v>123</v>
          </cell>
          <cell r="S10">
            <v>309</v>
          </cell>
          <cell r="T10">
            <v>172</v>
          </cell>
          <cell r="U10">
            <v>94</v>
          </cell>
          <cell r="V10">
            <v>78</v>
          </cell>
          <cell r="W10">
            <v>114</v>
          </cell>
          <cell r="X10">
            <v>78</v>
          </cell>
          <cell r="Y10">
            <v>36</v>
          </cell>
          <cell r="Z10">
            <v>23</v>
          </cell>
          <cell r="AA10">
            <v>14</v>
          </cell>
          <cell r="AB10">
            <v>9</v>
          </cell>
          <cell r="AC10">
            <v>309</v>
          </cell>
          <cell r="AD10">
            <v>1</v>
          </cell>
          <cell r="AE10">
            <v>0</v>
          </cell>
          <cell r="AF10">
            <v>0</v>
          </cell>
          <cell r="AG10">
            <v>0</v>
          </cell>
          <cell r="AH10">
            <v>0</v>
          </cell>
          <cell r="AI10">
            <v>0</v>
          </cell>
          <cell r="AJ10">
            <v>0</v>
          </cell>
          <cell r="AK10">
            <v>0</v>
          </cell>
          <cell r="BP10">
            <v>93</v>
          </cell>
          <cell r="BQ10">
            <v>13</v>
          </cell>
          <cell r="BR10">
            <v>12</v>
          </cell>
          <cell r="BS10">
            <v>0</v>
          </cell>
        </row>
        <row r="11">
          <cell r="H11" t="str">
            <v>Al-Ikhowa (AAF03)</v>
          </cell>
          <cell r="L11" t="str">
            <v>HRP</v>
          </cell>
          <cell r="M11" t="str">
            <v>HIRQ19-CCM-154285-1</v>
          </cell>
          <cell r="N11" t="str">
            <v>No</v>
          </cell>
          <cell r="O11">
            <v>5</v>
          </cell>
          <cell r="P11">
            <v>19</v>
          </cell>
          <cell r="Q11">
            <v>11</v>
          </cell>
          <cell r="R11">
            <v>8</v>
          </cell>
          <cell r="S11">
            <v>19</v>
          </cell>
          <cell r="T11">
            <v>10</v>
          </cell>
          <cell r="U11">
            <v>7</v>
          </cell>
          <cell r="V11">
            <v>3</v>
          </cell>
          <cell r="W11">
            <v>9</v>
          </cell>
          <cell r="X11">
            <v>4</v>
          </cell>
          <cell r="Y11">
            <v>5</v>
          </cell>
          <cell r="Z11">
            <v>0</v>
          </cell>
          <cell r="AA11">
            <v>0</v>
          </cell>
          <cell r="AB11">
            <v>0</v>
          </cell>
          <cell r="AC11">
            <v>19</v>
          </cell>
          <cell r="AD11">
            <v>1</v>
          </cell>
          <cell r="AE11">
            <v>0</v>
          </cell>
          <cell r="AF11">
            <v>0</v>
          </cell>
          <cell r="AG11">
            <v>0</v>
          </cell>
          <cell r="AH11">
            <v>0</v>
          </cell>
          <cell r="AI11">
            <v>0</v>
          </cell>
          <cell r="AJ11">
            <v>0</v>
          </cell>
          <cell r="AK11">
            <v>0</v>
          </cell>
          <cell r="BP11">
            <v>7</v>
          </cell>
          <cell r="BQ11">
            <v>28</v>
          </cell>
          <cell r="BR11">
            <v>1</v>
          </cell>
          <cell r="BS11">
            <v>0</v>
          </cell>
        </row>
        <row r="12">
          <cell r="H12" t="str">
            <v>Al-Hijaj camp (AAF04)</v>
          </cell>
          <cell r="L12" t="str">
            <v>HRP</v>
          </cell>
          <cell r="M12" t="str">
            <v>HIRQ19-CCM-154285-1</v>
          </cell>
          <cell r="N12" t="str">
            <v>No</v>
          </cell>
          <cell r="O12">
            <v>24</v>
          </cell>
          <cell r="P12">
            <v>121</v>
          </cell>
          <cell r="Q12">
            <v>66</v>
          </cell>
          <cell r="R12">
            <v>55</v>
          </cell>
          <cell r="S12">
            <v>121</v>
          </cell>
          <cell r="T12">
            <v>67</v>
          </cell>
          <cell r="U12">
            <v>38</v>
          </cell>
          <cell r="V12">
            <v>29</v>
          </cell>
          <cell r="W12">
            <v>53</v>
          </cell>
          <cell r="X12">
            <v>27</v>
          </cell>
          <cell r="Y12">
            <v>26</v>
          </cell>
          <cell r="Z12">
            <v>1</v>
          </cell>
          <cell r="AA12">
            <v>1</v>
          </cell>
          <cell r="AB12">
            <v>0</v>
          </cell>
          <cell r="AC12">
            <v>121</v>
          </cell>
          <cell r="AD12">
            <v>1</v>
          </cell>
          <cell r="AE12">
            <v>0</v>
          </cell>
          <cell r="AF12">
            <v>0</v>
          </cell>
          <cell r="AG12">
            <v>0</v>
          </cell>
          <cell r="AH12">
            <v>0</v>
          </cell>
          <cell r="AI12">
            <v>0</v>
          </cell>
          <cell r="AJ12">
            <v>0</v>
          </cell>
          <cell r="AK12">
            <v>0</v>
          </cell>
          <cell r="BP12">
            <v>36</v>
          </cell>
          <cell r="BQ12">
            <v>4</v>
          </cell>
          <cell r="BR12">
            <v>4</v>
          </cell>
          <cell r="BS12">
            <v>0</v>
          </cell>
        </row>
        <row r="13">
          <cell r="H13" t="str">
            <v>Al-Amal Al-manshood 1 MoDM camp (AAF05)</v>
          </cell>
          <cell r="L13" t="str">
            <v>HRP</v>
          </cell>
          <cell r="M13" t="str">
            <v>HIRQ19-CCM-154285-1</v>
          </cell>
          <cell r="N13" t="str">
            <v>No</v>
          </cell>
          <cell r="O13">
            <v>63</v>
          </cell>
          <cell r="P13">
            <v>268</v>
          </cell>
          <cell r="Q13">
            <v>136</v>
          </cell>
          <cell r="R13">
            <v>132</v>
          </cell>
          <cell r="S13">
            <v>268</v>
          </cell>
          <cell r="T13">
            <v>122</v>
          </cell>
          <cell r="U13">
            <v>62</v>
          </cell>
          <cell r="V13">
            <v>60</v>
          </cell>
          <cell r="W13">
            <v>134</v>
          </cell>
          <cell r="X13">
            <v>65</v>
          </cell>
          <cell r="Y13">
            <v>69</v>
          </cell>
          <cell r="Z13">
            <v>12</v>
          </cell>
          <cell r="AA13">
            <v>9</v>
          </cell>
          <cell r="AB13">
            <v>3</v>
          </cell>
          <cell r="AC13">
            <v>268</v>
          </cell>
          <cell r="AD13">
            <v>1</v>
          </cell>
          <cell r="AE13">
            <v>0</v>
          </cell>
          <cell r="AF13">
            <v>0</v>
          </cell>
          <cell r="AG13">
            <v>0</v>
          </cell>
          <cell r="AH13">
            <v>0</v>
          </cell>
          <cell r="AI13">
            <v>0</v>
          </cell>
          <cell r="AJ13">
            <v>0</v>
          </cell>
          <cell r="AK13">
            <v>0</v>
          </cell>
          <cell r="BP13">
            <v>69</v>
          </cell>
          <cell r="BQ13">
            <v>1</v>
          </cell>
          <cell r="BR13">
            <v>0</v>
          </cell>
          <cell r="BS13">
            <v>0</v>
          </cell>
        </row>
        <row r="14">
          <cell r="H14" t="str">
            <v>Amriyat Al-Fallujah semi-perminant / UNHCR Halls (Al Qa'at) (AAF07)</v>
          </cell>
          <cell r="L14" t="str">
            <v>HRP</v>
          </cell>
          <cell r="M14" t="str">
            <v>HIRQ19-CCM-154285-1</v>
          </cell>
          <cell r="N14" t="str">
            <v>No</v>
          </cell>
          <cell r="O14">
            <v>40</v>
          </cell>
          <cell r="P14">
            <v>171</v>
          </cell>
          <cell r="Q14">
            <v>101</v>
          </cell>
          <cell r="R14">
            <v>70</v>
          </cell>
          <cell r="S14">
            <v>171</v>
          </cell>
          <cell r="T14">
            <v>94</v>
          </cell>
          <cell r="U14">
            <v>49</v>
          </cell>
          <cell r="V14">
            <v>45</v>
          </cell>
          <cell r="W14">
            <v>68</v>
          </cell>
          <cell r="X14">
            <v>47</v>
          </cell>
          <cell r="Y14">
            <v>21</v>
          </cell>
          <cell r="Z14">
            <v>9</v>
          </cell>
          <cell r="AA14">
            <v>5</v>
          </cell>
          <cell r="AB14">
            <v>4</v>
          </cell>
          <cell r="AC14">
            <v>171</v>
          </cell>
          <cell r="AD14">
            <v>1</v>
          </cell>
          <cell r="AE14">
            <v>0</v>
          </cell>
          <cell r="AF14">
            <v>0</v>
          </cell>
          <cell r="AG14">
            <v>0</v>
          </cell>
          <cell r="AH14">
            <v>0</v>
          </cell>
          <cell r="AI14">
            <v>0</v>
          </cell>
          <cell r="AJ14">
            <v>0</v>
          </cell>
          <cell r="AK14">
            <v>0</v>
          </cell>
          <cell r="BP14">
            <v>61</v>
          </cell>
          <cell r="BQ14">
            <v>32</v>
          </cell>
          <cell r="BR14">
            <v>30</v>
          </cell>
          <cell r="BS14">
            <v>0</v>
          </cell>
        </row>
        <row r="15">
          <cell r="H15" t="str">
            <v>Al-Sa'ada camp (AAF08)</v>
          </cell>
          <cell r="L15" t="str">
            <v>HRP</v>
          </cell>
          <cell r="M15" t="str">
            <v>HIRQ19-CCM-154285-1</v>
          </cell>
          <cell r="N15" t="str">
            <v>No</v>
          </cell>
          <cell r="O15">
            <v>23</v>
          </cell>
          <cell r="P15">
            <v>118</v>
          </cell>
          <cell r="Q15">
            <v>60</v>
          </cell>
          <cell r="R15">
            <v>58</v>
          </cell>
          <cell r="S15">
            <v>118</v>
          </cell>
          <cell r="T15">
            <v>72</v>
          </cell>
          <cell r="U15">
            <v>37</v>
          </cell>
          <cell r="V15">
            <v>35</v>
          </cell>
          <cell r="W15">
            <v>43</v>
          </cell>
          <cell r="X15">
            <v>23</v>
          </cell>
          <cell r="Y15">
            <v>20</v>
          </cell>
          <cell r="Z15">
            <v>3</v>
          </cell>
          <cell r="AA15">
            <v>0</v>
          </cell>
          <cell r="AB15">
            <v>3</v>
          </cell>
          <cell r="AC15">
            <v>118</v>
          </cell>
          <cell r="AD15">
            <v>1</v>
          </cell>
          <cell r="AE15">
            <v>0</v>
          </cell>
          <cell r="AF15">
            <v>0</v>
          </cell>
          <cell r="AG15">
            <v>0</v>
          </cell>
          <cell r="AH15">
            <v>0</v>
          </cell>
          <cell r="AI15">
            <v>0</v>
          </cell>
          <cell r="AJ15">
            <v>0</v>
          </cell>
          <cell r="AK15">
            <v>0</v>
          </cell>
          <cell r="BP15">
            <v>31</v>
          </cell>
          <cell r="BQ15">
            <v>79</v>
          </cell>
          <cell r="BR15">
            <v>48</v>
          </cell>
          <cell r="BS15">
            <v>79</v>
          </cell>
        </row>
        <row r="16">
          <cell r="H16" t="str">
            <v>Caravan 1 camp (AAF11)</v>
          </cell>
          <cell r="L16" t="str">
            <v>HRP</v>
          </cell>
          <cell r="M16" t="str">
            <v>HIRQ19-CCM-154285-1</v>
          </cell>
          <cell r="N16" t="str">
            <v>No</v>
          </cell>
          <cell r="O16">
            <v>218</v>
          </cell>
          <cell r="P16">
            <v>801</v>
          </cell>
          <cell r="Q16">
            <v>444</v>
          </cell>
          <cell r="R16">
            <v>357</v>
          </cell>
          <cell r="S16">
            <v>801</v>
          </cell>
          <cell r="T16">
            <v>525</v>
          </cell>
          <cell r="U16">
            <v>254</v>
          </cell>
          <cell r="V16">
            <v>271</v>
          </cell>
          <cell r="W16">
            <v>262</v>
          </cell>
          <cell r="X16">
            <v>178</v>
          </cell>
          <cell r="Y16">
            <v>84</v>
          </cell>
          <cell r="Z16">
            <v>14</v>
          </cell>
          <cell r="AA16">
            <v>12</v>
          </cell>
          <cell r="AB16">
            <v>2</v>
          </cell>
          <cell r="AC16">
            <v>801</v>
          </cell>
          <cell r="AD16">
            <v>1</v>
          </cell>
          <cell r="AE16">
            <v>0</v>
          </cell>
          <cell r="AF16">
            <v>0</v>
          </cell>
          <cell r="AG16">
            <v>0</v>
          </cell>
          <cell r="AH16">
            <v>0</v>
          </cell>
          <cell r="AI16">
            <v>0</v>
          </cell>
          <cell r="AJ16">
            <v>0</v>
          </cell>
          <cell r="AK16">
            <v>0</v>
          </cell>
          <cell r="BP16">
            <v>218</v>
          </cell>
          <cell r="BQ16">
            <v>0</v>
          </cell>
          <cell r="BR16">
            <v>0</v>
          </cell>
          <cell r="BS16">
            <v>0</v>
          </cell>
        </row>
        <row r="17">
          <cell r="H17" t="str">
            <v>Amal Manshood 2 (AAF12)</v>
          </cell>
          <cell r="L17" t="str">
            <v>HRP</v>
          </cell>
          <cell r="M17" t="str">
            <v>HIRQ19-CCM-154285-1</v>
          </cell>
          <cell r="N17" t="str">
            <v>No</v>
          </cell>
          <cell r="O17">
            <v>30</v>
          </cell>
          <cell r="P17">
            <v>143</v>
          </cell>
          <cell r="Q17">
            <v>82</v>
          </cell>
          <cell r="R17">
            <v>61</v>
          </cell>
          <cell r="S17">
            <v>143</v>
          </cell>
          <cell r="T17">
            <v>73</v>
          </cell>
          <cell r="U17">
            <v>39</v>
          </cell>
          <cell r="V17">
            <v>34</v>
          </cell>
          <cell r="W17">
            <v>63</v>
          </cell>
          <cell r="X17">
            <v>38</v>
          </cell>
          <cell r="Y17">
            <v>25</v>
          </cell>
          <cell r="Z17">
            <v>7</v>
          </cell>
          <cell r="AA17">
            <v>5</v>
          </cell>
          <cell r="AB17">
            <v>2</v>
          </cell>
          <cell r="AC17">
            <v>143</v>
          </cell>
          <cell r="AD17">
            <v>1</v>
          </cell>
          <cell r="AE17">
            <v>0</v>
          </cell>
          <cell r="AF17">
            <v>0</v>
          </cell>
          <cell r="AG17">
            <v>0</v>
          </cell>
          <cell r="AH17">
            <v>0</v>
          </cell>
          <cell r="AI17">
            <v>0</v>
          </cell>
          <cell r="AJ17">
            <v>0</v>
          </cell>
          <cell r="AK17">
            <v>0</v>
          </cell>
          <cell r="BP17">
            <v>45</v>
          </cell>
          <cell r="BQ17">
            <v>10</v>
          </cell>
          <cell r="BR17">
            <v>4</v>
          </cell>
          <cell r="BS17">
            <v>0</v>
          </cell>
        </row>
        <row r="18">
          <cell r="H18" t="str">
            <v>Iraq Camp (AAF14)</v>
          </cell>
          <cell r="L18" t="str">
            <v>HRP</v>
          </cell>
          <cell r="M18" t="str">
            <v>HIRQ19-CCM-154285-1</v>
          </cell>
          <cell r="N18" t="str">
            <v>No</v>
          </cell>
          <cell r="O18">
            <v>67</v>
          </cell>
          <cell r="P18">
            <v>273</v>
          </cell>
          <cell r="Q18">
            <v>156</v>
          </cell>
          <cell r="R18">
            <v>117</v>
          </cell>
          <cell r="S18">
            <v>273</v>
          </cell>
          <cell r="T18">
            <v>126</v>
          </cell>
          <cell r="U18">
            <v>64</v>
          </cell>
          <cell r="V18">
            <v>62</v>
          </cell>
          <cell r="W18">
            <v>133</v>
          </cell>
          <cell r="X18">
            <v>80</v>
          </cell>
          <cell r="Y18">
            <v>53</v>
          </cell>
          <cell r="Z18">
            <v>14</v>
          </cell>
          <cell r="AA18">
            <v>12</v>
          </cell>
          <cell r="AB18">
            <v>2</v>
          </cell>
          <cell r="AC18">
            <v>273</v>
          </cell>
          <cell r="AD18">
            <v>1</v>
          </cell>
          <cell r="AE18">
            <v>0</v>
          </cell>
          <cell r="AF18">
            <v>0</v>
          </cell>
          <cell r="AG18">
            <v>0</v>
          </cell>
          <cell r="AH18">
            <v>0</v>
          </cell>
          <cell r="AI18">
            <v>0</v>
          </cell>
          <cell r="AJ18">
            <v>0</v>
          </cell>
          <cell r="AK18">
            <v>0</v>
          </cell>
          <cell r="BP18">
            <v>71</v>
          </cell>
          <cell r="BQ18">
            <v>0</v>
          </cell>
          <cell r="BR18">
            <v>0</v>
          </cell>
          <cell r="BS18">
            <v>0</v>
          </cell>
        </row>
        <row r="19">
          <cell r="H19" t="str">
            <v>As Salamyiah 2</v>
          </cell>
          <cell r="L19" t="str">
            <v>HRP</v>
          </cell>
          <cell r="M19" t="str">
            <v>HIRQ19-CCM-154694-1</v>
          </cell>
          <cell r="N19" t="str">
            <v>No</v>
          </cell>
          <cell r="O19">
            <v>3070</v>
          </cell>
          <cell r="P19">
            <v>15040</v>
          </cell>
          <cell r="Q19">
            <v>8026</v>
          </cell>
          <cell r="R19">
            <v>7014</v>
          </cell>
          <cell r="S19">
            <v>15040</v>
          </cell>
          <cell r="T19">
            <v>8826</v>
          </cell>
          <cell r="U19">
            <v>4420</v>
          </cell>
          <cell r="V19">
            <v>4406</v>
          </cell>
          <cell r="W19">
            <v>5755</v>
          </cell>
          <cell r="X19">
            <v>3313</v>
          </cell>
          <cell r="Y19">
            <v>2442</v>
          </cell>
          <cell r="Z19">
            <v>459</v>
          </cell>
          <cell r="AA19">
            <v>293</v>
          </cell>
          <cell r="AB19">
            <v>166</v>
          </cell>
          <cell r="AC19">
            <v>15040</v>
          </cell>
          <cell r="AD19">
            <v>1</v>
          </cell>
          <cell r="AE19">
            <v>0</v>
          </cell>
          <cell r="AF19">
            <v>2</v>
          </cell>
          <cell r="AG19">
            <v>10</v>
          </cell>
          <cell r="AH19">
            <v>2</v>
          </cell>
          <cell r="AI19">
            <v>10</v>
          </cell>
          <cell r="AJ19">
            <v>17</v>
          </cell>
          <cell r="AK19">
            <v>76</v>
          </cell>
          <cell r="AL19">
            <v>2</v>
          </cell>
          <cell r="AM19">
            <v>0</v>
          </cell>
          <cell r="AN19">
            <v>0</v>
          </cell>
          <cell r="AO19">
            <v>0</v>
          </cell>
          <cell r="AP19">
            <v>0</v>
          </cell>
          <cell r="AQ19">
            <v>0</v>
          </cell>
          <cell r="AR19">
            <v>0</v>
          </cell>
          <cell r="AS19">
            <v>0</v>
          </cell>
          <cell r="AT19">
            <v>0</v>
          </cell>
          <cell r="AU19">
            <v>0</v>
          </cell>
          <cell r="AV19">
            <v>0</v>
          </cell>
          <cell r="AW19">
            <v>0</v>
          </cell>
          <cell r="AX19">
            <v>0</v>
          </cell>
          <cell r="AY19">
            <v>2</v>
          </cell>
          <cell r="BA19">
            <v>17</v>
          </cell>
          <cell r="BB19">
            <v>0</v>
          </cell>
          <cell r="BC19">
            <v>0</v>
          </cell>
          <cell r="BD19">
            <v>0</v>
          </cell>
          <cell r="BE19">
            <v>0</v>
          </cell>
          <cell r="BF19">
            <v>0</v>
          </cell>
          <cell r="BG19">
            <v>0</v>
          </cell>
          <cell r="BH19">
            <v>0</v>
          </cell>
          <cell r="BI19">
            <v>0</v>
          </cell>
          <cell r="BJ19">
            <v>0</v>
          </cell>
          <cell r="BK19">
            <v>0</v>
          </cell>
          <cell r="BL19">
            <v>0</v>
          </cell>
          <cell r="BM19">
            <v>17</v>
          </cell>
          <cell r="BN19">
            <v>34</v>
          </cell>
          <cell r="BP19">
            <v>3931</v>
          </cell>
          <cell r="BQ19">
            <v>1756</v>
          </cell>
          <cell r="BR19">
            <v>0</v>
          </cell>
          <cell r="BS19">
            <v>0</v>
          </cell>
        </row>
        <row r="20">
          <cell r="H20" t="str">
            <v>Qayyarah-Jad'ah 1</v>
          </cell>
          <cell r="L20" t="str">
            <v>Non HRP</v>
          </cell>
          <cell r="N20" t="str">
            <v>No</v>
          </cell>
          <cell r="O20">
            <v>1182</v>
          </cell>
          <cell r="P20">
            <v>4554</v>
          </cell>
          <cell r="Q20">
            <v>2443</v>
          </cell>
          <cell r="R20">
            <v>2111</v>
          </cell>
          <cell r="S20">
            <v>4554</v>
          </cell>
          <cell r="T20">
            <v>1261</v>
          </cell>
          <cell r="U20">
            <v>653</v>
          </cell>
          <cell r="V20">
            <v>608</v>
          </cell>
          <cell r="W20">
            <v>3159</v>
          </cell>
          <cell r="X20">
            <v>1706</v>
          </cell>
          <cell r="Y20">
            <v>1453</v>
          </cell>
          <cell r="Z20">
            <v>134</v>
          </cell>
          <cell r="AA20">
            <v>84</v>
          </cell>
          <cell r="AB20">
            <v>50</v>
          </cell>
          <cell r="AC20">
            <v>4554</v>
          </cell>
          <cell r="AD20">
            <v>1</v>
          </cell>
          <cell r="AE20">
            <v>0</v>
          </cell>
          <cell r="AF20">
            <v>0</v>
          </cell>
          <cell r="AG20">
            <v>0</v>
          </cell>
          <cell r="AH20">
            <v>0</v>
          </cell>
          <cell r="AI20">
            <v>0</v>
          </cell>
          <cell r="AJ20">
            <v>42</v>
          </cell>
          <cell r="AK20">
            <v>157</v>
          </cell>
          <cell r="BA20">
            <v>10</v>
          </cell>
          <cell r="BB20">
            <v>0</v>
          </cell>
          <cell r="BC20">
            <v>0</v>
          </cell>
          <cell r="BD20">
            <v>0</v>
          </cell>
          <cell r="BE20">
            <v>0</v>
          </cell>
          <cell r="BF20">
            <v>0</v>
          </cell>
          <cell r="BG20">
            <v>0</v>
          </cell>
          <cell r="BH20">
            <v>0</v>
          </cell>
          <cell r="BI20">
            <v>0</v>
          </cell>
          <cell r="BJ20">
            <v>30</v>
          </cell>
          <cell r="BK20">
            <v>0</v>
          </cell>
          <cell r="BL20">
            <v>0</v>
          </cell>
          <cell r="BM20">
            <v>2</v>
          </cell>
          <cell r="BN20">
            <v>42</v>
          </cell>
          <cell r="BP20">
            <v>1326</v>
          </cell>
          <cell r="BQ20">
            <v>1033</v>
          </cell>
          <cell r="BR20">
            <v>141</v>
          </cell>
          <cell r="BS20">
            <v>0</v>
          </cell>
        </row>
        <row r="21">
          <cell r="H21" t="str">
            <v>Qayyarah-Jad'ah 5</v>
          </cell>
          <cell r="L21" t="str">
            <v>Non HRP</v>
          </cell>
          <cell r="N21" t="str">
            <v>No</v>
          </cell>
          <cell r="O21">
            <v>4258</v>
          </cell>
          <cell r="P21">
            <v>16838</v>
          </cell>
          <cell r="Q21">
            <v>8725</v>
          </cell>
          <cell r="R21">
            <v>8113</v>
          </cell>
          <cell r="S21">
            <v>16838</v>
          </cell>
          <cell r="T21">
            <v>10306</v>
          </cell>
          <cell r="U21">
            <v>5225</v>
          </cell>
          <cell r="V21">
            <v>5081</v>
          </cell>
          <cell r="W21">
            <v>6034</v>
          </cell>
          <cell r="X21">
            <v>3163</v>
          </cell>
          <cell r="Y21">
            <v>2871</v>
          </cell>
          <cell r="Z21">
            <v>498</v>
          </cell>
          <cell r="AA21">
            <v>337</v>
          </cell>
          <cell r="AB21">
            <v>161</v>
          </cell>
          <cell r="AC21">
            <v>16838</v>
          </cell>
          <cell r="AD21">
            <v>1</v>
          </cell>
          <cell r="AE21">
            <v>0</v>
          </cell>
          <cell r="AF21">
            <v>4</v>
          </cell>
          <cell r="AG21">
            <v>26</v>
          </cell>
          <cell r="AH21">
            <v>4</v>
          </cell>
          <cell r="AI21">
            <v>26</v>
          </cell>
          <cell r="AJ21">
            <v>66</v>
          </cell>
          <cell r="AK21">
            <v>212</v>
          </cell>
          <cell r="AL21">
            <v>4</v>
          </cell>
          <cell r="AM21">
            <v>0</v>
          </cell>
          <cell r="AN21">
            <v>0</v>
          </cell>
          <cell r="AO21">
            <v>0</v>
          </cell>
          <cell r="AP21">
            <v>0</v>
          </cell>
          <cell r="AQ21">
            <v>0</v>
          </cell>
          <cell r="AR21">
            <v>0</v>
          </cell>
          <cell r="AS21">
            <v>0</v>
          </cell>
          <cell r="AT21">
            <v>0</v>
          </cell>
          <cell r="AU21">
            <v>0</v>
          </cell>
          <cell r="AV21">
            <v>0</v>
          </cell>
          <cell r="AW21">
            <v>0</v>
          </cell>
          <cell r="AX21">
            <v>0</v>
          </cell>
          <cell r="AY21">
            <v>4</v>
          </cell>
          <cell r="BA21">
            <v>47</v>
          </cell>
          <cell r="BB21">
            <v>10</v>
          </cell>
          <cell r="BC21">
            <v>0</v>
          </cell>
          <cell r="BD21">
            <v>0</v>
          </cell>
          <cell r="BE21">
            <v>0</v>
          </cell>
          <cell r="BF21">
            <v>0</v>
          </cell>
          <cell r="BG21">
            <v>0</v>
          </cell>
          <cell r="BH21">
            <v>0</v>
          </cell>
          <cell r="BI21">
            <v>0</v>
          </cell>
          <cell r="BJ21">
            <v>0</v>
          </cell>
          <cell r="BK21">
            <v>0</v>
          </cell>
          <cell r="BL21">
            <v>0</v>
          </cell>
          <cell r="BM21">
            <v>9</v>
          </cell>
          <cell r="BN21">
            <v>66</v>
          </cell>
          <cell r="BP21">
            <v>5843</v>
          </cell>
          <cell r="BQ21">
            <v>1425</v>
          </cell>
          <cell r="BR21">
            <v>232</v>
          </cell>
          <cell r="BS21">
            <v>0</v>
          </cell>
        </row>
        <row r="22">
          <cell r="H22" t="str">
            <v>Arbat IDP</v>
          </cell>
          <cell r="L22" t="str">
            <v>HRP</v>
          </cell>
          <cell r="M22" t="str">
            <v>HIRQ19-CCM-154742-1</v>
          </cell>
          <cell r="N22" t="str">
            <v>No</v>
          </cell>
          <cell r="O22">
            <v>348</v>
          </cell>
          <cell r="P22">
            <v>1616</v>
          </cell>
          <cell r="Q22">
            <v>839</v>
          </cell>
          <cell r="R22">
            <v>777</v>
          </cell>
          <cell r="S22">
            <v>1616</v>
          </cell>
          <cell r="T22">
            <v>919</v>
          </cell>
          <cell r="U22">
            <v>459</v>
          </cell>
          <cell r="V22">
            <v>460</v>
          </cell>
          <cell r="W22">
            <v>655</v>
          </cell>
          <cell r="X22">
            <v>345</v>
          </cell>
          <cell r="Y22">
            <v>310</v>
          </cell>
          <cell r="Z22">
            <v>42</v>
          </cell>
          <cell r="AA22">
            <v>26</v>
          </cell>
          <cell r="AB22">
            <v>16</v>
          </cell>
          <cell r="AC22">
            <v>1616</v>
          </cell>
          <cell r="AD22">
            <v>1</v>
          </cell>
          <cell r="AE22">
            <v>0</v>
          </cell>
          <cell r="AF22">
            <v>0</v>
          </cell>
          <cell r="AG22">
            <v>0</v>
          </cell>
          <cell r="AH22">
            <v>0</v>
          </cell>
          <cell r="AI22">
            <v>0</v>
          </cell>
          <cell r="AJ22">
            <v>1</v>
          </cell>
          <cell r="AK22">
            <v>2</v>
          </cell>
          <cell r="BA22">
            <v>1</v>
          </cell>
          <cell r="BB22">
            <v>0</v>
          </cell>
          <cell r="BC22">
            <v>0</v>
          </cell>
          <cell r="BD22">
            <v>0</v>
          </cell>
          <cell r="BE22">
            <v>0</v>
          </cell>
          <cell r="BF22">
            <v>0</v>
          </cell>
          <cell r="BG22">
            <v>0</v>
          </cell>
          <cell r="BH22">
            <v>0</v>
          </cell>
          <cell r="BI22">
            <v>0</v>
          </cell>
          <cell r="BJ22">
            <v>0</v>
          </cell>
          <cell r="BK22">
            <v>0</v>
          </cell>
          <cell r="BL22">
            <v>0</v>
          </cell>
          <cell r="BM22">
            <v>0</v>
          </cell>
          <cell r="BN22">
            <v>1</v>
          </cell>
          <cell r="BP22">
            <v>397</v>
          </cell>
          <cell r="BQ22">
            <v>0</v>
          </cell>
          <cell r="BR22">
            <v>0</v>
          </cell>
          <cell r="BS22">
            <v>19</v>
          </cell>
        </row>
        <row r="23">
          <cell r="H23" t="str">
            <v>Ashti IDP</v>
          </cell>
          <cell r="L23" t="str">
            <v>HRP</v>
          </cell>
          <cell r="M23" t="str">
            <v>HIRQ19-CCM-154742-1</v>
          </cell>
          <cell r="N23" t="str">
            <v>No</v>
          </cell>
          <cell r="O23">
            <v>2101</v>
          </cell>
          <cell r="P23">
            <v>10237</v>
          </cell>
          <cell r="Q23">
            <v>5262</v>
          </cell>
          <cell r="R23">
            <v>4975</v>
          </cell>
          <cell r="S23">
            <v>10237</v>
          </cell>
          <cell r="T23">
            <v>5868</v>
          </cell>
          <cell r="U23">
            <v>2930</v>
          </cell>
          <cell r="V23">
            <v>2938</v>
          </cell>
          <cell r="W23">
            <v>4108</v>
          </cell>
          <cell r="X23">
            <v>2156</v>
          </cell>
          <cell r="Y23">
            <v>1952</v>
          </cell>
          <cell r="Z23">
            <v>261</v>
          </cell>
          <cell r="AA23">
            <v>176</v>
          </cell>
          <cell r="AB23">
            <v>85</v>
          </cell>
          <cell r="AC23">
            <v>10237</v>
          </cell>
          <cell r="AD23">
            <v>1</v>
          </cell>
          <cell r="AE23">
            <v>0</v>
          </cell>
          <cell r="AF23">
            <v>0</v>
          </cell>
          <cell r="AG23">
            <v>0</v>
          </cell>
          <cell r="AH23">
            <v>0</v>
          </cell>
          <cell r="AI23">
            <v>0</v>
          </cell>
          <cell r="AJ23">
            <v>7</v>
          </cell>
          <cell r="AK23">
            <v>39</v>
          </cell>
          <cell r="BA23">
            <v>0</v>
          </cell>
          <cell r="BB23">
            <v>0</v>
          </cell>
          <cell r="BC23">
            <v>0</v>
          </cell>
          <cell r="BD23">
            <v>0</v>
          </cell>
          <cell r="BE23">
            <v>0</v>
          </cell>
          <cell r="BF23">
            <v>0</v>
          </cell>
          <cell r="BG23">
            <v>0</v>
          </cell>
          <cell r="BH23">
            <v>0</v>
          </cell>
          <cell r="BI23">
            <v>0</v>
          </cell>
          <cell r="BJ23">
            <v>0</v>
          </cell>
          <cell r="BK23">
            <v>0</v>
          </cell>
          <cell r="BL23">
            <v>0</v>
          </cell>
          <cell r="BM23">
            <v>7</v>
          </cell>
          <cell r="BN23">
            <v>7</v>
          </cell>
          <cell r="BP23">
            <v>2276</v>
          </cell>
          <cell r="BQ23">
            <v>354</v>
          </cell>
          <cell r="BR23">
            <v>0</v>
          </cell>
          <cell r="BS23">
            <v>0</v>
          </cell>
        </row>
        <row r="24">
          <cell r="H24" t="str">
            <v>Kiram Al Fallujah Camp (AAF16)</v>
          </cell>
          <cell r="L24" t="str">
            <v>HRP</v>
          </cell>
          <cell r="M24" t="str">
            <v>HIRQ19-CCM-154285-1</v>
          </cell>
          <cell r="N24" t="str">
            <v>No</v>
          </cell>
          <cell r="O24">
            <v>16</v>
          </cell>
          <cell r="P24">
            <v>67</v>
          </cell>
          <cell r="Q24">
            <v>36</v>
          </cell>
          <cell r="R24">
            <v>31</v>
          </cell>
          <cell r="S24">
            <v>67</v>
          </cell>
          <cell r="T24">
            <v>33</v>
          </cell>
          <cell r="U24">
            <v>13</v>
          </cell>
          <cell r="V24">
            <v>20</v>
          </cell>
          <cell r="W24">
            <v>32</v>
          </cell>
          <cell r="X24">
            <v>22</v>
          </cell>
          <cell r="Y24">
            <v>10</v>
          </cell>
          <cell r="Z24">
            <v>2</v>
          </cell>
          <cell r="AA24">
            <v>1</v>
          </cell>
          <cell r="AB24">
            <v>1</v>
          </cell>
          <cell r="AC24">
            <v>67</v>
          </cell>
          <cell r="AD24">
            <v>1</v>
          </cell>
          <cell r="AE24">
            <v>0</v>
          </cell>
          <cell r="AF24">
            <v>0</v>
          </cell>
          <cell r="AG24">
            <v>0</v>
          </cell>
          <cell r="AH24">
            <v>0</v>
          </cell>
          <cell r="AI24">
            <v>0</v>
          </cell>
          <cell r="AJ24">
            <v>0</v>
          </cell>
          <cell r="AK24">
            <v>0</v>
          </cell>
          <cell r="BP24">
            <v>24</v>
          </cell>
          <cell r="BQ24">
            <v>46</v>
          </cell>
          <cell r="BR24">
            <v>32</v>
          </cell>
          <cell r="BS24">
            <v>0</v>
          </cell>
        </row>
        <row r="25">
          <cell r="H25" t="str">
            <v>Al Fallujah 1 (AAF17)</v>
          </cell>
          <cell r="L25" t="str">
            <v>HRP</v>
          </cell>
          <cell r="M25" t="str">
            <v>HIRQ19-CCM-154285-1</v>
          </cell>
          <cell r="N25" t="str">
            <v>No</v>
          </cell>
          <cell r="O25">
            <v>33</v>
          </cell>
          <cell r="P25">
            <v>146</v>
          </cell>
          <cell r="Q25">
            <v>85</v>
          </cell>
          <cell r="R25">
            <v>61</v>
          </cell>
          <cell r="S25">
            <v>146</v>
          </cell>
          <cell r="T25">
            <v>65</v>
          </cell>
          <cell r="U25">
            <v>33</v>
          </cell>
          <cell r="V25">
            <v>32</v>
          </cell>
          <cell r="W25">
            <v>74</v>
          </cell>
          <cell r="X25">
            <v>48</v>
          </cell>
          <cell r="Y25">
            <v>26</v>
          </cell>
          <cell r="Z25">
            <v>7</v>
          </cell>
          <cell r="AA25">
            <v>4</v>
          </cell>
          <cell r="AB25">
            <v>3</v>
          </cell>
          <cell r="AC25">
            <v>146</v>
          </cell>
          <cell r="AD25">
            <v>1</v>
          </cell>
          <cell r="AE25">
            <v>0</v>
          </cell>
          <cell r="AF25">
            <v>0</v>
          </cell>
          <cell r="AG25">
            <v>0</v>
          </cell>
          <cell r="AH25">
            <v>0</v>
          </cell>
          <cell r="AI25">
            <v>0</v>
          </cell>
          <cell r="AJ25">
            <v>0</v>
          </cell>
          <cell r="AK25">
            <v>0</v>
          </cell>
          <cell r="BP25">
            <v>45</v>
          </cell>
          <cell r="BQ25">
            <v>15</v>
          </cell>
          <cell r="BR25">
            <v>12</v>
          </cell>
          <cell r="BS25">
            <v>0</v>
          </cell>
        </row>
        <row r="26">
          <cell r="H26" t="str">
            <v>Al-Tahrir (Al Khanjar) (AAF18)</v>
          </cell>
          <cell r="L26" t="str">
            <v>HRP</v>
          </cell>
          <cell r="M26" t="str">
            <v>HIRQ19-CCM-154285-1</v>
          </cell>
          <cell r="N26" t="str">
            <v>No</v>
          </cell>
          <cell r="O26">
            <v>9</v>
          </cell>
          <cell r="P26">
            <v>36</v>
          </cell>
          <cell r="Q26">
            <v>22</v>
          </cell>
          <cell r="R26">
            <v>14</v>
          </cell>
          <cell r="S26">
            <v>36</v>
          </cell>
          <cell r="T26">
            <v>14</v>
          </cell>
          <cell r="U26">
            <v>9</v>
          </cell>
          <cell r="V26">
            <v>5</v>
          </cell>
          <cell r="W26">
            <v>18</v>
          </cell>
          <cell r="X26">
            <v>11</v>
          </cell>
          <cell r="Y26">
            <v>7</v>
          </cell>
          <cell r="Z26">
            <v>4</v>
          </cell>
          <cell r="AA26">
            <v>2</v>
          </cell>
          <cell r="AB26">
            <v>2</v>
          </cell>
          <cell r="AC26">
            <v>36</v>
          </cell>
          <cell r="AD26">
            <v>1</v>
          </cell>
          <cell r="AE26">
            <v>0</v>
          </cell>
          <cell r="AF26">
            <v>0</v>
          </cell>
          <cell r="AG26">
            <v>0</v>
          </cell>
          <cell r="AH26">
            <v>0</v>
          </cell>
          <cell r="AI26">
            <v>0</v>
          </cell>
          <cell r="AJ26">
            <v>0</v>
          </cell>
          <cell r="AK26">
            <v>0</v>
          </cell>
          <cell r="BP26">
            <v>13</v>
          </cell>
          <cell r="BQ26">
            <v>79</v>
          </cell>
          <cell r="BR26">
            <v>35</v>
          </cell>
          <cell r="BS26">
            <v>0</v>
          </cell>
        </row>
        <row r="27">
          <cell r="H27" t="str">
            <v>Al-Mateen (AAF19)</v>
          </cell>
          <cell r="L27" t="str">
            <v>HRP</v>
          </cell>
          <cell r="M27" t="str">
            <v>HIRQ19-CCM-154285-1</v>
          </cell>
          <cell r="N27" t="str">
            <v>No</v>
          </cell>
          <cell r="O27">
            <v>30</v>
          </cell>
          <cell r="P27">
            <v>142</v>
          </cell>
          <cell r="Q27">
            <v>81</v>
          </cell>
          <cell r="R27">
            <v>61</v>
          </cell>
          <cell r="S27">
            <v>142</v>
          </cell>
          <cell r="T27">
            <v>78</v>
          </cell>
          <cell r="U27">
            <v>39</v>
          </cell>
          <cell r="V27">
            <v>39</v>
          </cell>
          <cell r="W27">
            <v>59</v>
          </cell>
          <cell r="X27">
            <v>39</v>
          </cell>
          <cell r="Y27">
            <v>20</v>
          </cell>
          <cell r="Z27">
            <v>5</v>
          </cell>
          <cell r="AA27">
            <v>3</v>
          </cell>
          <cell r="AB27">
            <v>2</v>
          </cell>
          <cell r="AC27">
            <v>142</v>
          </cell>
          <cell r="AD27">
            <v>1</v>
          </cell>
          <cell r="AE27">
            <v>0</v>
          </cell>
          <cell r="AF27">
            <v>0</v>
          </cell>
          <cell r="AG27">
            <v>0</v>
          </cell>
          <cell r="AH27">
            <v>0</v>
          </cell>
          <cell r="AI27">
            <v>0</v>
          </cell>
          <cell r="AJ27">
            <v>0</v>
          </cell>
          <cell r="AK27">
            <v>0</v>
          </cell>
          <cell r="BP27">
            <v>43</v>
          </cell>
          <cell r="BQ27">
            <v>97</v>
          </cell>
          <cell r="BR27">
            <v>94</v>
          </cell>
          <cell r="BS27">
            <v>67</v>
          </cell>
        </row>
        <row r="28">
          <cell r="H28" t="str">
            <v>Fallujah 9 (AAF20)</v>
          </cell>
          <cell r="L28" t="str">
            <v>HRP</v>
          </cell>
          <cell r="M28" t="str">
            <v>HIRQ19-CCM-154285-1</v>
          </cell>
          <cell r="N28" t="str">
            <v>No</v>
          </cell>
          <cell r="O28">
            <v>10</v>
          </cell>
          <cell r="P28">
            <v>54</v>
          </cell>
          <cell r="Q28">
            <v>29</v>
          </cell>
          <cell r="R28">
            <v>25</v>
          </cell>
          <cell r="S28">
            <v>54</v>
          </cell>
          <cell r="T28">
            <v>31</v>
          </cell>
          <cell r="U28">
            <v>17</v>
          </cell>
          <cell r="V28">
            <v>14</v>
          </cell>
          <cell r="W28">
            <v>20</v>
          </cell>
          <cell r="X28">
            <v>9</v>
          </cell>
          <cell r="Y28">
            <v>11</v>
          </cell>
          <cell r="Z28">
            <v>3</v>
          </cell>
          <cell r="AA28">
            <v>3</v>
          </cell>
          <cell r="AB28">
            <v>0</v>
          </cell>
          <cell r="AC28">
            <v>54</v>
          </cell>
          <cell r="AD28">
            <v>1</v>
          </cell>
          <cell r="AE28">
            <v>0</v>
          </cell>
          <cell r="AF28">
            <v>0</v>
          </cell>
          <cell r="AG28">
            <v>0</v>
          </cell>
          <cell r="AH28">
            <v>0</v>
          </cell>
          <cell r="AI28">
            <v>0</v>
          </cell>
          <cell r="AJ28">
            <v>0</v>
          </cell>
          <cell r="AK28">
            <v>0</v>
          </cell>
          <cell r="BP28">
            <v>22</v>
          </cell>
          <cell r="BQ28">
            <v>7</v>
          </cell>
          <cell r="BR28">
            <v>3</v>
          </cell>
          <cell r="BS28">
            <v>0</v>
          </cell>
        </row>
        <row r="29">
          <cell r="H29" t="str">
            <v>Zoba'a camp (AAF22)</v>
          </cell>
          <cell r="L29" t="str">
            <v>HRP</v>
          </cell>
          <cell r="M29" t="str">
            <v>HIRQ19-CCM-154285-1</v>
          </cell>
          <cell r="N29" t="str">
            <v>No</v>
          </cell>
          <cell r="O29">
            <v>45</v>
          </cell>
          <cell r="P29">
            <v>231</v>
          </cell>
          <cell r="Q29">
            <v>113</v>
          </cell>
          <cell r="R29">
            <v>118</v>
          </cell>
          <cell r="S29">
            <v>231</v>
          </cell>
          <cell r="T29">
            <v>115</v>
          </cell>
          <cell r="U29">
            <v>54</v>
          </cell>
          <cell r="V29">
            <v>61</v>
          </cell>
          <cell r="W29">
            <v>101</v>
          </cell>
          <cell r="X29">
            <v>50</v>
          </cell>
          <cell r="Y29">
            <v>51</v>
          </cell>
          <cell r="Z29">
            <v>15</v>
          </cell>
          <cell r="AA29">
            <v>9</v>
          </cell>
          <cell r="AB29">
            <v>6</v>
          </cell>
          <cell r="AC29">
            <v>231</v>
          </cell>
          <cell r="AD29">
            <v>1</v>
          </cell>
          <cell r="AE29">
            <v>0</v>
          </cell>
          <cell r="AF29">
            <v>0</v>
          </cell>
          <cell r="AG29">
            <v>0</v>
          </cell>
          <cell r="AH29">
            <v>0</v>
          </cell>
          <cell r="AI29">
            <v>0</v>
          </cell>
          <cell r="AJ29">
            <v>0</v>
          </cell>
          <cell r="AK29">
            <v>0</v>
          </cell>
          <cell r="BP29">
            <v>49</v>
          </cell>
          <cell r="BQ29">
            <v>0</v>
          </cell>
          <cell r="BR29">
            <v>0</v>
          </cell>
          <cell r="BS29">
            <v>0</v>
          </cell>
        </row>
        <row r="30">
          <cell r="H30" t="str">
            <v>Al-Simood / Ssumud (AAF24)</v>
          </cell>
          <cell r="L30" t="str">
            <v>HRP</v>
          </cell>
          <cell r="M30" t="str">
            <v>HIRQ19-CCM-154285-1</v>
          </cell>
          <cell r="N30" t="str">
            <v>No</v>
          </cell>
          <cell r="O30">
            <v>67</v>
          </cell>
          <cell r="P30">
            <v>363</v>
          </cell>
          <cell r="Q30">
            <v>191</v>
          </cell>
          <cell r="R30">
            <v>172</v>
          </cell>
          <cell r="S30">
            <v>363</v>
          </cell>
          <cell r="T30">
            <v>161</v>
          </cell>
          <cell r="U30">
            <v>77</v>
          </cell>
          <cell r="V30">
            <v>84</v>
          </cell>
          <cell r="W30">
            <v>184</v>
          </cell>
          <cell r="X30">
            <v>104</v>
          </cell>
          <cell r="Y30">
            <v>80</v>
          </cell>
          <cell r="Z30">
            <v>18</v>
          </cell>
          <cell r="AA30">
            <v>10</v>
          </cell>
          <cell r="AB30">
            <v>8</v>
          </cell>
          <cell r="AC30">
            <v>363</v>
          </cell>
          <cell r="AD30">
            <v>1</v>
          </cell>
          <cell r="AE30">
            <v>0</v>
          </cell>
          <cell r="AF30">
            <v>0</v>
          </cell>
          <cell r="AG30">
            <v>0</v>
          </cell>
          <cell r="AH30">
            <v>0</v>
          </cell>
          <cell r="AI30">
            <v>0</v>
          </cell>
          <cell r="AJ30">
            <v>0</v>
          </cell>
          <cell r="AK30">
            <v>0</v>
          </cell>
          <cell r="BP30">
            <v>73</v>
          </cell>
          <cell r="BQ30">
            <v>0</v>
          </cell>
          <cell r="BR30">
            <v>0</v>
          </cell>
          <cell r="BS30">
            <v>0</v>
          </cell>
        </row>
        <row r="31">
          <cell r="H31" t="str">
            <v>Al Anbar (AAF27)</v>
          </cell>
          <cell r="L31" t="str">
            <v>HRP</v>
          </cell>
          <cell r="M31" t="str">
            <v>HIRQ19-CCM-154285-1</v>
          </cell>
          <cell r="N31" t="str">
            <v>No</v>
          </cell>
          <cell r="O31">
            <v>22</v>
          </cell>
          <cell r="P31">
            <v>102</v>
          </cell>
          <cell r="Q31">
            <v>57</v>
          </cell>
          <cell r="R31">
            <v>45</v>
          </cell>
          <cell r="S31">
            <v>102</v>
          </cell>
          <cell r="T31">
            <v>50</v>
          </cell>
          <cell r="U31">
            <v>26</v>
          </cell>
          <cell r="V31">
            <v>24</v>
          </cell>
          <cell r="W31">
            <v>48</v>
          </cell>
          <cell r="X31">
            <v>30</v>
          </cell>
          <cell r="Y31">
            <v>18</v>
          </cell>
          <cell r="Z31">
            <v>4</v>
          </cell>
          <cell r="AA31">
            <v>1</v>
          </cell>
          <cell r="AB31">
            <v>3</v>
          </cell>
          <cell r="AC31">
            <v>102</v>
          </cell>
          <cell r="AD31">
            <v>1</v>
          </cell>
          <cell r="AE31">
            <v>0</v>
          </cell>
          <cell r="AF31">
            <v>0</v>
          </cell>
          <cell r="AG31">
            <v>0</v>
          </cell>
          <cell r="AH31">
            <v>0</v>
          </cell>
          <cell r="AI31">
            <v>0</v>
          </cell>
          <cell r="AJ31">
            <v>0</v>
          </cell>
          <cell r="AK31">
            <v>0</v>
          </cell>
          <cell r="BP31">
            <v>36</v>
          </cell>
          <cell r="BQ31">
            <v>21</v>
          </cell>
          <cell r="BR31">
            <v>18</v>
          </cell>
          <cell r="BS31">
            <v>0</v>
          </cell>
        </row>
        <row r="32">
          <cell r="H32" t="str">
            <v>Alta'aki (AAF30)</v>
          </cell>
          <cell r="L32" t="str">
            <v>HRP</v>
          </cell>
          <cell r="M32" t="str">
            <v>HIRQ19-CCM-154285-1</v>
          </cell>
          <cell r="N32" t="str">
            <v>No</v>
          </cell>
          <cell r="O32">
            <v>24</v>
          </cell>
          <cell r="P32">
            <v>69</v>
          </cell>
          <cell r="Q32">
            <v>47</v>
          </cell>
          <cell r="R32">
            <v>22</v>
          </cell>
          <cell r="S32">
            <v>69</v>
          </cell>
          <cell r="T32">
            <v>18</v>
          </cell>
          <cell r="U32">
            <v>10</v>
          </cell>
          <cell r="V32">
            <v>8</v>
          </cell>
          <cell r="W32">
            <v>40</v>
          </cell>
          <cell r="X32">
            <v>28</v>
          </cell>
          <cell r="Y32">
            <v>12</v>
          </cell>
          <cell r="Z32">
            <v>11</v>
          </cell>
          <cell r="AA32">
            <v>9</v>
          </cell>
          <cell r="AB32">
            <v>2</v>
          </cell>
          <cell r="AC32">
            <v>69</v>
          </cell>
          <cell r="AD32">
            <v>1</v>
          </cell>
          <cell r="AE32">
            <v>0</v>
          </cell>
          <cell r="AF32">
            <v>0</v>
          </cell>
          <cell r="AG32">
            <v>0</v>
          </cell>
          <cell r="AH32">
            <v>0</v>
          </cell>
          <cell r="AI32">
            <v>0</v>
          </cell>
          <cell r="AJ32">
            <v>0</v>
          </cell>
          <cell r="AK32">
            <v>0</v>
          </cell>
          <cell r="BP32">
            <v>23</v>
          </cell>
          <cell r="BQ32">
            <v>0</v>
          </cell>
          <cell r="BR32">
            <v>0</v>
          </cell>
          <cell r="BS32">
            <v>0</v>
          </cell>
        </row>
        <row r="33">
          <cell r="H33" t="str">
            <v>Al Rayan (AAF31)</v>
          </cell>
          <cell r="L33" t="str">
            <v>HRP</v>
          </cell>
          <cell r="M33" t="str">
            <v>HIRQ19-CCM-154285-1</v>
          </cell>
          <cell r="N33" t="str">
            <v>No</v>
          </cell>
          <cell r="O33">
            <v>44</v>
          </cell>
          <cell r="P33">
            <v>174</v>
          </cell>
          <cell r="Q33">
            <v>114</v>
          </cell>
          <cell r="R33">
            <v>60</v>
          </cell>
          <cell r="S33">
            <v>174</v>
          </cell>
          <cell r="T33">
            <v>92</v>
          </cell>
          <cell r="U33">
            <v>61</v>
          </cell>
          <cell r="V33">
            <v>31</v>
          </cell>
          <cell r="W33">
            <v>78</v>
          </cell>
          <cell r="X33">
            <v>50</v>
          </cell>
          <cell r="Y33">
            <v>28</v>
          </cell>
          <cell r="Z33">
            <v>4</v>
          </cell>
          <cell r="AA33">
            <v>3</v>
          </cell>
          <cell r="AB33">
            <v>1</v>
          </cell>
          <cell r="AC33">
            <v>174</v>
          </cell>
          <cell r="AD33">
            <v>1</v>
          </cell>
          <cell r="AE33">
            <v>0</v>
          </cell>
          <cell r="AF33">
            <v>0</v>
          </cell>
          <cell r="AG33">
            <v>0</v>
          </cell>
          <cell r="AH33">
            <v>0</v>
          </cell>
          <cell r="AI33">
            <v>0</v>
          </cell>
          <cell r="AJ33">
            <v>0</v>
          </cell>
          <cell r="AK33">
            <v>0</v>
          </cell>
          <cell r="BP33">
            <v>44</v>
          </cell>
          <cell r="BQ33">
            <v>0</v>
          </cell>
          <cell r="BR33">
            <v>0</v>
          </cell>
          <cell r="BS33">
            <v>0</v>
          </cell>
        </row>
        <row r="34">
          <cell r="H34" t="str">
            <v>Al Shahuda al Ashwaii (AAF32)</v>
          </cell>
          <cell r="L34" t="str">
            <v>HRP</v>
          </cell>
          <cell r="M34" t="str">
            <v>HIRQ19-CCM-154285-1</v>
          </cell>
          <cell r="N34" t="str">
            <v>No</v>
          </cell>
          <cell r="O34">
            <v>91</v>
          </cell>
          <cell r="P34">
            <v>279</v>
          </cell>
          <cell r="Q34">
            <v>157</v>
          </cell>
          <cell r="R34">
            <v>122</v>
          </cell>
          <cell r="S34">
            <v>279</v>
          </cell>
          <cell r="T34">
            <v>179</v>
          </cell>
          <cell r="U34">
            <v>87</v>
          </cell>
          <cell r="V34">
            <v>92</v>
          </cell>
          <cell r="W34">
            <v>92</v>
          </cell>
          <cell r="X34">
            <v>63</v>
          </cell>
          <cell r="Y34">
            <v>29</v>
          </cell>
          <cell r="Z34">
            <v>8</v>
          </cell>
          <cell r="AA34">
            <v>7</v>
          </cell>
          <cell r="AB34">
            <v>1</v>
          </cell>
          <cell r="AC34">
            <v>279</v>
          </cell>
          <cell r="AD34">
            <v>1</v>
          </cell>
          <cell r="AE34">
            <v>0</v>
          </cell>
          <cell r="AF34">
            <v>0</v>
          </cell>
          <cell r="AG34">
            <v>0</v>
          </cell>
          <cell r="AH34">
            <v>0</v>
          </cell>
          <cell r="AI34">
            <v>0</v>
          </cell>
          <cell r="AJ34">
            <v>0</v>
          </cell>
          <cell r="AK34">
            <v>0</v>
          </cell>
          <cell r="BP34">
            <v>96</v>
          </cell>
          <cell r="BQ34">
            <v>0</v>
          </cell>
          <cell r="BR34">
            <v>0</v>
          </cell>
          <cell r="BS34">
            <v>0</v>
          </cell>
        </row>
        <row r="35">
          <cell r="H35" t="str">
            <v>Muskar Saad Camp</v>
          </cell>
          <cell r="L35" t="str">
            <v>Non HRP</v>
          </cell>
          <cell r="N35" t="str">
            <v>No</v>
          </cell>
          <cell r="O35">
            <v>120</v>
          </cell>
          <cell r="P35">
            <v>559</v>
          </cell>
          <cell r="Q35">
            <v>313</v>
          </cell>
          <cell r="R35">
            <v>246</v>
          </cell>
          <cell r="S35">
            <v>559</v>
          </cell>
          <cell r="T35">
            <v>307</v>
          </cell>
          <cell r="U35">
            <v>174</v>
          </cell>
          <cell r="V35">
            <v>133</v>
          </cell>
          <cell r="W35">
            <v>234</v>
          </cell>
          <cell r="X35">
            <v>129</v>
          </cell>
          <cell r="Y35">
            <v>105</v>
          </cell>
          <cell r="Z35">
            <v>18</v>
          </cell>
          <cell r="AA35">
            <v>10</v>
          </cell>
          <cell r="AB35">
            <v>8</v>
          </cell>
          <cell r="AC35">
            <v>559</v>
          </cell>
          <cell r="AD35">
            <v>1</v>
          </cell>
          <cell r="AE35">
            <v>0</v>
          </cell>
          <cell r="AF35">
            <v>0</v>
          </cell>
          <cell r="AG35">
            <v>0</v>
          </cell>
          <cell r="AH35">
            <v>0</v>
          </cell>
          <cell r="AI35">
            <v>0</v>
          </cell>
          <cell r="AJ35">
            <v>0</v>
          </cell>
          <cell r="AK35">
            <v>0</v>
          </cell>
          <cell r="BP35">
            <v>171</v>
          </cell>
          <cell r="BQ35">
            <v>0</v>
          </cell>
          <cell r="BR35">
            <v>0</v>
          </cell>
          <cell r="BS35">
            <v>171</v>
          </cell>
        </row>
        <row r="36">
          <cell r="H36" t="str">
            <v>Latifiya 1</v>
          </cell>
          <cell r="L36" t="str">
            <v>Non HRP</v>
          </cell>
          <cell r="N36" t="str">
            <v>No</v>
          </cell>
          <cell r="O36">
            <v>34</v>
          </cell>
          <cell r="P36">
            <v>145</v>
          </cell>
          <cell r="Q36">
            <v>70</v>
          </cell>
          <cell r="R36">
            <v>75</v>
          </cell>
          <cell r="S36">
            <v>145</v>
          </cell>
          <cell r="T36">
            <v>89</v>
          </cell>
          <cell r="U36">
            <v>34</v>
          </cell>
          <cell r="V36">
            <v>55</v>
          </cell>
          <cell r="W36">
            <v>53</v>
          </cell>
          <cell r="X36">
            <v>28</v>
          </cell>
          <cell r="Y36">
            <v>25</v>
          </cell>
          <cell r="Z36">
            <v>3</v>
          </cell>
          <cell r="AA36">
            <v>3</v>
          </cell>
          <cell r="AB36">
            <v>0</v>
          </cell>
          <cell r="AC36">
            <v>145</v>
          </cell>
          <cell r="AD36">
            <v>1</v>
          </cell>
          <cell r="AE36">
            <v>0</v>
          </cell>
          <cell r="AF36">
            <v>0</v>
          </cell>
          <cell r="AG36">
            <v>0</v>
          </cell>
          <cell r="AH36">
            <v>0</v>
          </cell>
          <cell r="AI36">
            <v>0</v>
          </cell>
          <cell r="AJ36">
            <v>0</v>
          </cell>
          <cell r="AK36">
            <v>0</v>
          </cell>
          <cell r="BP36">
            <v>40</v>
          </cell>
          <cell r="BQ36">
            <v>0</v>
          </cell>
          <cell r="BR36">
            <v>0</v>
          </cell>
          <cell r="BS36">
            <v>0</v>
          </cell>
        </row>
        <row r="37">
          <cell r="H37" t="str">
            <v>Latifiya 2</v>
          </cell>
          <cell r="L37" t="str">
            <v>Non HRP</v>
          </cell>
          <cell r="N37" t="str">
            <v>No</v>
          </cell>
          <cell r="O37">
            <v>15</v>
          </cell>
          <cell r="P37">
            <v>76</v>
          </cell>
          <cell r="Q37">
            <v>44</v>
          </cell>
          <cell r="R37">
            <v>32</v>
          </cell>
          <cell r="S37">
            <v>76</v>
          </cell>
          <cell r="T37">
            <v>49</v>
          </cell>
          <cell r="U37">
            <v>30</v>
          </cell>
          <cell r="V37">
            <v>19</v>
          </cell>
          <cell r="W37">
            <v>27</v>
          </cell>
          <cell r="X37">
            <v>14</v>
          </cell>
          <cell r="Y37">
            <v>13</v>
          </cell>
          <cell r="Z37">
            <v>0</v>
          </cell>
          <cell r="AA37">
            <v>0</v>
          </cell>
          <cell r="AB37">
            <v>0</v>
          </cell>
          <cell r="AC37">
            <v>76</v>
          </cell>
          <cell r="AD37">
            <v>1</v>
          </cell>
          <cell r="AE37">
            <v>0</v>
          </cell>
          <cell r="AF37">
            <v>0</v>
          </cell>
          <cell r="AG37">
            <v>0</v>
          </cell>
          <cell r="AH37">
            <v>0</v>
          </cell>
          <cell r="AI37">
            <v>0</v>
          </cell>
          <cell r="AJ37">
            <v>0</v>
          </cell>
          <cell r="AK37">
            <v>0</v>
          </cell>
          <cell r="BP37">
            <v>15</v>
          </cell>
          <cell r="BQ37">
            <v>0</v>
          </cell>
          <cell r="BR37">
            <v>0</v>
          </cell>
          <cell r="BS37">
            <v>0</v>
          </cell>
        </row>
        <row r="38">
          <cell r="H38" t="str">
            <v>Hamam Al Alil 2</v>
          </cell>
          <cell r="L38" t="str">
            <v>HRP</v>
          </cell>
          <cell r="M38" t="str">
            <v>HIRQ19-CCM-154826-1</v>
          </cell>
          <cell r="N38" t="str">
            <v>No</v>
          </cell>
          <cell r="O38">
            <v>2193</v>
          </cell>
          <cell r="P38">
            <v>10199</v>
          </cell>
          <cell r="Q38">
            <v>5680</v>
          </cell>
          <cell r="R38">
            <v>4519</v>
          </cell>
          <cell r="S38">
            <v>10199</v>
          </cell>
          <cell r="T38">
            <v>6461</v>
          </cell>
          <cell r="U38">
            <v>3255</v>
          </cell>
          <cell r="V38">
            <v>3206</v>
          </cell>
          <cell r="W38">
            <v>3477</v>
          </cell>
          <cell r="X38">
            <v>2236</v>
          </cell>
          <cell r="Y38">
            <v>1241</v>
          </cell>
          <cell r="Z38">
            <v>261</v>
          </cell>
          <cell r="AA38">
            <v>189</v>
          </cell>
          <cell r="AB38">
            <v>72</v>
          </cell>
          <cell r="AC38">
            <v>10199</v>
          </cell>
          <cell r="AD38">
            <v>1</v>
          </cell>
          <cell r="AE38">
            <v>0</v>
          </cell>
          <cell r="AF38">
            <v>7</v>
          </cell>
          <cell r="AG38">
            <v>27</v>
          </cell>
          <cell r="AH38">
            <v>4</v>
          </cell>
          <cell r="AI38">
            <v>22</v>
          </cell>
          <cell r="AJ38">
            <v>10</v>
          </cell>
          <cell r="AK38">
            <v>55</v>
          </cell>
          <cell r="AL38">
            <v>3</v>
          </cell>
          <cell r="AM38">
            <v>0</v>
          </cell>
          <cell r="AN38">
            <v>2</v>
          </cell>
          <cell r="AO38">
            <v>2</v>
          </cell>
          <cell r="AP38">
            <v>0</v>
          </cell>
          <cell r="AQ38">
            <v>0</v>
          </cell>
          <cell r="AR38">
            <v>0</v>
          </cell>
          <cell r="AS38">
            <v>0</v>
          </cell>
          <cell r="AT38">
            <v>0</v>
          </cell>
          <cell r="AU38">
            <v>0</v>
          </cell>
          <cell r="AV38">
            <v>0</v>
          </cell>
          <cell r="AW38">
            <v>0</v>
          </cell>
          <cell r="AX38">
            <v>0</v>
          </cell>
          <cell r="AY38">
            <v>7</v>
          </cell>
          <cell r="BA38">
            <v>0</v>
          </cell>
          <cell r="BB38">
            <v>0</v>
          </cell>
          <cell r="BC38">
            <v>0</v>
          </cell>
          <cell r="BD38">
            <v>0</v>
          </cell>
          <cell r="BE38">
            <v>0</v>
          </cell>
          <cell r="BF38">
            <v>2</v>
          </cell>
          <cell r="BG38">
            <v>2</v>
          </cell>
          <cell r="BH38">
            <v>6</v>
          </cell>
          <cell r="BI38">
            <v>0</v>
          </cell>
          <cell r="BJ38">
            <v>0</v>
          </cell>
          <cell r="BK38">
            <v>0</v>
          </cell>
          <cell r="BL38">
            <v>0</v>
          </cell>
          <cell r="BM38">
            <v>0</v>
          </cell>
          <cell r="BN38">
            <v>10</v>
          </cell>
          <cell r="BP38">
            <v>2780</v>
          </cell>
          <cell r="BQ38">
            <v>1876</v>
          </cell>
          <cell r="BR38">
            <v>0</v>
          </cell>
          <cell r="BS38">
            <v>0</v>
          </cell>
        </row>
        <row r="39">
          <cell r="H39" t="str">
            <v>Al Tahrer 1</v>
          </cell>
          <cell r="L39" t="str">
            <v>Non HRP</v>
          </cell>
          <cell r="N39" t="str">
            <v>No</v>
          </cell>
          <cell r="O39">
            <v>64</v>
          </cell>
          <cell r="P39">
            <v>289</v>
          </cell>
          <cell r="Q39">
            <v>148</v>
          </cell>
          <cell r="R39">
            <v>141</v>
          </cell>
          <cell r="S39">
            <v>289</v>
          </cell>
          <cell r="T39">
            <v>159</v>
          </cell>
          <cell r="U39">
            <v>76</v>
          </cell>
          <cell r="V39">
            <v>83</v>
          </cell>
          <cell r="W39">
            <v>114</v>
          </cell>
          <cell r="X39">
            <v>64</v>
          </cell>
          <cell r="Y39">
            <v>50</v>
          </cell>
          <cell r="Z39">
            <v>16</v>
          </cell>
          <cell r="AA39">
            <v>8</v>
          </cell>
          <cell r="AB39">
            <v>8</v>
          </cell>
          <cell r="AC39">
            <v>289</v>
          </cell>
          <cell r="AD39">
            <v>1</v>
          </cell>
          <cell r="AE39">
            <v>0</v>
          </cell>
          <cell r="AF39">
            <v>0</v>
          </cell>
          <cell r="AG39">
            <v>0</v>
          </cell>
          <cell r="AH39">
            <v>0</v>
          </cell>
          <cell r="AI39">
            <v>0</v>
          </cell>
          <cell r="AJ39">
            <v>9</v>
          </cell>
          <cell r="AK39">
            <v>26</v>
          </cell>
          <cell r="BA39">
            <v>1</v>
          </cell>
          <cell r="BB39">
            <v>0</v>
          </cell>
          <cell r="BC39">
            <v>0</v>
          </cell>
          <cell r="BD39">
            <v>0</v>
          </cell>
          <cell r="BE39">
            <v>0</v>
          </cell>
          <cell r="BF39">
            <v>0</v>
          </cell>
          <cell r="BG39">
            <v>0</v>
          </cell>
          <cell r="BH39">
            <v>0</v>
          </cell>
          <cell r="BI39">
            <v>0</v>
          </cell>
          <cell r="BJ39">
            <v>0</v>
          </cell>
          <cell r="BK39">
            <v>0</v>
          </cell>
          <cell r="BL39">
            <v>0</v>
          </cell>
          <cell r="BM39">
            <v>0</v>
          </cell>
          <cell r="BN39">
            <v>1</v>
          </cell>
          <cell r="BP39">
            <v>324</v>
          </cell>
          <cell r="BQ39">
            <v>231</v>
          </cell>
          <cell r="BR39">
            <v>0</v>
          </cell>
          <cell r="BS39">
            <v>0</v>
          </cell>
        </row>
        <row r="40">
          <cell r="H40" t="str">
            <v>Al Tahrer 2</v>
          </cell>
          <cell r="L40" t="str">
            <v>Non HRP</v>
          </cell>
          <cell r="N40" t="str">
            <v>No</v>
          </cell>
          <cell r="O40">
            <v>97</v>
          </cell>
          <cell r="P40">
            <v>455</v>
          </cell>
          <cell r="Q40">
            <v>234</v>
          </cell>
          <cell r="R40">
            <v>221</v>
          </cell>
          <cell r="S40">
            <v>455</v>
          </cell>
          <cell r="T40">
            <v>253</v>
          </cell>
          <cell r="U40">
            <v>127</v>
          </cell>
          <cell r="V40">
            <v>126</v>
          </cell>
          <cell r="W40">
            <v>193</v>
          </cell>
          <cell r="X40">
            <v>102</v>
          </cell>
          <cell r="Y40">
            <v>91</v>
          </cell>
          <cell r="Z40">
            <v>9</v>
          </cell>
          <cell r="AA40">
            <v>5</v>
          </cell>
          <cell r="AB40">
            <v>4</v>
          </cell>
          <cell r="AC40">
            <v>455</v>
          </cell>
          <cell r="AD40">
            <v>1</v>
          </cell>
          <cell r="AE40">
            <v>0</v>
          </cell>
          <cell r="AF40">
            <v>0</v>
          </cell>
          <cell r="AG40">
            <v>0</v>
          </cell>
          <cell r="AH40">
            <v>0</v>
          </cell>
          <cell r="AI40">
            <v>0</v>
          </cell>
          <cell r="AJ40">
            <v>4</v>
          </cell>
          <cell r="AK40">
            <v>18</v>
          </cell>
          <cell r="BA40">
            <v>1</v>
          </cell>
          <cell r="BB40">
            <v>0</v>
          </cell>
          <cell r="BC40">
            <v>0</v>
          </cell>
          <cell r="BD40">
            <v>0</v>
          </cell>
          <cell r="BE40">
            <v>0</v>
          </cell>
          <cell r="BF40">
            <v>0</v>
          </cell>
          <cell r="BG40">
            <v>0</v>
          </cell>
          <cell r="BH40">
            <v>0</v>
          </cell>
          <cell r="BI40">
            <v>0</v>
          </cell>
          <cell r="BJ40">
            <v>0</v>
          </cell>
          <cell r="BK40">
            <v>0</v>
          </cell>
          <cell r="BL40">
            <v>0</v>
          </cell>
          <cell r="BM40">
            <v>0</v>
          </cell>
          <cell r="BN40">
            <v>1</v>
          </cell>
          <cell r="BP40">
            <v>352</v>
          </cell>
          <cell r="BQ40">
            <v>238</v>
          </cell>
          <cell r="BR40">
            <v>0</v>
          </cell>
          <cell r="BS40">
            <v>0</v>
          </cell>
        </row>
        <row r="41">
          <cell r="H41" t="str">
            <v>Al Tahrer Central</v>
          </cell>
          <cell r="L41" t="str">
            <v>Non HRP</v>
          </cell>
          <cell r="N41" t="str">
            <v>No</v>
          </cell>
          <cell r="O41">
            <v>139</v>
          </cell>
          <cell r="P41">
            <v>623</v>
          </cell>
          <cell r="Q41">
            <v>338</v>
          </cell>
          <cell r="R41">
            <v>285</v>
          </cell>
          <cell r="S41">
            <v>623</v>
          </cell>
          <cell r="T41">
            <v>364</v>
          </cell>
          <cell r="U41">
            <v>187</v>
          </cell>
          <cell r="V41">
            <v>177</v>
          </cell>
          <cell r="W41">
            <v>236</v>
          </cell>
          <cell r="X41">
            <v>139</v>
          </cell>
          <cell r="Y41">
            <v>97</v>
          </cell>
          <cell r="Z41">
            <v>23</v>
          </cell>
          <cell r="AA41">
            <v>12</v>
          </cell>
          <cell r="AB41">
            <v>11</v>
          </cell>
          <cell r="AC41">
            <v>623</v>
          </cell>
          <cell r="AD41">
            <v>1</v>
          </cell>
          <cell r="AE41">
            <v>0</v>
          </cell>
          <cell r="AF41">
            <v>1</v>
          </cell>
          <cell r="AG41">
            <v>9</v>
          </cell>
          <cell r="AH41">
            <v>0</v>
          </cell>
          <cell r="AI41">
            <v>0</v>
          </cell>
          <cell r="AJ41">
            <v>3</v>
          </cell>
          <cell r="AK41">
            <v>15</v>
          </cell>
          <cell r="AL41">
            <v>0</v>
          </cell>
          <cell r="AM41">
            <v>0</v>
          </cell>
          <cell r="AN41">
            <v>0</v>
          </cell>
          <cell r="AO41">
            <v>0</v>
          </cell>
          <cell r="AP41">
            <v>0</v>
          </cell>
          <cell r="AQ41">
            <v>0</v>
          </cell>
          <cell r="AR41">
            <v>0</v>
          </cell>
          <cell r="AS41">
            <v>1</v>
          </cell>
          <cell r="AT41">
            <v>0</v>
          </cell>
          <cell r="AU41">
            <v>0</v>
          </cell>
          <cell r="AV41">
            <v>0</v>
          </cell>
          <cell r="AW41">
            <v>0</v>
          </cell>
          <cell r="AX41">
            <v>0</v>
          </cell>
          <cell r="AY41">
            <v>1</v>
          </cell>
          <cell r="BA41">
            <v>1</v>
          </cell>
          <cell r="BB41">
            <v>0</v>
          </cell>
          <cell r="BC41">
            <v>0</v>
          </cell>
          <cell r="BD41">
            <v>0</v>
          </cell>
          <cell r="BE41">
            <v>0</v>
          </cell>
          <cell r="BF41">
            <v>0</v>
          </cell>
          <cell r="BG41">
            <v>0</v>
          </cell>
          <cell r="BH41">
            <v>0</v>
          </cell>
          <cell r="BI41">
            <v>0</v>
          </cell>
          <cell r="BJ41">
            <v>0</v>
          </cell>
          <cell r="BK41">
            <v>0</v>
          </cell>
          <cell r="BL41">
            <v>0</v>
          </cell>
          <cell r="BM41">
            <v>0</v>
          </cell>
          <cell r="BN41">
            <v>1</v>
          </cell>
          <cell r="BP41">
            <v>236</v>
          </cell>
          <cell r="BQ41">
            <v>66</v>
          </cell>
          <cell r="BR41">
            <v>0</v>
          </cell>
          <cell r="BS41">
            <v>0</v>
          </cell>
        </row>
        <row r="42">
          <cell r="H42" t="str">
            <v>Al-Qasir 4 - RHU Camp B</v>
          </cell>
          <cell r="L42" t="str">
            <v>Non HRP</v>
          </cell>
          <cell r="N42" t="str">
            <v>No</v>
          </cell>
          <cell r="O42">
            <v>128</v>
          </cell>
          <cell r="P42">
            <v>656</v>
          </cell>
          <cell r="Q42">
            <v>353</v>
          </cell>
          <cell r="R42">
            <v>303</v>
          </cell>
          <cell r="S42">
            <v>656</v>
          </cell>
          <cell r="T42">
            <v>365</v>
          </cell>
          <cell r="U42">
            <v>193</v>
          </cell>
          <cell r="V42">
            <v>172</v>
          </cell>
          <cell r="W42">
            <v>253</v>
          </cell>
          <cell r="X42">
            <v>137</v>
          </cell>
          <cell r="Y42">
            <v>116</v>
          </cell>
          <cell r="Z42">
            <v>38</v>
          </cell>
          <cell r="AA42">
            <v>23</v>
          </cell>
          <cell r="AB42">
            <v>15</v>
          </cell>
          <cell r="AC42">
            <v>656</v>
          </cell>
          <cell r="AD42">
            <v>1</v>
          </cell>
          <cell r="AE42">
            <v>0</v>
          </cell>
          <cell r="AF42">
            <v>0</v>
          </cell>
          <cell r="AG42">
            <v>0</v>
          </cell>
          <cell r="AH42">
            <v>0</v>
          </cell>
          <cell r="AI42">
            <v>0</v>
          </cell>
          <cell r="AJ42">
            <v>0</v>
          </cell>
          <cell r="AK42">
            <v>0</v>
          </cell>
          <cell r="BP42">
            <v>190</v>
          </cell>
          <cell r="BQ42">
            <v>2</v>
          </cell>
          <cell r="BR42">
            <v>0</v>
          </cell>
          <cell r="BS42">
            <v>0</v>
          </cell>
        </row>
        <row r="43">
          <cell r="H43" t="str">
            <v>Al-Qasir RHU Camp A</v>
          </cell>
          <cell r="L43" t="str">
            <v>Non HRP</v>
          </cell>
          <cell r="N43" t="str">
            <v>No</v>
          </cell>
          <cell r="O43">
            <v>146</v>
          </cell>
          <cell r="P43">
            <v>787</v>
          </cell>
          <cell r="Q43">
            <v>384</v>
          </cell>
          <cell r="R43">
            <v>403</v>
          </cell>
          <cell r="S43">
            <v>787</v>
          </cell>
          <cell r="T43">
            <v>466</v>
          </cell>
          <cell r="U43">
            <v>230</v>
          </cell>
          <cell r="V43">
            <v>236</v>
          </cell>
          <cell r="W43">
            <v>292</v>
          </cell>
          <cell r="X43">
            <v>141</v>
          </cell>
          <cell r="Y43">
            <v>151</v>
          </cell>
          <cell r="Z43">
            <v>29</v>
          </cell>
          <cell r="AA43">
            <v>13</v>
          </cell>
          <cell r="AB43">
            <v>16</v>
          </cell>
          <cell r="AC43">
            <v>787</v>
          </cell>
          <cell r="AD43">
            <v>1</v>
          </cell>
          <cell r="AE43">
            <v>0</v>
          </cell>
          <cell r="AF43">
            <v>0</v>
          </cell>
          <cell r="AG43">
            <v>0</v>
          </cell>
          <cell r="AH43">
            <v>0</v>
          </cell>
          <cell r="AI43">
            <v>0</v>
          </cell>
          <cell r="AJ43">
            <v>0</v>
          </cell>
          <cell r="AK43">
            <v>0</v>
          </cell>
          <cell r="BP43">
            <v>204</v>
          </cell>
          <cell r="BQ43">
            <v>3</v>
          </cell>
          <cell r="BR43">
            <v>0</v>
          </cell>
          <cell r="BS43">
            <v>0</v>
          </cell>
        </row>
        <row r="44">
          <cell r="H44" t="str">
            <v>Hasansham U3</v>
          </cell>
          <cell r="L44" t="str">
            <v>HRP</v>
          </cell>
          <cell r="M44" t="str">
            <v>HIRQ19-CCM-154742-1</v>
          </cell>
          <cell r="N44" t="str">
            <v>No</v>
          </cell>
          <cell r="O44">
            <v>1236</v>
          </cell>
          <cell r="P44">
            <v>5665</v>
          </cell>
          <cell r="Q44">
            <v>3123</v>
          </cell>
          <cell r="R44">
            <v>2542</v>
          </cell>
          <cell r="S44">
            <v>5665</v>
          </cell>
          <cell r="T44">
            <v>3322</v>
          </cell>
          <cell r="U44">
            <v>1681</v>
          </cell>
          <cell r="V44">
            <v>1641</v>
          </cell>
          <cell r="W44">
            <v>2190</v>
          </cell>
          <cell r="X44">
            <v>1332</v>
          </cell>
          <cell r="Y44">
            <v>858</v>
          </cell>
          <cell r="Z44">
            <v>153</v>
          </cell>
          <cell r="AA44">
            <v>110</v>
          </cell>
          <cell r="AB44">
            <v>43</v>
          </cell>
          <cell r="AC44">
            <v>5665</v>
          </cell>
          <cell r="AD44">
            <v>1</v>
          </cell>
          <cell r="AE44">
            <v>0</v>
          </cell>
          <cell r="AF44">
            <v>20</v>
          </cell>
          <cell r="AG44">
            <v>103</v>
          </cell>
          <cell r="AH44">
            <v>4</v>
          </cell>
          <cell r="AI44">
            <v>10</v>
          </cell>
          <cell r="AJ44">
            <v>45</v>
          </cell>
          <cell r="AK44">
            <v>170</v>
          </cell>
          <cell r="AL44">
            <v>20</v>
          </cell>
          <cell r="AM44">
            <v>0</v>
          </cell>
          <cell r="AN44">
            <v>9</v>
          </cell>
          <cell r="AO44">
            <v>0</v>
          </cell>
          <cell r="AP44">
            <v>0</v>
          </cell>
          <cell r="AQ44">
            <v>0</v>
          </cell>
          <cell r="AR44">
            <v>0</v>
          </cell>
          <cell r="AS44">
            <v>5</v>
          </cell>
          <cell r="AT44">
            <v>0</v>
          </cell>
          <cell r="AU44">
            <v>0</v>
          </cell>
          <cell r="AV44">
            <v>0</v>
          </cell>
          <cell r="AW44">
            <v>0</v>
          </cell>
          <cell r="AX44">
            <v>0</v>
          </cell>
          <cell r="AY44">
            <v>34</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P44">
            <v>1539</v>
          </cell>
          <cell r="BQ44">
            <v>0</v>
          </cell>
          <cell r="BR44">
            <v>0</v>
          </cell>
          <cell r="BS44">
            <v>0</v>
          </cell>
        </row>
        <row r="45">
          <cell r="H45" t="str">
            <v>Hasansham U2</v>
          </cell>
          <cell r="L45" t="str">
            <v>HRP</v>
          </cell>
          <cell r="M45" t="str">
            <v>HIRQ19-CCM-154742-1</v>
          </cell>
          <cell r="N45" t="str">
            <v>No</v>
          </cell>
          <cell r="O45">
            <v>983</v>
          </cell>
          <cell r="P45">
            <v>4540</v>
          </cell>
          <cell r="Q45">
            <v>2553</v>
          </cell>
          <cell r="R45">
            <v>1987</v>
          </cell>
          <cell r="S45">
            <v>4540</v>
          </cell>
          <cell r="T45">
            <v>2970</v>
          </cell>
          <cell r="U45">
            <v>1499</v>
          </cell>
          <cell r="V45">
            <v>1471</v>
          </cell>
          <cell r="W45">
            <v>1473</v>
          </cell>
          <cell r="X45">
            <v>980</v>
          </cell>
          <cell r="Y45">
            <v>493</v>
          </cell>
          <cell r="Z45">
            <v>97</v>
          </cell>
          <cell r="AA45">
            <v>74</v>
          </cell>
          <cell r="AB45">
            <v>23</v>
          </cell>
          <cell r="AC45">
            <v>4540</v>
          </cell>
          <cell r="AD45">
            <v>1</v>
          </cell>
          <cell r="AE45">
            <v>0</v>
          </cell>
          <cell r="AF45">
            <v>33</v>
          </cell>
          <cell r="AG45">
            <v>150</v>
          </cell>
          <cell r="AH45">
            <v>13</v>
          </cell>
          <cell r="AI45">
            <v>64</v>
          </cell>
          <cell r="AJ45">
            <v>31</v>
          </cell>
          <cell r="AK45">
            <v>151</v>
          </cell>
          <cell r="AL45">
            <v>33</v>
          </cell>
          <cell r="AM45">
            <v>6</v>
          </cell>
          <cell r="AN45">
            <v>2</v>
          </cell>
          <cell r="AO45">
            <v>3</v>
          </cell>
          <cell r="AP45">
            <v>4</v>
          </cell>
          <cell r="AQ45">
            <v>0</v>
          </cell>
          <cell r="AR45">
            <v>0</v>
          </cell>
          <cell r="AS45">
            <v>0</v>
          </cell>
          <cell r="AT45">
            <v>0</v>
          </cell>
          <cell r="AU45">
            <v>0</v>
          </cell>
          <cell r="AV45">
            <v>0</v>
          </cell>
          <cell r="AW45">
            <v>0</v>
          </cell>
          <cell r="AX45">
            <v>0</v>
          </cell>
          <cell r="AY45">
            <v>52</v>
          </cell>
          <cell r="BA45">
            <v>0</v>
          </cell>
          <cell r="BB45">
            <v>0</v>
          </cell>
          <cell r="BC45">
            <v>0</v>
          </cell>
          <cell r="BD45">
            <v>0</v>
          </cell>
          <cell r="BE45">
            <v>0</v>
          </cell>
          <cell r="BF45">
            <v>0</v>
          </cell>
          <cell r="BG45">
            <v>0</v>
          </cell>
          <cell r="BH45">
            <v>1</v>
          </cell>
          <cell r="BI45">
            <v>0</v>
          </cell>
          <cell r="BJ45">
            <v>0</v>
          </cell>
          <cell r="BK45">
            <v>0</v>
          </cell>
          <cell r="BL45">
            <v>0</v>
          </cell>
          <cell r="BM45">
            <v>0</v>
          </cell>
          <cell r="BN45">
            <v>1</v>
          </cell>
          <cell r="BP45">
            <v>1273</v>
          </cell>
          <cell r="BQ45">
            <v>0</v>
          </cell>
          <cell r="BR45">
            <v>0</v>
          </cell>
          <cell r="BS45">
            <v>0</v>
          </cell>
        </row>
        <row r="46">
          <cell r="H46" t="str">
            <v>Khazer M1</v>
          </cell>
          <cell r="L46" t="str">
            <v>HRP</v>
          </cell>
          <cell r="M46" t="str">
            <v>HIRQ19-CCM-154742-1</v>
          </cell>
          <cell r="N46" t="str">
            <v>No</v>
          </cell>
          <cell r="O46">
            <v>1189</v>
          </cell>
          <cell r="P46">
            <v>6245</v>
          </cell>
          <cell r="Q46">
            <v>3296</v>
          </cell>
          <cell r="R46">
            <v>2949</v>
          </cell>
          <cell r="S46">
            <v>6245</v>
          </cell>
          <cell r="T46">
            <v>3726</v>
          </cell>
          <cell r="U46">
            <v>1816</v>
          </cell>
          <cell r="V46">
            <v>1910</v>
          </cell>
          <cell r="W46">
            <v>2341</v>
          </cell>
          <cell r="X46">
            <v>1357</v>
          </cell>
          <cell r="Y46">
            <v>984</v>
          </cell>
          <cell r="Z46">
            <v>178</v>
          </cell>
          <cell r="AA46">
            <v>123</v>
          </cell>
          <cell r="AB46">
            <v>55</v>
          </cell>
          <cell r="AC46">
            <v>6245</v>
          </cell>
          <cell r="AD46">
            <v>1</v>
          </cell>
          <cell r="AE46">
            <v>0</v>
          </cell>
          <cell r="AF46">
            <v>16</v>
          </cell>
          <cell r="AG46">
            <v>79</v>
          </cell>
          <cell r="AH46">
            <v>5</v>
          </cell>
          <cell r="AI46">
            <v>15</v>
          </cell>
          <cell r="AJ46">
            <v>33</v>
          </cell>
          <cell r="AK46">
            <v>157</v>
          </cell>
          <cell r="AL46">
            <v>16</v>
          </cell>
          <cell r="AM46">
            <v>0</v>
          </cell>
          <cell r="AN46">
            <v>0</v>
          </cell>
          <cell r="AO46">
            <v>0</v>
          </cell>
          <cell r="AP46">
            <v>0</v>
          </cell>
          <cell r="AQ46">
            <v>0</v>
          </cell>
          <cell r="AR46">
            <v>0</v>
          </cell>
          <cell r="AS46">
            <v>0</v>
          </cell>
          <cell r="AT46">
            <v>0</v>
          </cell>
          <cell r="AU46">
            <v>0</v>
          </cell>
          <cell r="AV46">
            <v>0</v>
          </cell>
          <cell r="AW46">
            <v>0</v>
          </cell>
          <cell r="AX46">
            <v>0</v>
          </cell>
          <cell r="AY46">
            <v>16</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P46">
            <v>1652</v>
          </cell>
          <cell r="BQ46">
            <v>0</v>
          </cell>
          <cell r="BR46">
            <v>0</v>
          </cell>
          <cell r="BS46">
            <v>0</v>
          </cell>
        </row>
        <row r="47">
          <cell r="H47" t="str">
            <v>Debaga 1</v>
          </cell>
          <cell r="L47" t="str">
            <v>HRP</v>
          </cell>
          <cell r="M47" t="str">
            <v>HIRQ19-CCM-154742-1</v>
          </cell>
          <cell r="N47" t="str">
            <v>No</v>
          </cell>
          <cell r="O47">
            <v>1940</v>
          </cell>
          <cell r="P47">
            <v>9216</v>
          </cell>
          <cell r="Q47">
            <v>4744</v>
          </cell>
          <cell r="R47">
            <v>4472</v>
          </cell>
          <cell r="S47">
            <v>9216</v>
          </cell>
          <cell r="T47">
            <v>4957</v>
          </cell>
          <cell r="U47">
            <v>2308</v>
          </cell>
          <cell r="V47">
            <v>2649</v>
          </cell>
          <cell r="W47">
            <v>3955</v>
          </cell>
          <cell r="X47">
            <v>2202</v>
          </cell>
          <cell r="Y47">
            <v>1753</v>
          </cell>
          <cell r="Z47">
            <v>304</v>
          </cell>
          <cell r="AA47">
            <v>234</v>
          </cell>
          <cell r="AB47">
            <v>70</v>
          </cell>
          <cell r="AC47">
            <v>9216</v>
          </cell>
          <cell r="AD47">
            <v>1</v>
          </cell>
          <cell r="AE47">
            <v>0</v>
          </cell>
          <cell r="AF47">
            <v>1</v>
          </cell>
          <cell r="AG47">
            <v>10</v>
          </cell>
          <cell r="AH47">
            <v>0</v>
          </cell>
          <cell r="AI47">
            <v>0</v>
          </cell>
          <cell r="AJ47">
            <v>14</v>
          </cell>
          <cell r="AK47">
            <v>73</v>
          </cell>
          <cell r="AL47">
            <v>1</v>
          </cell>
          <cell r="AM47">
            <v>0</v>
          </cell>
          <cell r="AN47">
            <v>1</v>
          </cell>
          <cell r="AO47">
            <v>0</v>
          </cell>
          <cell r="AP47">
            <v>1</v>
          </cell>
          <cell r="AQ47">
            <v>0</v>
          </cell>
          <cell r="AR47">
            <v>0</v>
          </cell>
          <cell r="AS47">
            <v>0</v>
          </cell>
          <cell r="AT47">
            <v>1</v>
          </cell>
          <cell r="AU47">
            <v>0</v>
          </cell>
          <cell r="AV47">
            <v>0</v>
          </cell>
          <cell r="AW47">
            <v>0</v>
          </cell>
          <cell r="AX47">
            <v>0</v>
          </cell>
          <cell r="AY47">
            <v>5</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P47">
            <v>1774</v>
          </cell>
          <cell r="BQ47">
            <v>0</v>
          </cell>
          <cell r="BR47">
            <v>26</v>
          </cell>
          <cell r="BS47">
            <v>0</v>
          </cell>
        </row>
        <row r="48">
          <cell r="H48" t="str">
            <v>Baharka</v>
          </cell>
          <cell r="L48" t="str">
            <v>HRP</v>
          </cell>
          <cell r="M48" t="str">
            <v>HIRQ19-CCM-154742-1</v>
          </cell>
          <cell r="N48" t="str">
            <v>No</v>
          </cell>
          <cell r="O48">
            <v>926</v>
          </cell>
          <cell r="P48">
            <v>4721</v>
          </cell>
          <cell r="Q48">
            <v>2389</v>
          </cell>
          <cell r="R48">
            <v>2332</v>
          </cell>
          <cell r="S48">
            <v>4721</v>
          </cell>
          <cell r="T48">
            <v>2619</v>
          </cell>
          <cell r="U48">
            <v>1310</v>
          </cell>
          <cell r="V48">
            <v>1309</v>
          </cell>
          <cell r="W48">
            <v>1981</v>
          </cell>
          <cell r="X48">
            <v>995</v>
          </cell>
          <cell r="Y48">
            <v>986</v>
          </cell>
          <cell r="Z48">
            <v>121</v>
          </cell>
          <cell r="AA48">
            <v>75</v>
          </cell>
          <cell r="AB48">
            <v>46</v>
          </cell>
          <cell r="AC48">
            <v>4721</v>
          </cell>
          <cell r="AD48">
            <v>1</v>
          </cell>
          <cell r="AE48">
            <v>0</v>
          </cell>
          <cell r="AF48">
            <v>6</v>
          </cell>
          <cell r="AG48">
            <v>30</v>
          </cell>
          <cell r="AH48">
            <v>1</v>
          </cell>
          <cell r="AI48">
            <v>2</v>
          </cell>
          <cell r="AJ48">
            <v>14</v>
          </cell>
          <cell r="AK48">
            <v>80</v>
          </cell>
          <cell r="AL48">
            <v>5</v>
          </cell>
          <cell r="AM48">
            <v>2</v>
          </cell>
          <cell r="AN48">
            <v>4</v>
          </cell>
          <cell r="AO48">
            <v>2</v>
          </cell>
          <cell r="AP48">
            <v>0</v>
          </cell>
          <cell r="AQ48">
            <v>0</v>
          </cell>
          <cell r="AR48">
            <v>0</v>
          </cell>
          <cell r="AS48">
            <v>0</v>
          </cell>
          <cell r="AT48">
            <v>3</v>
          </cell>
          <cell r="AU48">
            <v>0</v>
          </cell>
          <cell r="AV48">
            <v>1</v>
          </cell>
          <cell r="AW48">
            <v>0</v>
          </cell>
          <cell r="AX48">
            <v>0</v>
          </cell>
          <cell r="AY48">
            <v>17</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P48">
            <v>1177</v>
          </cell>
          <cell r="BQ48">
            <v>0</v>
          </cell>
          <cell r="BR48">
            <v>0</v>
          </cell>
          <cell r="BS48">
            <v>0</v>
          </cell>
        </row>
        <row r="49">
          <cell r="H49" t="str">
            <v>Harshm</v>
          </cell>
          <cell r="L49" t="str">
            <v>HRP</v>
          </cell>
          <cell r="M49" t="str">
            <v>HIRQ19-CCM-154742-1</v>
          </cell>
          <cell r="N49" t="str">
            <v>No</v>
          </cell>
          <cell r="O49">
            <v>290</v>
          </cell>
          <cell r="P49">
            <v>1479</v>
          </cell>
          <cell r="Q49">
            <v>754</v>
          </cell>
          <cell r="R49">
            <v>725</v>
          </cell>
          <cell r="S49">
            <v>1479</v>
          </cell>
          <cell r="T49">
            <v>835</v>
          </cell>
          <cell r="U49">
            <v>418</v>
          </cell>
          <cell r="V49">
            <v>417</v>
          </cell>
          <cell r="W49">
            <v>609</v>
          </cell>
          <cell r="X49">
            <v>308</v>
          </cell>
          <cell r="Y49">
            <v>301</v>
          </cell>
          <cell r="Z49">
            <v>35</v>
          </cell>
          <cell r="AA49">
            <v>28</v>
          </cell>
          <cell r="AB49">
            <v>7</v>
          </cell>
          <cell r="AC49">
            <v>1479</v>
          </cell>
          <cell r="AD49">
            <v>1</v>
          </cell>
          <cell r="AE49">
            <v>0</v>
          </cell>
          <cell r="AF49">
            <v>0</v>
          </cell>
          <cell r="AG49">
            <v>0</v>
          </cell>
          <cell r="AH49">
            <v>0</v>
          </cell>
          <cell r="AI49">
            <v>0</v>
          </cell>
          <cell r="AJ49">
            <v>1</v>
          </cell>
          <cell r="AK49">
            <v>5</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P49">
            <v>301</v>
          </cell>
          <cell r="BQ49">
            <v>0</v>
          </cell>
          <cell r="BR49">
            <v>0</v>
          </cell>
          <cell r="BS49">
            <v>0</v>
          </cell>
        </row>
        <row r="50">
          <cell r="H50" t="str">
            <v>Dawadia</v>
          </cell>
          <cell r="L50" t="str">
            <v>Non HRP</v>
          </cell>
          <cell r="N50" t="str">
            <v>No</v>
          </cell>
          <cell r="O50">
            <v>626</v>
          </cell>
          <cell r="P50">
            <v>3203</v>
          </cell>
          <cell r="Q50">
            <v>1683</v>
          </cell>
          <cell r="R50">
            <v>1520</v>
          </cell>
          <cell r="S50">
            <v>3203</v>
          </cell>
          <cell r="T50">
            <v>1506</v>
          </cell>
          <cell r="U50">
            <v>773</v>
          </cell>
          <cell r="V50">
            <v>733</v>
          </cell>
          <cell r="W50">
            <v>1543</v>
          </cell>
          <cell r="X50">
            <v>813</v>
          </cell>
          <cell r="Y50">
            <v>730</v>
          </cell>
          <cell r="Z50">
            <v>154</v>
          </cell>
          <cell r="AA50">
            <v>97</v>
          </cell>
          <cell r="AB50">
            <v>57</v>
          </cell>
          <cell r="AC50">
            <v>3203</v>
          </cell>
          <cell r="AD50">
            <v>1</v>
          </cell>
          <cell r="AE50">
            <v>0</v>
          </cell>
          <cell r="AF50">
            <v>1</v>
          </cell>
          <cell r="AG50">
            <v>2</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BP50">
            <v>878</v>
          </cell>
          <cell r="BQ50">
            <v>22</v>
          </cell>
          <cell r="BR50">
            <v>0</v>
          </cell>
          <cell r="BS50">
            <v>0</v>
          </cell>
        </row>
        <row r="51">
          <cell r="H51" t="str">
            <v>Berseve 2</v>
          </cell>
          <cell r="L51" t="str">
            <v>HRP</v>
          </cell>
          <cell r="M51" t="str">
            <v>HIRQ19-CCM-154742-1</v>
          </cell>
          <cell r="N51" t="str">
            <v>No</v>
          </cell>
          <cell r="O51">
            <v>1738</v>
          </cell>
          <cell r="P51">
            <v>8697</v>
          </cell>
          <cell r="Q51">
            <v>4462</v>
          </cell>
          <cell r="R51">
            <v>4235</v>
          </cell>
          <cell r="S51">
            <v>8697</v>
          </cell>
          <cell r="T51">
            <v>4321</v>
          </cell>
          <cell r="U51">
            <v>2212</v>
          </cell>
          <cell r="V51">
            <v>2109</v>
          </cell>
          <cell r="W51">
            <v>4040</v>
          </cell>
          <cell r="X51">
            <v>2055</v>
          </cell>
          <cell r="Y51">
            <v>1985</v>
          </cell>
          <cell r="Z51">
            <v>336</v>
          </cell>
          <cell r="AA51">
            <v>195</v>
          </cell>
          <cell r="AB51">
            <v>141</v>
          </cell>
          <cell r="AC51">
            <v>8697</v>
          </cell>
          <cell r="AD51">
            <v>1</v>
          </cell>
          <cell r="AE51">
            <v>0</v>
          </cell>
          <cell r="AF51">
            <v>0</v>
          </cell>
          <cell r="AG51">
            <v>0</v>
          </cell>
          <cell r="AH51">
            <v>0</v>
          </cell>
          <cell r="AI51">
            <v>0</v>
          </cell>
          <cell r="AJ51">
            <v>3</v>
          </cell>
          <cell r="AK51">
            <v>14</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P51">
            <v>1820</v>
          </cell>
          <cell r="BQ51">
            <v>0</v>
          </cell>
          <cell r="BR51">
            <v>0</v>
          </cell>
          <cell r="BS51">
            <v>0</v>
          </cell>
        </row>
        <row r="52">
          <cell r="H52" t="str">
            <v>Kabarto 2</v>
          </cell>
          <cell r="L52" t="str">
            <v>Non HRP</v>
          </cell>
          <cell r="N52" t="str">
            <v>No</v>
          </cell>
          <cell r="O52">
            <v>2653</v>
          </cell>
          <cell r="P52">
            <v>13645</v>
          </cell>
          <cell r="Q52">
            <v>7031</v>
          </cell>
          <cell r="R52">
            <v>6614</v>
          </cell>
          <cell r="S52">
            <v>13645</v>
          </cell>
          <cell r="T52">
            <v>6514</v>
          </cell>
          <cell r="U52">
            <v>3310</v>
          </cell>
          <cell r="V52">
            <v>3204</v>
          </cell>
          <cell r="W52">
            <v>6517</v>
          </cell>
          <cell r="X52">
            <v>3377</v>
          </cell>
          <cell r="Y52">
            <v>3140</v>
          </cell>
          <cell r="Z52">
            <v>614</v>
          </cell>
          <cell r="AA52">
            <v>344</v>
          </cell>
          <cell r="AB52">
            <v>270</v>
          </cell>
          <cell r="AC52">
            <v>13645</v>
          </cell>
          <cell r="AD52">
            <v>1</v>
          </cell>
          <cell r="AE52">
            <v>0</v>
          </cell>
          <cell r="AF52">
            <v>0</v>
          </cell>
          <cell r="AG52">
            <v>0</v>
          </cell>
          <cell r="AH52">
            <v>0</v>
          </cell>
          <cell r="AI52">
            <v>0</v>
          </cell>
          <cell r="AJ52">
            <v>11</v>
          </cell>
          <cell r="AK52">
            <v>48</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P52">
            <v>3000</v>
          </cell>
          <cell r="BQ52">
            <v>0</v>
          </cell>
          <cell r="BR52">
            <v>0</v>
          </cell>
          <cell r="BS52">
            <v>0</v>
          </cell>
        </row>
        <row r="53">
          <cell r="H53" t="str">
            <v>Shariya</v>
          </cell>
          <cell r="L53" t="str">
            <v>Non HRP</v>
          </cell>
          <cell r="N53" t="str">
            <v>No</v>
          </cell>
          <cell r="O53">
            <v>3099</v>
          </cell>
          <cell r="P53">
            <v>16590</v>
          </cell>
          <cell r="Q53">
            <v>8535</v>
          </cell>
          <cell r="R53">
            <v>8055</v>
          </cell>
          <cell r="S53">
            <v>16590</v>
          </cell>
          <cell r="T53">
            <v>7792</v>
          </cell>
          <cell r="U53">
            <v>3899</v>
          </cell>
          <cell r="V53">
            <v>3893</v>
          </cell>
          <cell r="W53">
            <v>8122</v>
          </cell>
          <cell r="X53">
            <v>4232</v>
          </cell>
          <cell r="Y53">
            <v>3890</v>
          </cell>
          <cell r="Z53">
            <v>676</v>
          </cell>
          <cell r="AA53">
            <v>404</v>
          </cell>
          <cell r="AB53">
            <v>272</v>
          </cell>
          <cell r="AC53">
            <v>16590</v>
          </cell>
          <cell r="AD53">
            <v>1</v>
          </cell>
          <cell r="AE53">
            <v>0</v>
          </cell>
          <cell r="AF53">
            <v>9</v>
          </cell>
          <cell r="AG53">
            <v>37</v>
          </cell>
          <cell r="AH53">
            <v>0</v>
          </cell>
          <cell r="AI53">
            <v>0</v>
          </cell>
          <cell r="AJ53">
            <v>19</v>
          </cell>
          <cell r="AK53">
            <v>110</v>
          </cell>
          <cell r="AL53">
            <v>9</v>
          </cell>
          <cell r="AM53">
            <v>0</v>
          </cell>
          <cell r="AN53">
            <v>0</v>
          </cell>
          <cell r="AO53">
            <v>0</v>
          </cell>
          <cell r="AP53">
            <v>0</v>
          </cell>
          <cell r="AQ53">
            <v>0</v>
          </cell>
          <cell r="AR53">
            <v>0</v>
          </cell>
          <cell r="AS53">
            <v>0</v>
          </cell>
          <cell r="AT53">
            <v>0</v>
          </cell>
          <cell r="AU53">
            <v>0</v>
          </cell>
          <cell r="AV53">
            <v>0</v>
          </cell>
          <cell r="AW53">
            <v>0</v>
          </cell>
          <cell r="AX53">
            <v>0</v>
          </cell>
          <cell r="AY53">
            <v>9</v>
          </cell>
          <cell r="BA53">
            <v>0</v>
          </cell>
          <cell r="BB53">
            <v>9</v>
          </cell>
          <cell r="BC53">
            <v>0</v>
          </cell>
          <cell r="BD53">
            <v>0</v>
          </cell>
          <cell r="BE53">
            <v>0</v>
          </cell>
          <cell r="BF53">
            <v>0</v>
          </cell>
          <cell r="BG53">
            <v>0</v>
          </cell>
          <cell r="BH53">
            <v>0</v>
          </cell>
          <cell r="BI53">
            <v>0</v>
          </cell>
          <cell r="BJ53">
            <v>0</v>
          </cell>
          <cell r="BK53">
            <v>0</v>
          </cell>
          <cell r="BL53">
            <v>0</v>
          </cell>
          <cell r="BM53">
            <v>10</v>
          </cell>
          <cell r="BN53">
            <v>19</v>
          </cell>
          <cell r="BP53">
            <v>3989</v>
          </cell>
          <cell r="BQ53">
            <v>0</v>
          </cell>
          <cell r="BR53">
            <v>11</v>
          </cell>
          <cell r="BS53">
            <v>0</v>
          </cell>
        </row>
        <row r="54">
          <cell r="H54" t="str">
            <v>Sheikhan</v>
          </cell>
          <cell r="L54" t="str">
            <v>Non HRP</v>
          </cell>
          <cell r="N54" t="str">
            <v>No</v>
          </cell>
          <cell r="O54">
            <v>863</v>
          </cell>
          <cell r="P54">
            <v>4437</v>
          </cell>
          <cell r="Q54">
            <v>2227</v>
          </cell>
          <cell r="R54">
            <v>2210</v>
          </cell>
          <cell r="S54">
            <v>4437</v>
          </cell>
          <cell r="T54">
            <v>2025</v>
          </cell>
          <cell r="U54">
            <v>1005</v>
          </cell>
          <cell r="V54">
            <v>1020</v>
          </cell>
          <cell r="W54">
            <v>2210</v>
          </cell>
          <cell r="X54">
            <v>1102</v>
          </cell>
          <cell r="Y54">
            <v>1108</v>
          </cell>
          <cell r="Z54">
            <v>202</v>
          </cell>
          <cell r="AA54">
            <v>120</v>
          </cell>
          <cell r="AB54">
            <v>82</v>
          </cell>
          <cell r="AC54">
            <v>4437</v>
          </cell>
          <cell r="AD54">
            <v>1</v>
          </cell>
          <cell r="AE54">
            <v>0</v>
          </cell>
          <cell r="AF54">
            <v>0</v>
          </cell>
          <cell r="AG54">
            <v>0</v>
          </cell>
          <cell r="AH54">
            <v>0</v>
          </cell>
          <cell r="AI54">
            <v>0</v>
          </cell>
          <cell r="AJ54">
            <v>0</v>
          </cell>
          <cell r="AK54">
            <v>0</v>
          </cell>
          <cell r="BP54">
            <v>1004</v>
          </cell>
          <cell r="BQ54">
            <v>0</v>
          </cell>
          <cell r="BR54">
            <v>2</v>
          </cell>
          <cell r="BS54">
            <v>0</v>
          </cell>
        </row>
        <row r="55">
          <cell r="H55" t="str">
            <v>Rwanga Community</v>
          </cell>
          <cell r="L55" t="str">
            <v>Non HRP</v>
          </cell>
          <cell r="N55" t="str">
            <v>No</v>
          </cell>
          <cell r="O55">
            <v>2615</v>
          </cell>
          <cell r="P55">
            <v>14038</v>
          </cell>
          <cell r="Q55">
            <v>7363</v>
          </cell>
          <cell r="R55">
            <v>6675</v>
          </cell>
          <cell r="S55">
            <v>14038</v>
          </cell>
          <cell r="T55">
            <v>6504</v>
          </cell>
          <cell r="U55">
            <v>3386</v>
          </cell>
          <cell r="V55">
            <v>3118</v>
          </cell>
          <cell r="W55">
            <v>6871</v>
          </cell>
          <cell r="X55">
            <v>3602</v>
          </cell>
          <cell r="Y55">
            <v>3269</v>
          </cell>
          <cell r="Z55">
            <v>663</v>
          </cell>
          <cell r="AA55">
            <v>375</v>
          </cell>
          <cell r="AB55">
            <v>288</v>
          </cell>
          <cell r="AC55">
            <v>14038</v>
          </cell>
          <cell r="AD55">
            <v>1</v>
          </cell>
          <cell r="AE55">
            <v>0</v>
          </cell>
          <cell r="AF55">
            <v>10</v>
          </cell>
          <cell r="AG55">
            <v>47</v>
          </cell>
          <cell r="AH55">
            <v>0</v>
          </cell>
          <cell r="AI55">
            <v>0</v>
          </cell>
          <cell r="AJ55">
            <v>18</v>
          </cell>
          <cell r="AK55">
            <v>75</v>
          </cell>
          <cell r="AL55">
            <v>0</v>
          </cell>
          <cell r="AM55">
            <v>0</v>
          </cell>
          <cell r="AN55">
            <v>0</v>
          </cell>
          <cell r="AO55">
            <v>0</v>
          </cell>
          <cell r="AP55">
            <v>0</v>
          </cell>
          <cell r="AQ55">
            <v>0</v>
          </cell>
          <cell r="AR55">
            <v>0</v>
          </cell>
          <cell r="AS55">
            <v>0</v>
          </cell>
          <cell r="AT55">
            <v>0</v>
          </cell>
          <cell r="AU55">
            <v>0</v>
          </cell>
          <cell r="AV55">
            <v>0</v>
          </cell>
          <cell r="AW55">
            <v>0</v>
          </cell>
          <cell r="AX55">
            <v>10</v>
          </cell>
          <cell r="AY55">
            <v>10</v>
          </cell>
          <cell r="BA55">
            <v>0</v>
          </cell>
          <cell r="BB55">
            <v>0</v>
          </cell>
          <cell r="BC55">
            <v>0</v>
          </cell>
          <cell r="BD55">
            <v>0</v>
          </cell>
          <cell r="BE55">
            <v>0</v>
          </cell>
          <cell r="BF55">
            <v>0</v>
          </cell>
          <cell r="BG55">
            <v>0</v>
          </cell>
          <cell r="BH55">
            <v>0</v>
          </cell>
          <cell r="BI55">
            <v>0</v>
          </cell>
          <cell r="BJ55">
            <v>0</v>
          </cell>
          <cell r="BK55">
            <v>0</v>
          </cell>
          <cell r="BL55">
            <v>0</v>
          </cell>
          <cell r="BM55">
            <v>18</v>
          </cell>
          <cell r="BN55">
            <v>18</v>
          </cell>
          <cell r="BP55">
            <v>3004</v>
          </cell>
          <cell r="BQ55">
            <v>0</v>
          </cell>
          <cell r="BR55">
            <v>0</v>
          </cell>
          <cell r="BS55">
            <v>0</v>
          </cell>
        </row>
        <row r="56">
          <cell r="H56" t="str">
            <v>Kabarto 1</v>
          </cell>
          <cell r="L56" t="str">
            <v>Non HRP</v>
          </cell>
          <cell r="N56" t="str">
            <v>No</v>
          </cell>
          <cell r="O56">
            <v>2585</v>
          </cell>
          <cell r="P56">
            <v>13481</v>
          </cell>
          <cell r="Q56">
            <v>6890</v>
          </cell>
          <cell r="R56">
            <v>6591</v>
          </cell>
          <cell r="S56">
            <v>13481</v>
          </cell>
          <cell r="T56">
            <v>6294</v>
          </cell>
          <cell r="U56">
            <v>3120</v>
          </cell>
          <cell r="V56">
            <v>3174</v>
          </cell>
          <cell r="W56">
            <v>6620</v>
          </cell>
          <cell r="X56">
            <v>3415</v>
          </cell>
          <cell r="Y56">
            <v>3205</v>
          </cell>
          <cell r="Z56">
            <v>567</v>
          </cell>
          <cell r="AA56">
            <v>355</v>
          </cell>
          <cell r="AB56">
            <v>212</v>
          </cell>
          <cell r="AC56">
            <v>13481</v>
          </cell>
          <cell r="AD56">
            <v>1</v>
          </cell>
          <cell r="AE56">
            <v>0</v>
          </cell>
          <cell r="AF56">
            <v>2</v>
          </cell>
          <cell r="AG56">
            <v>9</v>
          </cell>
          <cell r="AH56">
            <v>0</v>
          </cell>
          <cell r="AI56">
            <v>0</v>
          </cell>
          <cell r="AJ56">
            <v>3</v>
          </cell>
          <cell r="AK56">
            <v>7</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P56">
            <v>3000</v>
          </cell>
          <cell r="BQ56">
            <v>0</v>
          </cell>
          <cell r="BR56">
            <v>0</v>
          </cell>
          <cell r="BS56">
            <v>0</v>
          </cell>
        </row>
        <row r="57">
          <cell r="H57" t="str">
            <v>Yahyawa</v>
          </cell>
          <cell r="L57" t="str">
            <v>Non HRP</v>
          </cell>
          <cell r="N57" t="str">
            <v>No</v>
          </cell>
          <cell r="O57">
            <v>379</v>
          </cell>
          <cell r="P57">
            <v>2025</v>
          </cell>
          <cell r="Q57">
            <v>1042</v>
          </cell>
          <cell r="R57">
            <v>983</v>
          </cell>
          <cell r="S57">
            <v>2025</v>
          </cell>
          <cell r="T57">
            <v>1117</v>
          </cell>
          <cell r="U57">
            <v>554</v>
          </cell>
          <cell r="V57">
            <v>563</v>
          </cell>
          <cell r="W57">
            <v>838</v>
          </cell>
          <cell r="X57">
            <v>442</v>
          </cell>
          <cell r="Y57">
            <v>396</v>
          </cell>
          <cell r="Z57">
            <v>70</v>
          </cell>
          <cell r="AA57">
            <v>46</v>
          </cell>
          <cell r="AB57">
            <v>24</v>
          </cell>
          <cell r="AC57">
            <v>2025</v>
          </cell>
          <cell r="AD57">
            <v>1</v>
          </cell>
          <cell r="AE57">
            <v>0</v>
          </cell>
          <cell r="AF57">
            <v>3</v>
          </cell>
          <cell r="AG57">
            <v>12</v>
          </cell>
          <cell r="AH57">
            <v>2</v>
          </cell>
          <cell r="AI57">
            <v>10</v>
          </cell>
          <cell r="AJ57">
            <v>6</v>
          </cell>
          <cell r="AK57">
            <v>24</v>
          </cell>
          <cell r="AL57">
            <v>2</v>
          </cell>
          <cell r="AM57">
            <v>0</v>
          </cell>
          <cell r="AN57">
            <v>1</v>
          </cell>
          <cell r="AO57">
            <v>0</v>
          </cell>
          <cell r="AP57">
            <v>0</v>
          </cell>
          <cell r="AQ57">
            <v>0</v>
          </cell>
          <cell r="AR57">
            <v>0</v>
          </cell>
          <cell r="AS57">
            <v>0</v>
          </cell>
          <cell r="AT57">
            <v>0</v>
          </cell>
          <cell r="AU57">
            <v>0</v>
          </cell>
          <cell r="AV57">
            <v>0</v>
          </cell>
          <cell r="AW57">
            <v>0</v>
          </cell>
          <cell r="AX57">
            <v>0</v>
          </cell>
          <cell r="AY57">
            <v>3</v>
          </cell>
          <cell r="BA57">
            <v>10</v>
          </cell>
          <cell r="BB57">
            <v>0</v>
          </cell>
          <cell r="BC57">
            <v>0</v>
          </cell>
          <cell r="BD57">
            <v>0</v>
          </cell>
          <cell r="BE57">
            <v>0</v>
          </cell>
          <cell r="BF57">
            <v>0</v>
          </cell>
          <cell r="BG57">
            <v>0</v>
          </cell>
          <cell r="BH57">
            <v>0</v>
          </cell>
          <cell r="BI57">
            <v>0</v>
          </cell>
          <cell r="BJ57">
            <v>0</v>
          </cell>
          <cell r="BK57">
            <v>0</v>
          </cell>
          <cell r="BL57">
            <v>0</v>
          </cell>
          <cell r="BM57">
            <v>0</v>
          </cell>
          <cell r="BN57">
            <v>10</v>
          </cell>
          <cell r="BP57">
            <v>572</v>
          </cell>
          <cell r="BQ57">
            <v>98</v>
          </cell>
          <cell r="BR57">
            <v>0</v>
          </cell>
          <cell r="BS57">
            <v>36</v>
          </cell>
        </row>
        <row r="58">
          <cell r="H58" t="str">
            <v>Laylan IDP</v>
          </cell>
          <cell r="L58" t="str">
            <v>Non HRP</v>
          </cell>
          <cell r="N58" t="str">
            <v>No</v>
          </cell>
          <cell r="O58">
            <v>1403</v>
          </cell>
          <cell r="P58">
            <v>7901</v>
          </cell>
          <cell r="Q58">
            <v>4286</v>
          </cell>
          <cell r="R58">
            <v>3615</v>
          </cell>
          <cell r="S58">
            <v>7901</v>
          </cell>
          <cell r="T58">
            <v>4967</v>
          </cell>
          <cell r="U58">
            <v>2409</v>
          </cell>
          <cell r="V58">
            <v>2558</v>
          </cell>
          <cell r="W58">
            <v>2705</v>
          </cell>
          <cell r="X58">
            <v>1719</v>
          </cell>
          <cell r="Y58">
            <v>986</v>
          </cell>
          <cell r="Z58">
            <v>229</v>
          </cell>
          <cell r="AA58">
            <v>158</v>
          </cell>
          <cell r="AB58">
            <v>71</v>
          </cell>
          <cell r="AC58">
            <v>7901</v>
          </cell>
          <cell r="AD58">
            <v>1</v>
          </cell>
          <cell r="AE58">
            <v>0</v>
          </cell>
          <cell r="AF58">
            <v>4</v>
          </cell>
          <cell r="AG58">
            <v>19</v>
          </cell>
          <cell r="AH58">
            <v>6</v>
          </cell>
          <cell r="AI58">
            <v>19</v>
          </cell>
          <cell r="AJ58">
            <v>11</v>
          </cell>
          <cell r="AK58">
            <v>51</v>
          </cell>
          <cell r="AL58">
            <v>4</v>
          </cell>
          <cell r="AM58">
            <v>0</v>
          </cell>
          <cell r="AN58">
            <v>0</v>
          </cell>
          <cell r="AO58">
            <v>0</v>
          </cell>
          <cell r="AP58">
            <v>0</v>
          </cell>
          <cell r="AQ58">
            <v>0</v>
          </cell>
          <cell r="AR58">
            <v>0</v>
          </cell>
          <cell r="AS58">
            <v>0</v>
          </cell>
          <cell r="AT58">
            <v>0</v>
          </cell>
          <cell r="AU58">
            <v>0</v>
          </cell>
          <cell r="AV58">
            <v>0</v>
          </cell>
          <cell r="AW58">
            <v>0</v>
          </cell>
          <cell r="AX58">
            <v>0</v>
          </cell>
          <cell r="AY58">
            <v>4</v>
          </cell>
          <cell r="BA58">
            <v>1</v>
          </cell>
          <cell r="BB58">
            <v>1</v>
          </cell>
          <cell r="BC58">
            <v>0</v>
          </cell>
          <cell r="BD58">
            <v>0</v>
          </cell>
          <cell r="BE58">
            <v>0</v>
          </cell>
          <cell r="BF58">
            <v>0</v>
          </cell>
          <cell r="BG58">
            <v>0</v>
          </cell>
          <cell r="BH58">
            <v>0</v>
          </cell>
          <cell r="BI58">
            <v>0</v>
          </cell>
          <cell r="BJ58">
            <v>0</v>
          </cell>
          <cell r="BK58">
            <v>0</v>
          </cell>
          <cell r="BL58">
            <v>0</v>
          </cell>
          <cell r="BM58">
            <v>4</v>
          </cell>
          <cell r="BN58">
            <v>6</v>
          </cell>
          <cell r="BP58">
            <v>1976</v>
          </cell>
          <cell r="BQ58">
            <v>7901</v>
          </cell>
          <cell r="BR58">
            <v>29</v>
          </cell>
          <cell r="BS58">
            <v>0</v>
          </cell>
        </row>
        <row r="59">
          <cell r="H59" t="str">
            <v>Al-Wand 1</v>
          </cell>
          <cell r="L59" t="str">
            <v>Non HRP</v>
          </cell>
          <cell r="N59" t="str">
            <v>No</v>
          </cell>
          <cell r="O59">
            <v>604</v>
          </cell>
          <cell r="P59">
            <v>2659</v>
          </cell>
          <cell r="Q59">
            <v>1283</v>
          </cell>
          <cell r="R59">
            <v>1376</v>
          </cell>
          <cell r="S59">
            <v>2659</v>
          </cell>
          <cell r="T59">
            <v>1325</v>
          </cell>
          <cell r="U59">
            <v>627</v>
          </cell>
          <cell r="V59">
            <v>698</v>
          </cell>
          <cell r="W59">
            <v>1277</v>
          </cell>
          <cell r="X59">
            <v>635</v>
          </cell>
          <cell r="Y59">
            <v>642</v>
          </cell>
          <cell r="Z59">
            <v>57</v>
          </cell>
          <cell r="AA59">
            <v>21</v>
          </cell>
          <cell r="AB59">
            <v>36</v>
          </cell>
          <cell r="AC59">
            <v>2659</v>
          </cell>
          <cell r="AD59">
            <v>1</v>
          </cell>
          <cell r="AE59">
            <v>0</v>
          </cell>
          <cell r="AF59">
            <v>0</v>
          </cell>
          <cell r="AG59">
            <v>0</v>
          </cell>
          <cell r="AH59">
            <v>0</v>
          </cell>
          <cell r="AI59">
            <v>0</v>
          </cell>
          <cell r="AJ59">
            <v>0</v>
          </cell>
          <cell r="AK59">
            <v>0</v>
          </cell>
          <cell r="BP59">
            <v>604</v>
          </cell>
          <cell r="BQ59">
            <v>0</v>
          </cell>
          <cell r="BR59">
            <v>0</v>
          </cell>
          <cell r="BS59">
            <v>0</v>
          </cell>
        </row>
        <row r="60">
          <cell r="H60" t="str">
            <v>Al-Wand 2</v>
          </cell>
          <cell r="L60" t="str">
            <v>HRP</v>
          </cell>
          <cell r="M60" t="str">
            <v>HIRQ19-CCM-154742-1</v>
          </cell>
          <cell r="N60" t="str">
            <v>No</v>
          </cell>
          <cell r="O60">
            <v>199</v>
          </cell>
          <cell r="P60">
            <v>865</v>
          </cell>
          <cell r="Q60">
            <v>413</v>
          </cell>
          <cell r="R60">
            <v>452</v>
          </cell>
          <cell r="S60">
            <v>865</v>
          </cell>
          <cell r="T60">
            <v>435</v>
          </cell>
          <cell r="U60">
            <v>201</v>
          </cell>
          <cell r="V60">
            <v>234</v>
          </cell>
          <cell r="W60">
            <v>392</v>
          </cell>
          <cell r="X60">
            <v>188</v>
          </cell>
          <cell r="Y60">
            <v>204</v>
          </cell>
          <cell r="Z60">
            <v>38</v>
          </cell>
          <cell r="AA60">
            <v>24</v>
          </cell>
          <cell r="AB60">
            <v>14</v>
          </cell>
          <cell r="AC60">
            <v>865</v>
          </cell>
          <cell r="AD60">
            <v>1</v>
          </cell>
          <cell r="AE60">
            <v>0</v>
          </cell>
          <cell r="AF60">
            <v>0</v>
          </cell>
          <cell r="AG60">
            <v>0</v>
          </cell>
          <cell r="AH60">
            <v>0</v>
          </cell>
          <cell r="AI60">
            <v>0</v>
          </cell>
          <cell r="AJ60">
            <v>0</v>
          </cell>
          <cell r="AK60">
            <v>0</v>
          </cell>
          <cell r="BP60">
            <v>279</v>
          </cell>
          <cell r="BQ60">
            <v>233</v>
          </cell>
          <cell r="BR60">
            <v>0</v>
          </cell>
          <cell r="BS60">
            <v>0</v>
          </cell>
        </row>
        <row r="61">
          <cell r="H61" t="str">
            <v>Darkar</v>
          </cell>
          <cell r="L61" t="str">
            <v>Non HRP</v>
          </cell>
          <cell r="N61" t="str">
            <v>No</v>
          </cell>
          <cell r="O61">
            <v>731</v>
          </cell>
          <cell r="P61">
            <v>3937</v>
          </cell>
          <cell r="Q61">
            <v>1984</v>
          </cell>
          <cell r="R61">
            <v>1953</v>
          </cell>
          <cell r="S61">
            <v>3937</v>
          </cell>
          <cell r="T61">
            <v>1839</v>
          </cell>
          <cell r="U61">
            <v>909</v>
          </cell>
          <cell r="V61">
            <v>930</v>
          </cell>
          <cell r="W61">
            <v>1920</v>
          </cell>
          <cell r="X61">
            <v>968</v>
          </cell>
          <cell r="Y61">
            <v>952</v>
          </cell>
          <cell r="Z61">
            <v>178</v>
          </cell>
          <cell r="AA61">
            <v>107</v>
          </cell>
          <cell r="AB61">
            <v>71</v>
          </cell>
          <cell r="AC61">
            <v>3937</v>
          </cell>
          <cell r="AD61">
            <v>1</v>
          </cell>
          <cell r="AE61">
            <v>0</v>
          </cell>
          <cell r="AF61">
            <v>1</v>
          </cell>
          <cell r="AG61">
            <v>5</v>
          </cell>
          <cell r="AH61">
            <v>0</v>
          </cell>
          <cell r="AI61">
            <v>0</v>
          </cell>
          <cell r="AJ61">
            <v>1</v>
          </cell>
          <cell r="AK61">
            <v>7</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P61">
            <v>801</v>
          </cell>
          <cell r="BQ61">
            <v>0</v>
          </cell>
          <cell r="BR61">
            <v>0</v>
          </cell>
          <cell r="BS61">
            <v>0</v>
          </cell>
        </row>
        <row r="62">
          <cell r="H62" t="str">
            <v>Berseve 1</v>
          </cell>
          <cell r="L62" t="str">
            <v>Non HRP</v>
          </cell>
          <cell r="N62" t="str">
            <v>No</v>
          </cell>
          <cell r="O62">
            <v>1385</v>
          </cell>
          <cell r="P62">
            <v>7254</v>
          </cell>
          <cell r="Q62">
            <v>3735</v>
          </cell>
          <cell r="R62">
            <v>3519</v>
          </cell>
          <cell r="S62">
            <v>7254</v>
          </cell>
          <cell r="T62">
            <v>3304</v>
          </cell>
          <cell r="U62">
            <v>1671</v>
          </cell>
          <cell r="V62">
            <v>1633</v>
          </cell>
          <cell r="W62">
            <v>3640</v>
          </cell>
          <cell r="X62">
            <v>1875</v>
          </cell>
          <cell r="Y62">
            <v>1765</v>
          </cell>
          <cell r="Z62">
            <v>310</v>
          </cell>
          <cell r="AA62">
            <v>189</v>
          </cell>
          <cell r="AB62">
            <v>121</v>
          </cell>
          <cell r="AC62">
            <v>7254</v>
          </cell>
          <cell r="AD62">
            <v>1</v>
          </cell>
          <cell r="AE62">
            <v>0</v>
          </cell>
          <cell r="AF62">
            <v>0</v>
          </cell>
          <cell r="AG62">
            <v>0</v>
          </cell>
          <cell r="AH62">
            <v>0</v>
          </cell>
          <cell r="AI62">
            <v>0</v>
          </cell>
          <cell r="AJ62">
            <v>8</v>
          </cell>
          <cell r="AK62">
            <v>42</v>
          </cell>
          <cell r="BA62">
            <v>0</v>
          </cell>
          <cell r="BB62">
            <v>0</v>
          </cell>
          <cell r="BC62">
            <v>0</v>
          </cell>
          <cell r="BD62">
            <v>0</v>
          </cell>
          <cell r="BE62">
            <v>0</v>
          </cell>
          <cell r="BF62">
            <v>0</v>
          </cell>
          <cell r="BG62">
            <v>0</v>
          </cell>
          <cell r="BH62">
            <v>0</v>
          </cell>
          <cell r="BI62">
            <v>0</v>
          </cell>
          <cell r="BJ62">
            <v>0</v>
          </cell>
          <cell r="BK62">
            <v>0</v>
          </cell>
          <cell r="BL62">
            <v>0</v>
          </cell>
          <cell r="BM62">
            <v>8</v>
          </cell>
          <cell r="BN62">
            <v>8</v>
          </cell>
          <cell r="BP62">
            <v>1786</v>
          </cell>
          <cell r="BQ62">
            <v>212</v>
          </cell>
          <cell r="BR62">
            <v>239</v>
          </cell>
          <cell r="BS62">
            <v>0</v>
          </cell>
        </row>
        <row r="63">
          <cell r="H63" t="str">
            <v>Mamilian</v>
          </cell>
          <cell r="L63" t="str">
            <v>Non HRP</v>
          </cell>
          <cell r="N63" t="str">
            <v>No</v>
          </cell>
          <cell r="O63">
            <v>185</v>
          </cell>
          <cell r="P63">
            <v>950</v>
          </cell>
          <cell r="Q63">
            <v>491</v>
          </cell>
          <cell r="R63">
            <v>459</v>
          </cell>
          <cell r="S63">
            <v>950</v>
          </cell>
          <cell r="T63">
            <v>495</v>
          </cell>
          <cell r="U63">
            <v>229</v>
          </cell>
          <cell r="V63">
            <v>266</v>
          </cell>
          <cell r="W63">
            <v>415</v>
          </cell>
          <cell r="X63">
            <v>238</v>
          </cell>
          <cell r="Y63">
            <v>177</v>
          </cell>
          <cell r="Z63">
            <v>40</v>
          </cell>
          <cell r="AA63">
            <v>24</v>
          </cell>
          <cell r="AB63">
            <v>16</v>
          </cell>
          <cell r="AC63">
            <v>950</v>
          </cell>
          <cell r="AD63">
            <v>1</v>
          </cell>
          <cell r="AE63">
            <v>0</v>
          </cell>
          <cell r="AF63">
            <v>0</v>
          </cell>
          <cell r="AG63">
            <v>0</v>
          </cell>
          <cell r="AH63">
            <v>0</v>
          </cell>
          <cell r="AI63">
            <v>0</v>
          </cell>
          <cell r="AJ63">
            <v>0</v>
          </cell>
          <cell r="AK63">
            <v>0</v>
          </cell>
          <cell r="BP63">
            <v>3000</v>
          </cell>
          <cell r="BQ63">
            <v>2784</v>
          </cell>
          <cell r="BR63">
            <v>216</v>
          </cell>
          <cell r="BS63">
            <v>0</v>
          </cell>
        </row>
        <row r="64">
          <cell r="H64" t="str">
            <v>Essian</v>
          </cell>
          <cell r="L64" t="str">
            <v>Non HRP</v>
          </cell>
          <cell r="N64" t="str">
            <v>No</v>
          </cell>
          <cell r="O64">
            <v>2773</v>
          </cell>
          <cell r="P64">
            <v>14823</v>
          </cell>
          <cell r="Q64">
            <v>7542</v>
          </cell>
          <cell r="R64">
            <v>7281</v>
          </cell>
          <cell r="S64">
            <v>14823</v>
          </cell>
          <cell r="T64">
            <v>6791</v>
          </cell>
          <cell r="U64">
            <v>3454</v>
          </cell>
          <cell r="V64">
            <v>3337</v>
          </cell>
          <cell r="W64">
            <v>7409</v>
          </cell>
          <cell r="X64">
            <v>3834</v>
          </cell>
          <cell r="Y64">
            <v>3575</v>
          </cell>
          <cell r="Z64">
            <v>623</v>
          </cell>
          <cell r="AA64">
            <v>371</v>
          </cell>
          <cell r="AB64">
            <v>252</v>
          </cell>
          <cell r="AC64">
            <v>14823</v>
          </cell>
          <cell r="AD64">
            <v>1</v>
          </cell>
          <cell r="AE64">
            <v>0</v>
          </cell>
          <cell r="AF64">
            <v>4</v>
          </cell>
          <cell r="AG64">
            <v>17</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BP64">
            <v>3003</v>
          </cell>
          <cell r="BQ64">
            <v>0</v>
          </cell>
          <cell r="BR64">
            <v>0</v>
          </cell>
          <cell r="BS64">
            <v>0</v>
          </cell>
        </row>
        <row r="65">
          <cell r="H65" t="str">
            <v>Khanke</v>
          </cell>
          <cell r="L65" t="str">
            <v>Non HRP</v>
          </cell>
          <cell r="N65" t="str">
            <v>No</v>
          </cell>
          <cell r="O65">
            <v>2821</v>
          </cell>
          <cell r="P65">
            <v>15253</v>
          </cell>
          <cell r="Q65">
            <v>7640</v>
          </cell>
          <cell r="R65">
            <v>7613</v>
          </cell>
          <cell r="S65">
            <v>15253</v>
          </cell>
          <cell r="T65">
            <v>6986</v>
          </cell>
          <cell r="U65">
            <v>3448</v>
          </cell>
          <cell r="V65">
            <v>3538</v>
          </cell>
          <cell r="W65">
            <v>7567</v>
          </cell>
          <cell r="X65">
            <v>3784</v>
          </cell>
          <cell r="Y65">
            <v>3783</v>
          </cell>
          <cell r="Z65">
            <v>700</v>
          </cell>
          <cell r="AA65">
            <v>408</v>
          </cell>
          <cell r="AB65">
            <v>292</v>
          </cell>
          <cell r="AC65">
            <v>15253</v>
          </cell>
          <cell r="AD65">
            <v>1</v>
          </cell>
          <cell r="AE65">
            <v>0</v>
          </cell>
          <cell r="AF65">
            <v>9</v>
          </cell>
          <cell r="AG65">
            <v>30</v>
          </cell>
          <cell r="AH65">
            <v>0</v>
          </cell>
          <cell r="AI65">
            <v>0</v>
          </cell>
          <cell r="AJ65">
            <v>9</v>
          </cell>
          <cell r="AK65">
            <v>45</v>
          </cell>
          <cell r="AL65">
            <v>4</v>
          </cell>
          <cell r="AM65">
            <v>5</v>
          </cell>
          <cell r="AN65">
            <v>0</v>
          </cell>
          <cell r="AO65">
            <v>0</v>
          </cell>
          <cell r="AP65">
            <v>0</v>
          </cell>
          <cell r="AQ65">
            <v>0</v>
          </cell>
          <cell r="AR65">
            <v>0</v>
          </cell>
          <cell r="AS65">
            <v>0</v>
          </cell>
          <cell r="AT65">
            <v>0</v>
          </cell>
          <cell r="AU65">
            <v>0</v>
          </cell>
          <cell r="AV65">
            <v>0</v>
          </cell>
          <cell r="AW65">
            <v>0</v>
          </cell>
          <cell r="AX65">
            <v>0</v>
          </cell>
          <cell r="AY65">
            <v>9</v>
          </cell>
          <cell r="BA65">
            <v>0</v>
          </cell>
          <cell r="BB65">
            <v>0</v>
          </cell>
          <cell r="BC65">
            <v>0</v>
          </cell>
          <cell r="BD65">
            <v>0</v>
          </cell>
          <cell r="BE65">
            <v>0</v>
          </cell>
          <cell r="BF65">
            <v>0</v>
          </cell>
          <cell r="BG65">
            <v>0</v>
          </cell>
          <cell r="BH65">
            <v>0</v>
          </cell>
          <cell r="BI65">
            <v>0</v>
          </cell>
          <cell r="BJ65">
            <v>0</v>
          </cell>
          <cell r="BK65">
            <v>0</v>
          </cell>
          <cell r="BL65">
            <v>0</v>
          </cell>
          <cell r="BM65">
            <v>9</v>
          </cell>
          <cell r="BN65">
            <v>9</v>
          </cell>
          <cell r="BP65">
            <v>3120</v>
          </cell>
          <cell r="BQ65">
            <v>0</v>
          </cell>
          <cell r="BR65">
            <v>0</v>
          </cell>
          <cell r="BS65">
            <v>0</v>
          </cell>
        </row>
        <row r="66">
          <cell r="H66" t="str">
            <v>Mamrashan</v>
          </cell>
          <cell r="L66" t="str">
            <v>Non HRP</v>
          </cell>
          <cell r="N66" t="str">
            <v>No</v>
          </cell>
          <cell r="O66">
            <v>1726</v>
          </cell>
          <cell r="P66">
            <v>8765</v>
          </cell>
          <cell r="Q66">
            <v>4550</v>
          </cell>
          <cell r="R66">
            <v>4215</v>
          </cell>
          <cell r="S66">
            <v>8765</v>
          </cell>
          <cell r="T66">
            <v>4138</v>
          </cell>
          <cell r="U66">
            <v>2121</v>
          </cell>
          <cell r="V66">
            <v>2017</v>
          </cell>
          <cell r="W66">
            <v>4222</v>
          </cell>
          <cell r="X66">
            <v>2211</v>
          </cell>
          <cell r="Y66">
            <v>2011</v>
          </cell>
          <cell r="Z66">
            <v>405</v>
          </cell>
          <cell r="AA66">
            <v>225</v>
          </cell>
          <cell r="AB66">
            <v>180</v>
          </cell>
          <cell r="AC66">
            <v>8765</v>
          </cell>
          <cell r="AF66">
            <v>4</v>
          </cell>
          <cell r="AG66">
            <v>8</v>
          </cell>
          <cell r="AH66">
            <v>0</v>
          </cell>
          <cell r="AI66">
            <v>0</v>
          </cell>
          <cell r="AJ66">
            <v>2</v>
          </cell>
          <cell r="AK66">
            <v>5</v>
          </cell>
          <cell r="AL66">
            <v>1</v>
          </cell>
          <cell r="AM66">
            <v>0</v>
          </cell>
          <cell r="AN66">
            <v>0</v>
          </cell>
          <cell r="AO66">
            <v>0</v>
          </cell>
          <cell r="AP66">
            <v>0</v>
          </cell>
          <cell r="AQ66">
            <v>0</v>
          </cell>
          <cell r="AR66">
            <v>0</v>
          </cell>
          <cell r="AS66">
            <v>0</v>
          </cell>
          <cell r="AT66">
            <v>0</v>
          </cell>
          <cell r="AU66">
            <v>0</v>
          </cell>
          <cell r="AV66">
            <v>0</v>
          </cell>
          <cell r="AW66">
            <v>0</v>
          </cell>
          <cell r="AX66">
            <v>0</v>
          </cell>
          <cell r="AY66">
            <v>1</v>
          </cell>
          <cell r="BA66">
            <v>1</v>
          </cell>
          <cell r="BB66">
            <v>0</v>
          </cell>
          <cell r="BC66">
            <v>0</v>
          </cell>
          <cell r="BD66">
            <v>0</v>
          </cell>
          <cell r="BE66">
            <v>1</v>
          </cell>
          <cell r="BF66">
            <v>0</v>
          </cell>
          <cell r="BG66">
            <v>0</v>
          </cell>
          <cell r="BH66">
            <v>0</v>
          </cell>
          <cell r="BI66">
            <v>0</v>
          </cell>
          <cell r="BJ66">
            <v>0</v>
          </cell>
          <cell r="BK66">
            <v>0</v>
          </cell>
          <cell r="BL66">
            <v>0</v>
          </cell>
          <cell r="BM66">
            <v>0</v>
          </cell>
          <cell r="BN66">
            <v>2</v>
          </cell>
          <cell r="BP66">
            <v>1827</v>
          </cell>
          <cell r="BQ66">
            <v>0</v>
          </cell>
          <cell r="BR66">
            <v>0</v>
          </cell>
          <cell r="BS66">
            <v>11</v>
          </cell>
        </row>
        <row r="67">
          <cell r="H67" t="str">
            <v>Chamishku</v>
          </cell>
          <cell r="L67" t="str">
            <v>Non HRP</v>
          </cell>
          <cell r="N67" t="str">
            <v>No</v>
          </cell>
          <cell r="O67">
            <v>5052</v>
          </cell>
          <cell r="P67">
            <v>26402</v>
          </cell>
          <cell r="Q67">
            <v>13583</v>
          </cell>
          <cell r="R67">
            <v>12819</v>
          </cell>
          <cell r="S67">
            <v>26402</v>
          </cell>
          <cell r="T67">
            <v>11169</v>
          </cell>
          <cell r="U67">
            <v>5707</v>
          </cell>
          <cell r="V67">
            <v>5462</v>
          </cell>
          <cell r="W67">
            <v>13915</v>
          </cell>
          <cell r="X67">
            <v>7093</v>
          </cell>
          <cell r="Y67">
            <v>6822</v>
          </cell>
          <cell r="Z67">
            <v>1318</v>
          </cell>
          <cell r="AA67">
            <v>778</v>
          </cell>
          <cell r="AB67">
            <v>540</v>
          </cell>
          <cell r="AC67">
            <v>26402</v>
          </cell>
          <cell r="AF67">
            <v>23</v>
          </cell>
          <cell r="AG67">
            <v>132</v>
          </cell>
          <cell r="AH67">
            <v>0</v>
          </cell>
          <cell r="AI67">
            <v>0</v>
          </cell>
          <cell r="AJ67">
            <v>6</v>
          </cell>
          <cell r="AK67">
            <v>17</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BA67">
            <v>0</v>
          </cell>
          <cell r="BB67">
            <v>0</v>
          </cell>
          <cell r="BC67">
            <v>1</v>
          </cell>
          <cell r="BD67">
            <v>1</v>
          </cell>
          <cell r="BE67">
            <v>1</v>
          </cell>
          <cell r="BF67">
            <v>0</v>
          </cell>
          <cell r="BG67">
            <v>0</v>
          </cell>
          <cell r="BH67">
            <v>0</v>
          </cell>
          <cell r="BI67">
            <v>0</v>
          </cell>
          <cell r="BJ67">
            <v>0</v>
          </cell>
          <cell r="BK67">
            <v>0</v>
          </cell>
          <cell r="BL67">
            <v>0</v>
          </cell>
          <cell r="BM67">
            <v>0</v>
          </cell>
          <cell r="BN67">
            <v>3</v>
          </cell>
          <cell r="BP67">
            <v>5000</v>
          </cell>
          <cell r="BQ67">
            <v>0</v>
          </cell>
          <cell r="BR67">
            <v>0</v>
          </cell>
          <cell r="BS67">
            <v>0</v>
          </cell>
        </row>
        <row r="68">
          <cell r="H68" t="str">
            <v>Bajet Kandala</v>
          </cell>
          <cell r="L68" t="str">
            <v>Non HRP</v>
          </cell>
          <cell r="N68" t="str">
            <v>No</v>
          </cell>
          <cell r="O68">
            <v>2050</v>
          </cell>
          <cell r="P68">
            <v>10588</v>
          </cell>
          <cell r="Q68">
            <v>5444</v>
          </cell>
          <cell r="R68">
            <v>5144</v>
          </cell>
          <cell r="S68">
            <v>10588</v>
          </cell>
          <cell r="T68">
            <v>4938</v>
          </cell>
          <cell r="U68">
            <v>2477</v>
          </cell>
          <cell r="V68">
            <v>2461</v>
          </cell>
          <cell r="W68">
            <v>5146</v>
          </cell>
          <cell r="X68">
            <v>2684</v>
          </cell>
          <cell r="Y68">
            <v>2462</v>
          </cell>
          <cell r="Z68">
            <v>504</v>
          </cell>
          <cell r="AA68">
            <v>283</v>
          </cell>
          <cell r="AB68">
            <v>221</v>
          </cell>
          <cell r="AC68">
            <v>10588</v>
          </cell>
          <cell r="AF68">
            <v>0</v>
          </cell>
          <cell r="AG68">
            <v>0</v>
          </cell>
          <cell r="AH68">
            <v>0</v>
          </cell>
          <cell r="AI68">
            <v>0</v>
          </cell>
          <cell r="AJ68">
            <v>0</v>
          </cell>
          <cell r="AK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P68">
            <v>1522</v>
          </cell>
          <cell r="BQ68">
            <v>0</v>
          </cell>
          <cell r="BR68">
            <v>0</v>
          </cell>
          <cell r="BS68">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392B-721D-4574-B829-9D01C74BDC8C}">
  <sheetPr>
    <tabColor rgb="FF0070C0"/>
  </sheetPr>
  <dimension ref="A1:AN77"/>
  <sheetViews>
    <sheetView tabSelected="1" topLeftCell="A31" zoomScale="106" zoomScaleNormal="106" workbookViewId="0">
      <selection activeCell="S46" sqref="S46"/>
    </sheetView>
  </sheetViews>
  <sheetFormatPr defaultColWidth="8.85546875" defaultRowHeight="16.5" x14ac:dyDescent="0.3"/>
  <cols>
    <col min="1" max="1" width="3.85546875" style="1" customWidth="1"/>
    <col min="2" max="2" width="4.140625" style="26" customWidth="1"/>
    <col min="3" max="3" width="6.42578125" style="26" customWidth="1"/>
    <col min="4" max="4" width="9.85546875" style="26" bestFit="1" customWidth="1"/>
    <col min="5" max="5" width="10.28515625" style="26" customWidth="1"/>
    <col min="6" max="6" width="19.42578125" style="38" customWidth="1"/>
    <col min="7" max="7" width="21.42578125" style="38" customWidth="1"/>
    <col min="8" max="8" width="12.42578125" style="38" customWidth="1"/>
    <col min="9" max="9" width="7.85546875" style="26" customWidth="1"/>
    <col min="10" max="10" width="8.140625" style="26" customWidth="1"/>
    <col min="11" max="11" width="7.85546875" style="26" customWidth="1"/>
    <col min="12" max="12" width="7.5703125" style="26" customWidth="1"/>
    <col min="13" max="13" width="7.42578125" style="26" customWidth="1"/>
    <col min="14" max="14" width="10.42578125" style="26" customWidth="1"/>
    <col min="15" max="15" width="11.85546875" style="26" customWidth="1"/>
    <col min="16" max="16" width="13.5703125" style="26" customWidth="1"/>
    <col min="17" max="17" width="9.42578125" style="26" customWidth="1"/>
    <col min="18" max="18" width="8.5703125" style="26" customWidth="1"/>
    <col min="19" max="19" width="7.5703125" style="26" customWidth="1"/>
    <col min="20" max="21" width="8.85546875" style="26" customWidth="1"/>
    <col min="22" max="22" width="9.5703125" style="26" customWidth="1"/>
    <col min="23" max="23" width="7.85546875" style="1" customWidth="1"/>
    <col min="24" max="25" width="7.5703125" style="1" customWidth="1"/>
    <col min="26" max="40" width="8.85546875" style="1"/>
    <col min="41" max="16384" width="8.85546875" style="26"/>
  </cols>
  <sheetData>
    <row r="1" spans="2:38" s="1" customFormat="1" x14ac:dyDescent="0.3">
      <c r="F1" s="2"/>
      <c r="G1" s="2"/>
      <c r="H1" s="2"/>
      <c r="R1" s="3"/>
      <c r="S1" s="4" t="s">
        <v>205</v>
      </c>
      <c r="T1" s="5"/>
      <c r="U1" s="5"/>
      <c r="V1" s="5"/>
      <c r="W1" s="5"/>
      <c r="X1" s="5"/>
      <c r="Y1" s="5"/>
    </row>
    <row r="2" spans="2:38" s="1" customFormat="1" ht="23.25" x14ac:dyDescent="0.35">
      <c r="F2" s="6" t="s">
        <v>0</v>
      </c>
      <c r="R2" s="7" t="s">
        <v>1</v>
      </c>
      <c r="S2" s="8" t="s">
        <v>2</v>
      </c>
      <c r="T2" s="5"/>
      <c r="U2" s="5"/>
      <c r="V2" s="5"/>
      <c r="W2" s="5"/>
      <c r="X2" s="5"/>
      <c r="Y2" s="5"/>
    </row>
    <row r="3" spans="2:38" s="1" customFormat="1" ht="24" customHeight="1" x14ac:dyDescent="0.35">
      <c r="G3" s="6"/>
      <c r="H3" s="2"/>
      <c r="R3" s="41" t="s">
        <v>3</v>
      </c>
      <c r="S3" s="41"/>
      <c r="T3" s="41"/>
      <c r="U3" s="41"/>
      <c r="V3" s="41"/>
      <c r="W3" s="41"/>
      <c r="X3" s="41"/>
      <c r="Y3" s="41"/>
    </row>
    <row r="4" spans="2:38" s="1" customFormat="1" ht="12" customHeight="1" x14ac:dyDescent="0.3">
      <c r="F4" s="2"/>
      <c r="G4" s="2"/>
      <c r="H4" s="2"/>
      <c r="N4" s="9"/>
      <c r="O4" s="9"/>
      <c r="P4" s="9"/>
      <c r="Q4" s="9"/>
      <c r="R4" s="42" t="s">
        <v>4</v>
      </c>
      <c r="S4" s="42"/>
      <c r="T4" s="42"/>
      <c r="U4" s="42"/>
      <c r="V4" s="42"/>
      <c r="W4" s="42"/>
      <c r="X4" s="42"/>
      <c r="Y4" s="42"/>
    </row>
    <row r="5" spans="2:38" s="1" customFormat="1" ht="20.85" customHeight="1" thickBot="1" x14ac:dyDescent="0.35">
      <c r="G5" s="2"/>
      <c r="H5" s="2"/>
      <c r="L5" s="10"/>
      <c r="M5" s="10"/>
      <c r="N5" s="10"/>
      <c r="O5" s="10"/>
      <c r="P5" s="10"/>
      <c r="Q5" s="10"/>
      <c r="R5" s="43"/>
      <c r="S5" s="43"/>
      <c r="T5" s="43"/>
      <c r="U5" s="43"/>
      <c r="V5" s="43"/>
      <c r="W5" s="43"/>
      <c r="X5" s="43"/>
      <c r="Y5" s="43"/>
    </row>
    <row r="6" spans="2:38" ht="14.85" customHeight="1" thickBot="1" x14ac:dyDescent="0.35">
      <c r="B6" s="44" t="s">
        <v>5</v>
      </c>
      <c r="C6" s="45"/>
      <c r="D6" s="45"/>
      <c r="E6" s="45"/>
      <c r="F6" s="45"/>
      <c r="G6" s="45"/>
      <c r="H6" s="46"/>
      <c r="I6" s="44" t="s">
        <v>6</v>
      </c>
      <c r="J6" s="45"/>
      <c r="K6" s="45"/>
      <c r="L6" s="46"/>
      <c r="M6" s="44" t="s">
        <v>7</v>
      </c>
      <c r="N6" s="45"/>
      <c r="O6" s="45"/>
      <c r="P6" s="45"/>
      <c r="Q6" s="45"/>
      <c r="R6" s="46"/>
      <c r="S6" s="44" t="s">
        <v>8</v>
      </c>
      <c r="T6" s="45"/>
      <c r="U6" s="45"/>
      <c r="V6" s="46"/>
      <c r="W6" s="44" t="s">
        <v>9</v>
      </c>
      <c r="X6" s="45"/>
      <c r="Y6" s="45"/>
    </row>
    <row r="7" spans="2:38" ht="63" customHeight="1" thickBot="1" x14ac:dyDescent="0.35">
      <c r="B7" s="11" t="s">
        <v>10</v>
      </c>
      <c r="C7" s="12" t="s">
        <v>11</v>
      </c>
      <c r="D7" s="12" t="s">
        <v>12</v>
      </c>
      <c r="E7" s="12" t="s">
        <v>13</v>
      </c>
      <c r="F7" s="12" t="s">
        <v>14</v>
      </c>
      <c r="G7" s="12" t="s">
        <v>15</v>
      </c>
      <c r="H7" s="12" t="s">
        <v>16</v>
      </c>
      <c r="I7" s="12" t="s">
        <v>17</v>
      </c>
      <c r="J7" s="12" t="s">
        <v>18</v>
      </c>
      <c r="K7" s="12" t="s">
        <v>19</v>
      </c>
      <c r="L7" s="12" t="s">
        <v>20</v>
      </c>
      <c r="M7" s="12" t="s">
        <v>21</v>
      </c>
      <c r="N7" s="12" t="s">
        <v>22</v>
      </c>
      <c r="O7" s="12" t="s">
        <v>23</v>
      </c>
      <c r="P7" s="12" t="s">
        <v>24</v>
      </c>
      <c r="Q7" s="12" t="s">
        <v>25</v>
      </c>
      <c r="R7" s="12" t="s">
        <v>26</v>
      </c>
      <c r="S7" s="12" t="s">
        <v>27</v>
      </c>
      <c r="T7" s="12" t="s">
        <v>28</v>
      </c>
      <c r="U7" s="12" t="s">
        <v>29</v>
      </c>
      <c r="V7" s="13" t="s">
        <v>30</v>
      </c>
      <c r="W7" s="12" t="s">
        <v>31</v>
      </c>
      <c r="X7" s="12" t="s">
        <v>32</v>
      </c>
      <c r="Y7" s="12" t="s">
        <v>33</v>
      </c>
    </row>
    <row r="8" spans="2:38" s="1" customFormat="1" ht="18" customHeight="1" x14ac:dyDescent="0.3">
      <c r="B8" s="14">
        <v>1</v>
      </c>
      <c r="C8" s="15" t="s">
        <v>204</v>
      </c>
      <c r="D8" s="16" t="s">
        <v>35</v>
      </c>
      <c r="E8" s="16" t="s">
        <v>36</v>
      </c>
      <c r="F8" s="17"/>
      <c r="G8" s="18" t="s">
        <v>37</v>
      </c>
      <c r="H8" s="19" t="s">
        <v>38</v>
      </c>
      <c r="I8" s="16">
        <f>IFERROR(VLOOKUP($G8,[1]Camps!$H$2:$BS$61,8,0),)</f>
        <v>32</v>
      </c>
      <c r="J8" s="16">
        <f>IFERROR(VLOOKUP($G8,[1]Camps!$H$2:$BS$61,9,0),)</f>
        <v>135</v>
      </c>
      <c r="K8" s="16">
        <f>IFERROR(VLOOKUP($G8,[1]Camps!$H$2:$BS$61,10,0),)</f>
        <v>71</v>
      </c>
      <c r="L8" s="16">
        <f>IFERROR(VLOOKUP($G8,[1]Camps!$H$2:$BS$61,11,0),)</f>
        <v>64</v>
      </c>
      <c r="M8" s="16">
        <f>IFERROR(VLOOKUP($G8,[1]Camps!$H$2:$BS$61,25,0),)</f>
        <v>0</v>
      </c>
      <c r="N8" s="16">
        <f>IFERROR(VLOOKUP($G8,[1]Camps!$H$2:$BS$61,26,0),)</f>
        <v>0</v>
      </c>
      <c r="O8" s="16">
        <f>IFERROR(VLOOKUP($G8,[1]Camps!$H$2:$BS$61,27,0),)</f>
        <v>0</v>
      </c>
      <c r="P8" s="16">
        <f>IFERROR(VLOOKUP($G8,[1]Camps!$H$2:$BS$61,28,0),)</f>
        <v>0</v>
      </c>
      <c r="Q8" s="16">
        <f>IFERROR(VLOOKUP($G8,[1]Camps!$H$2:$BS$61,29,0),)</f>
        <v>0</v>
      </c>
      <c r="R8" s="16">
        <f>IFERROR(VLOOKUP($G8,[1]Camps!$H$2:$BS$61,30,0),)</f>
        <v>0</v>
      </c>
      <c r="S8" s="16">
        <f>IFERROR(VLOOKUP($G8,[1]Camps!$H$2:$BS$61,61,0),)</f>
        <v>49</v>
      </c>
      <c r="T8" s="16">
        <f>IFERROR(VLOOKUP($G8,[1]Camps!$H$2:$BS$61,62,0),)</f>
        <v>8</v>
      </c>
      <c r="U8" s="16">
        <f>IFERROR(VLOOKUP($G8,[1]Camps!$H$2:$BS$61,63,0),)</f>
        <v>0</v>
      </c>
      <c r="V8" s="20">
        <f>IFERROR(VLOOKUP($G8,[1]Camps!$H$2:$BS$61,64,0),)</f>
        <v>0</v>
      </c>
      <c r="W8" s="16">
        <f>IFERROR(VLOOKUP($G8,[1]Camps!$H$2:$BS$61,13,0),)</f>
        <v>76</v>
      </c>
      <c r="X8" s="16">
        <f>IFERROR(VLOOKUP($G8,[1]Camps!$H$2:$BS$61,16,0),)</f>
        <v>51</v>
      </c>
      <c r="Y8" s="20">
        <f>IFERROR(VLOOKUP($G8,[1]Camps!$H$2:$BS$61,19,0),)</f>
        <v>8</v>
      </c>
    </row>
    <row r="9" spans="2:38" s="1" customFormat="1" ht="18" customHeight="1" x14ac:dyDescent="0.3">
      <c r="B9" s="14">
        <v>2</v>
      </c>
      <c r="C9" s="15" t="s">
        <v>204</v>
      </c>
      <c r="D9" s="16" t="s">
        <v>35</v>
      </c>
      <c r="E9" s="16" t="s">
        <v>36</v>
      </c>
      <c r="F9" s="17"/>
      <c r="G9" s="18" t="s">
        <v>39</v>
      </c>
      <c r="H9" s="19" t="s">
        <v>40</v>
      </c>
      <c r="I9" s="16">
        <f>IFERROR(VLOOKUP($G9,[1]Camps!$H$2:$BS$61,8,0),)</f>
        <v>78</v>
      </c>
      <c r="J9" s="16">
        <f>IFERROR(VLOOKUP($G9,[1]Camps!$H$2:$BS$61,9,0),)</f>
        <v>309</v>
      </c>
      <c r="K9" s="16">
        <f>IFERROR(VLOOKUP($G9,[1]Camps!$H$2:$BS$61,10,0),)</f>
        <v>186</v>
      </c>
      <c r="L9" s="16">
        <f>IFERROR(VLOOKUP($G9,[1]Camps!$H$2:$BS$61,11,0),)</f>
        <v>123</v>
      </c>
      <c r="M9" s="16">
        <f>IFERROR(VLOOKUP($G9,[1]Camps!$H$2:$BS$61,25,0),)</f>
        <v>0</v>
      </c>
      <c r="N9" s="16">
        <f>IFERROR(VLOOKUP($G9,[1]Camps!$H$2:$BS$61,26,0),)</f>
        <v>0</v>
      </c>
      <c r="O9" s="16">
        <f>IFERROR(VLOOKUP($G9,[1]Camps!$H$2:$BS$61,27,0),)</f>
        <v>0</v>
      </c>
      <c r="P9" s="16">
        <f>IFERROR(VLOOKUP($G9,[1]Camps!$H$2:$BS$61,28,0),)</f>
        <v>0</v>
      </c>
      <c r="Q9" s="16">
        <f>IFERROR(VLOOKUP($G9,[1]Camps!$H$2:$BS$61,29,0),)</f>
        <v>0</v>
      </c>
      <c r="R9" s="16">
        <f>IFERROR(VLOOKUP($G9,[1]Camps!$H$2:$BS$61,30,0),)</f>
        <v>0</v>
      </c>
      <c r="S9" s="16">
        <f>IFERROR(VLOOKUP($G9,[1]Camps!$H$2:$BS$61,61,0),)</f>
        <v>93</v>
      </c>
      <c r="T9" s="16">
        <f>IFERROR(VLOOKUP($G9,[1]Camps!$H$2:$BS$61,62,0),)</f>
        <v>13</v>
      </c>
      <c r="U9" s="16">
        <f>IFERROR(VLOOKUP($G9,[1]Camps!$H$2:$BS$61,63,0),)</f>
        <v>12</v>
      </c>
      <c r="V9" s="20">
        <f>IFERROR(VLOOKUP($G9,[1]Camps!$H$2:$BS$61,64,0),)</f>
        <v>0</v>
      </c>
      <c r="W9" s="16">
        <f>IFERROR(VLOOKUP($G9,[1]Camps!$H$2:$BS$61,13,0),)</f>
        <v>172</v>
      </c>
      <c r="X9" s="16">
        <f>IFERROR(VLOOKUP($G9,[1]Camps!$H$2:$BS$61,16,0),)</f>
        <v>114</v>
      </c>
      <c r="Y9" s="20">
        <f>IFERROR(VLOOKUP($G9,[1]Camps!$H$2:$BS$61,19,0),)</f>
        <v>23</v>
      </c>
    </row>
    <row r="10" spans="2:38" s="1" customFormat="1" ht="18" customHeight="1" x14ac:dyDescent="0.3">
      <c r="B10" s="14">
        <v>3</v>
      </c>
      <c r="C10" s="15" t="s">
        <v>204</v>
      </c>
      <c r="D10" s="16" t="s">
        <v>35</v>
      </c>
      <c r="E10" s="16" t="s">
        <v>36</v>
      </c>
      <c r="F10" s="17"/>
      <c r="G10" s="18" t="s">
        <v>41</v>
      </c>
      <c r="H10" s="19" t="s">
        <v>42</v>
      </c>
      <c r="I10" s="16">
        <f>IFERROR(VLOOKUP($G10,[1]Camps!$H$2:$BS$61,8,0),)</f>
        <v>5</v>
      </c>
      <c r="J10" s="16">
        <f>IFERROR(VLOOKUP($G10,[1]Camps!$H$2:$BS$61,9,0),)</f>
        <v>19</v>
      </c>
      <c r="K10" s="16">
        <f>IFERROR(VLOOKUP($G10,[1]Camps!$H$2:$BS$61,10,0),)</f>
        <v>11</v>
      </c>
      <c r="L10" s="16">
        <f>IFERROR(VLOOKUP($G10,[1]Camps!$H$2:$BS$61,11,0),)</f>
        <v>8</v>
      </c>
      <c r="M10" s="16">
        <f>IFERROR(VLOOKUP($G10,[1]Camps!$H$2:$BS$61,25,0),)</f>
        <v>0</v>
      </c>
      <c r="N10" s="16">
        <f>IFERROR(VLOOKUP($G10,[1]Camps!$H$2:$BS$61,26,0),)</f>
        <v>0</v>
      </c>
      <c r="O10" s="16">
        <f>IFERROR(VLOOKUP($G10,[1]Camps!$H$2:$BS$61,27,0),)</f>
        <v>0</v>
      </c>
      <c r="P10" s="16">
        <f>IFERROR(VLOOKUP($G10,[1]Camps!$H$2:$BS$61,28,0),)</f>
        <v>0</v>
      </c>
      <c r="Q10" s="16">
        <f>IFERROR(VLOOKUP($G10,[1]Camps!$H$2:$BS$61,29,0),)</f>
        <v>0</v>
      </c>
      <c r="R10" s="16">
        <f>IFERROR(VLOOKUP($G10,[1]Camps!$H$2:$BS$61,30,0),)</f>
        <v>0</v>
      </c>
      <c r="S10" s="16">
        <f>IFERROR(VLOOKUP($G10,[1]Camps!$H$2:$BS$61,61,0),)</f>
        <v>7</v>
      </c>
      <c r="T10" s="16">
        <f>IFERROR(VLOOKUP($G10,[1]Camps!$H$2:$BS$61,62,0),)</f>
        <v>28</v>
      </c>
      <c r="U10" s="16">
        <f>IFERROR(VLOOKUP($G10,[1]Camps!$H$2:$BS$61,63,0),)</f>
        <v>1</v>
      </c>
      <c r="V10" s="20">
        <f>IFERROR(VLOOKUP($G10,[1]Camps!$H$2:$BS$61,64,0),)</f>
        <v>0</v>
      </c>
      <c r="W10" s="16">
        <f>IFERROR(VLOOKUP($G10,[1]Camps!$H$2:$BS$61,13,0),)</f>
        <v>10</v>
      </c>
      <c r="X10" s="16">
        <f>IFERROR(VLOOKUP($G10,[1]Camps!$H$2:$BS$61,16,0),)</f>
        <v>9</v>
      </c>
      <c r="Y10" s="20">
        <f>IFERROR(VLOOKUP($G10,[1]Camps!$H$2:$BS$61,19,0),)</f>
        <v>0</v>
      </c>
    </row>
    <row r="11" spans="2:38" s="1" customFormat="1" ht="18" customHeight="1" x14ac:dyDescent="0.3">
      <c r="B11" s="14">
        <v>4</v>
      </c>
      <c r="C11" s="15" t="s">
        <v>204</v>
      </c>
      <c r="D11" s="16" t="s">
        <v>35</v>
      </c>
      <c r="E11" s="16" t="s">
        <v>36</v>
      </c>
      <c r="F11" s="17"/>
      <c r="G11" s="18" t="s">
        <v>43</v>
      </c>
      <c r="H11" s="19" t="s">
        <v>44</v>
      </c>
      <c r="I11" s="16">
        <f>IFERROR(VLOOKUP($G11,[1]Camps!$H$2:$BS$61,8,0),)</f>
        <v>24</v>
      </c>
      <c r="J11" s="16">
        <f>IFERROR(VLOOKUP($G11,[1]Camps!$H$2:$BS$61,9,0),)</f>
        <v>121</v>
      </c>
      <c r="K11" s="16">
        <f>IFERROR(VLOOKUP($G11,[1]Camps!$H$2:$BS$61,10,0),)</f>
        <v>66</v>
      </c>
      <c r="L11" s="16">
        <f>IFERROR(VLOOKUP($G11,[1]Camps!$H$2:$BS$61,11,0),)</f>
        <v>55</v>
      </c>
      <c r="M11" s="16">
        <f>IFERROR(VLOOKUP($G11,[1]Camps!$H$2:$BS$61,25,0),)</f>
        <v>0</v>
      </c>
      <c r="N11" s="16">
        <f>IFERROR(VLOOKUP($G11,[1]Camps!$H$2:$BS$61,26,0),)</f>
        <v>0</v>
      </c>
      <c r="O11" s="16">
        <f>IFERROR(VLOOKUP($G11,[1]Camps!$H$2:$BS$61,27,0),)</f>
        <v>0</v>
      </c>
      <c r="P11" s="16">
        <f>IFERROR(VLOOKUP($G11,[1]Camps!$H$2:$BS$61,28,0),)</f>
        <v>0</v>
      </c>
      <c r="Q11" s="16">
        <f>IFERROR(VLOOKUP($G11,[1]Camps!$H$2:$BS$61,29,0),)</f>
        <v>0</v>
      </c>
      <c r="R11" s="16">
        <f>IFERROR(VLOOKUP($G11,[1]Camps!$H$2:$BS$61,30,0),)</f>
        <v>0</v>
      </c>
      <c r="S11" s="16">
        <f>IFERROR(VLOOKUP($G11,[1]Camps!$H$2:$BS$61,61,0),)</f>
        <v>36</v>
      </c>
      <c r="T11" s="16">
        <f>IFERROR(VLOOKUP($G11,[1]Camps!$H$2:$BS$61,62,0),)</f>
        <v>4</v>
      </c>
      <c r="U11" s="16">
        <f>IFERROR(VLOOKUP($G11,[1]Camps!$H$2:$BS$61,63,0),)</f>
        <v>4</v>
      </c>
      <c r="V11" s="20">
        <f>IFERROR(VLOOKUP($G11,[1]Camps!$H$2:$BS$61,64,0),)</f>
        <v>0</v>
      </c>
      <c r="W11" s="16">
        <f>IFERROR(VLOOKUP($G11,[1]Camps!$H$2:$BS$61,13,0),)</f>
        <v>67</v>
      </c>
      <c r="X11" s="16">
        <f>IFERROR(VLOOKUP($G11,[1]Camps!$H$2:$BS$61,16,0),)</f>
        <v>53</v>
      </c>
      <c r="Y11" s="20">
        <f>IFERROR(VLOOKUP($G11,[1]Camps!$H$2:$BS$61,19,0),)</f>
        <v>1</v>
      </c>
      <c r="AL11" s="21"/>
    </row>
    <row r="12" spans="2:38" s="1" customFormat="1" ht="18" customHeight="1" x14ac:dyDescent="0.3">
      <c r="B12" s="14">
        <v>5</v>
      </c>
      <c r="C12" s="15" t="s">
        <v>204</v>
      </c>
      <c r="D12" s="16" t="s">
        <v>35</v>
      </c>
      <c r="E12" s="16" t="s">
        <v>36</v>
      </c>
      <c r="F12" s="17"/>
      <c r="G12" s="18" t="s">
        <v>45</v>
      </c>
      <c r="H12" s="19" t="s">
        <v>46</v>
      </c>
      <c r="I12" s="16">
        <f>IFERROR(VLOOKUP($G12,[1]Camps!$H$2:$BS$61,8,0),)</f>
        <v>63</v>
      </c>
      <c r="J12" s="16">
        <f>IFERROR(VLOOKUP($G12,[1]Camps!$H$2:$BS$61,9,0),)</f>
        <v>268</v>
      </c>
      <c r="K12" s="16">
        <f>IFERROR(VLOOKUP($G12,[1]Camps!$H$2:$BS$61,10,0),)</f>
        <v>136</v>
      </c>
      <c r="L12" s="16">
        <f>IFERROR(VLOOKUP($G12,[1]Camps!$H$2:$BS$61,11,0),)</f>
        <v>132</v>
      </c>
      <c r="M12" s="16">
        <f>IFERROR(VLOOKUP($G12,[1]Camps!$H$2:$BS$61,25,0),)</f>
        <v>0</v>
      </c>
      <c r="N12" s="16">
        <f>IFERROR(VLOOKUP($G12,[1]Camps!$H$2:$BS$61,26,0),)</f>
        <v>0</v>
      </c>
      <c r="O12" s="16">
        <f>IFERROR(VLOOKUP($G12,[1]Camps!$H$2:$BS$61,27,0),)</f>
        <v>0</v>
      </c>
      <c r="P12" s="16">
        <f>IFERROR(VLOOKUP($G12,[1]Camps!$H$2:$BS$61,28,0),)</f>
        <v>0</v>
      </c>
      <c r="Q12" s="16">
        <f>IFERROR(VLOOKUP($G12,[1]Camps!$H$2:$BS$61,29,0),)</f>
        <v>0</v>
      </c>
      <c r="R12" s="16">
        <f>IFERROR(VLOOKUP($G12,[1]Camps!$H$2:$BS$61,30,0),)</f>
        <v>0</v>
      </c>
      <c r="S12" s="16">
        <f>IFERROR(VLOOKUP($G12,[1]Camps!$H$2:$BS$61,61,0),)</f>
        <v>69</v>
      </c>
      <c r="T12" s="16">
        <f>IFERROR(VLOOKUP($G12,[1]Camps!$H$2:$BS$61,62,0),)</f>
        <v>1</v>
      </c>
      <c r="U12" s="16">
        <f>IFERROR(VLOOKUP($G12,[1]Camps!$H$2:$BS$61,63,0),)</f>
        <v>0</v>
      </c>
      <c r="V12" s="20">
        <f>IFERROR(VLOOKUP($G12,[1]Camps!$H$2:$BS$61,64,0),)</f>
        <v>0</v>
      </c>
      <c r="W12" s="16">
        <f>IFERROR(VLOOKUP($G12,[1]Camps!$H$2:$BS$61,13,0),)</f>
        <v>122</v>
      </c>
      <c r="X12" s="16">
        <f>IFERROR(VLOOKUP($G12,[1]Camps!$H$2:$BS$61,16,0),)</f>
        <v>134</v>
      </c>
      <c r="Y12" s="20">
        <f>IFERROR(VLOOKUP($G12,[1]Camps!$H$2:$BS$61,19,0),)</f>
        <v>12</v>
      </c>
    </row>
    <row r="13" spans="2:38" s="1" customFormat="1" ht="18" customHeight="1" x14ac:dyDescent="0.3">
      <c r="B13" s="14">
        <v>6</v>
      </c>
      <c r="C13" s="15" t="s">
        <v>204</v>
      </c>
      <c r="D13" s="16" t="s">
        <v>35</v>
      </c>
      <c r="E13" s="16" t="s">
        <v>36</v>
      </c>
      <c r="F13" s="17"/>
      <c r="G13" s="18" t="s">
        <v>47</v>
      </c>
      <c r="H13" s="19" t="s">
        <v>48</v>
      </c>
      <c r="I13" s="16">
        <f>IFERROR(VLOOKUP($G13,[1]Camps!$H$2:$BS$61,8,0),)</f>
        <v>40</v>
      </c>
      <c r="J13" s="16">
        <f>IFERROR(VLOOKUP($G13,[1]Camps!$H$2:$BS$61,9,0),)</f>
        <v>171</v>
      </c>
      <c r="K13" s="16">
        <f>IFERROR(VLOOKUP($G13,[1]Camps!$H$2:$BS$61,10,0),)</f>
        <v>101</v>
      </c>
      <c r="L13" s="16">
        <f>IFERROR(VLOOKUP($G13,[1]Camps!$H$2:$BS$61,11,0),)</f>
        <v>70</v>
      </c>
      <c r="M13" s="16">
        <f>IFERROR(VLOOKUP($G13,[1]Camps!$H$2:$BS$61,25,0),)</f>
        <v>0</v>
      </c>
      <c r="N13" s="16">
        <f>IFERROR(VLOOKUP($G13,[1]Camps!$H$2:$BS$61,26,0),)</f>
        <v>0</v>
      </c>
      <c r="O13" s="16">
        <f>IFERROR(VLOOKUP($G13,[1]Camps!$H$2:$BS$61,27,0),)</f>
        <v>0</v>
      </c>
      <c r="P13" s="16">
        <f>IFERROR(VLOOKUP($G13,[1]Camps!$H$2:$BS$61,28,0),)</f>
        <v>0</v>
      </c>
      <c r="Q13" s="16">
        <f>IFERROR(VLOOKUP($G13,[1]Camps!$H$2:$BS$61,29,0),)</f>
        <v>0</v>
      </c>
      <c r="R13" s="16">
        <f>IFERROR(VLOOKUP($G13,[1]Camps!$H$2:$BS$61,30,0),)</f>
        <v>0</v>
      </c>
      <c r="S13" s="16">
        <f>IFERROR(VLOOKUP($G13,[1]Camps!$H$2:$BS$61,61,0),)</f>
        <v>61</v>
      </c>
      <c r="T13" s="16">
        <f>IFERROR(VLOOKUP($G13,[1]Camps!$H$2:$BS$61,62,0),)</f>
        <v>32</v>
      </c>
      <c r="U13" s="16">
        <f>IFERROR(VLOOKUP($G13,[1]Camps!$H$2:$BS$61,63,0),)</f>
        <v>30</v>
      </c>
      <c r="V13" s="20">
        <f>IFERROR(VLOOKUP($G13,[1]Camps!$H$2:$BS$61,64,0),)</f>
        <v>0</v>
      </c>
      <c r="W13" s="16">
        <f>IFERROR(VLOOKUP($G13,[1]Camps!$H$2:$BS$61,13,0),)</f>
        <v>94</v>
      </c>
      <c r="X13" s="16">
        <f>IFERROR(VLOOKUP($G13,[1]Camps!$H$2:$BS$61,16,0),)</f>
        <v>68</v>
      </c>
      <c r="Y13" s="20">
        <f>IFERROR(VLOOKUP($G13,[1]Camps!$H$2:$BS$61,19,0),)</f>
        <v>9</v>
      </c>
    </row>
    <row r="14" spans="2:38" s="1" customFormat="1" ht="18" customHeight="1" x14ac:dyDescent="0.3">
      <c r="B14" s="14">
        <v>7</v>
      </c>
      <c r="C14" s="15" t="s">
        <v>204</v>
      </c>
      <c r="D14" s="16" t="s">
        <v>35</v>
      </c>
      <c r="E14" s="16" t="s">
        <v>36</v>
      </c>
      <c r="F14" s="17"/>
      <c r="G14" s="18" t="s">
        <v>49</v>
      </c>
      <c r="H14" s="19" t="s">
        <v>50</v>
      </c>
      <c r="I14" s="16">
        <f>IFERROR(VLOOKUP($G14,[1]Camps!$H$2:$BS$61,8,0),)</f>
        <v>23</v>
      </c>
      <c r="J14" s="16">
        <f>IFERROR(VLOOKUP($G14,[1]Camps!$H$2:$BS$61,9,0),)</f>
        <v>118</v>
      </c>
      <c r="K14" s="16">
        <f>IFERROR(VLOOKUP($G14,[1]Camps!$H$2:$BS$61,10,0),)</f>
        <v>60</v>
      </c>
      <c r="L14" s="16">
        <f>IFERROR(VLOOKUP($G14,[1]Camps!$H$2:$BS$61,11,0),)</f>
        <v>58</v>
      </c>
      <c r="M14" s="16">
        <f>IFERROR(VLOOKUP($G14,[1]Camps!$H$2:$BS$61,25,0),)</f>
        <v>0</v>
      </c>
      <c r="N14" s="16">
        <f>IFERROR(VLOOKUP($G14,[1]Camps!$H$2:$BS$61,26,0),)</f>
        <v>0</v>
      </c>
      <c r="O14" s="16">
        <f>IFERROR(VLOOKUP($G14,[1]Camps!$H$2:$BS$61,27,0),)</f>
        <v>0</v>
      </c>
      <c r="P14" s="16">
        <f>IFERROR(VLOOKUP($G14,[1]Camps!$H$2:$BS$61,28,0),)</f>
        <v>0</v>
      </c>
      <c r="Q14" s="16">
        <f>IFERROR(VLOOKUP($G14,[1]Camps!$H$2:$BS$61,29,0),)</f>
        <v>0</v>
      </c>
      <c r="R14" s="16">
        <f>IFERROR(VLOOKUP($G14,[1]Camps!$H$2:$BS$61,30,0),)</f>
        <v>0</v>
      </c>
      <c r="S14" s="16">
        <f>IFERROR(VLOOKUP($G14,[1]Camps!$H$2:$BS$61,61,0),)</f>
        <v>31</v>
      </c>
      <c r="T14" s="16">
        <f>IFERROR(VLOOKUP($G14,[1]Camps!$H$2:$BS$61,62,0),)</f>
        <v>79</v>
      </c>
      <c r="U14" s="16">
        <f>IFERROR(VLOOKUP($G14,[1]Camps!$H$2:$BS$61,63,0),)</f>
        <v>48</v>
      </c>
      <c r="V14" s="20">
        <f>IFERROR(VLOOKUP($G14,[1]Camps!$H$2:$BS$61,64,0),)</f>
        <v>79</v>
      </c>
      <c r="W14" s="16">
        <f>IFERROR(VLOOKUP($G14,[1]Camps!$H$2:$BS$61,13,0),)</f>
        <v>72</v>
      </c>
      <c r="X14" s="16">
        <f>IFERROR(VLOOKUP($G14,[1]Camps!$H$2:$BS$61,16,0),)</f>
        <v>43</v>
      </c>
      <c r="Y14" s="20">
        <f>IFERROR(VLOOKUP($G14,[1]Camps!$H$2:$BS$61,19,0),)</f>
        <v>3</v>
      </c>
    </row>
    <row r="15" spans="2:38" s="1" customFormat="1" ht="18" customHeight="1" x14ac:dyDescent="0.3">
      <c r="B15" s="14">
        <v>8</v>
      </c>
      <c r="C15" s="15" t="s">
        <v>204</v>
      </c>
      <c r="D15" s="16" t="s">
        <v>35</v>
      </c>
      <c r="E15" s="16" t="s">
        <v>36</v>
      </c>
      <c r="F15" s="17"/>
      <c r="G15" s="18" t="s">
        <v>51</v>
      </c>
      <c r="H15" s="19" t="s">
        <v>52</v>
      </c>
      <c r="I15" s="16">
        <f>IFERROR(VLOOKUP($G15,[1]Camps!$H$2:$BS$61,8,0),)</f>
        <v>218</v>
      </c>
      <c r="J15" s="16">
        <f>IFERROR(VLOOKUP($G15,[1]Camps!$H$2:$BS$61,9,0),)</f>
        <v>801</v>
      </c>
      <c r="K15" s="16">
        <f>IFERROR(VLOOKUP($G15,[1]Camps!$H$2:$BS$61,10,0),)</f>
        <v>444</v>
      </c>
      <c r="L15" s="16">
        <f>IFERROR(VLOOKUP($G15,[1]Camps!$H$2:$BS$61,11,0),)</f>
        <v>357</v>
      </c>
      <c r="M15" s="16">
        <f>IFERROR(VLOOKUP($G15,[1]Camps!$H$2:$BS$61,25,0),)</f>
        <v>0</v>
      </c>
      <c r="N15" s="16">
        <f>IFERROR(VLOOKUP($G15,[1]Camps!$H$2:$BS$61,26,0),)</f>
        <v>0</v>
      </c>
      <c r="O15" s="16">
        <f>IFERROR(VLOOKUP($G15,[1]Camps!$H$2:$BS$61,27,0),)</f>
        <v>0</v>
      </c>
      <c r="P15" s="16">
        <f>IFERROR(VLOOKUP($G15,[1]Camps!$H$2:$BS$61,28,0),)</f>
        <v>0</v>
      </c>
      <c r="Q15" s="16">
        <f>IFERROR(VLOOKUP($G15,[1]Camps!$H$2:$BS$61,29,0),)</f>
        <v>0</v>
      </c>
      <c r="R15" s="16">
        <f>IFERROR(VLOOKUP($G15,[1]Camps!$H$2:$BS$61,30,0),)</f>
        <v>0</v>
      </c>
      <c r="S15" s="16">
        <f>IFERROR(VLOOKUP($G15,[1]Camps!$H$2:$BS$61,61,0),)</f>
        <v>218</v>
      </c>
      <c r="T15" s="16">
        <f>IFERROR(VLOOKUP($G15,[1]Camps!$H$2:$BS$61,62,0),)</f>
        <v>0</v>
      </c>
      <c r="U15" s="16">
        <f>IFERROR(VLOOKUP($G15,[1]Camps!$H$2:$BS$61,63,0),)</f>
        <v>0</v>
      </c>
      <c r="V15" s="20">
        <f>IFERROR(VLOOKUP($G15,[1]Camps!$H$2:$BS$61,64,0),)</f>
        <v>0</v>
      </c>
      <c r="W15" s="16">
        <f>IFERROR(VLOOKUP($G15,[1]Camps!$H$2:$BS$61,13,0),)</f>
        <v>525</v>
      </c>
      <c r="X15" s="16">
        <f>IFERROR(VLOOKUP($G15,[1]Camps!$H$2:$BS$61,16,0),)</f>
        <v>262</v>
      </c>
      <c r="Y15" s="20">
        <f>IFERROR(VLOOKUP($G15,[1]Camps!$H$2:$BS$61,19,0),)</f>
        <v>14</v>
      </c>
    </row>
    <row r="16" spans="2:38" s="1" customFormat="1" ht="18" customHeight="1" x14ac:dyDescent="0.3">
      <c r="B16" s="14">
        <v>9</v>
      </c>
      <c r="C16" s="15" t="s">
        <v>204</v>
      </c>
      <c r="D16" s="16" t="s">
        <v>35</v>
      </c>
      <c r="E16" s="16" t="s">
        <v>36</v>
      </c>
      <c r="F16" s="17"/>
      <c r="G16" s="18" t="s">
        <v>53</v>
      </c>
      <c r="H16" s="19" t="s">
        <v>54</v>
      </c>
      <c r="I16" s="16">
        <f>IFERROR(VLOOKUP($G16,[1]Camps!$H$2:$BS$61,8,0),)</f>
        <v>30</v>
      </c>
      <c r="J16" s="16">
        <f>IFERROR(VLOOKUP($G16,[1]Camps!$H$2:$BS$61,9,0),)</f>
        <v>143</v>
      </c>
      <c r="K16" s="16">
        <f>IFERROR(VLOOKUP($G16,[1]Camps!$H$2:$BS$61,10,0),)</f>
        <v>82</v>
      </c>
      <c r="L16" s="16">
        <f>IFERROR(VLOOKUP($G16,[1]Camps!$H$2:$BS$61,11,0),)</f>
        <v>61</v>
      </c>
      <c r="M16" s="16">
        <f>IFERROR(VLOOKUP($G16,[1]Camps!$H$2:$BS$61,25,0),)</f>
        <v>0</v>
      </c>
      <c r="N16" s="16">
        <f>IFERROR(VLOOKUP($G16,[1]Camps!$H$2:$BS$61,26,0),)</f>
        <v>0</v>
      </c>
      <c r="O16" s="16">
        <f>IFERROR(VLOOKUP($G16,[1]Camps!$H$2:$BS$61,27,0),)</f>
        <v>0</v>
      </c>
      <c r="P16" s="16">
        <f>IFERROR(VLOOKUP($G16,[1]Camps!$H$2:$BS$61,28,0),)</f>
        <v>0</v>
      </c>
      <c r="Q16" s="16">
        <f>IFERROR(VLOOKUP($G16,[1]Camps!$H$2:$BS$61,29,0),)</f>
        <v>0</v>
      </c>
      <c r="R16" s="16">
        <f>IFERROR(VLOOKUP($G16,[1]Camps!$H$2:$BS$61,30,0),)</f>
        <v>0</v>
      </c>
      <c r="S16" s="16">
        <f>IFERROR(VLOOKUP($G16,[1]Camps!$H$2:$BS$61,61,0),)</f>
        <v>45</v>
      </c>
      <c r="T16" s="16">
        <f>IFERROR(VLOOKUP($G16,[1]Camps!$H$2:$BS$61,62,0),)</f>
        <v>10</v>
      </c>
      <c r="U16" s="16">
        <f>IFERROR(VLOOKUP($G16,[1]Camps!$H$2:$BS$61,63,0),)</f>
        <v>4</v>
      </c>
      <c r="V16" s="20">
        <f>IFERROR(VLOOKUP($G16,[1]Camps!$H$2:$BS$61,64,0),)</f>
        <v>0</v>
      </c>
      <c r="W16" s="16">
        <f>IFERROR(VLOOKUP($G16,[1]Camps!$H$2:$BS$61,13,0),)</f>
        <v>73</v>
      </c>
      <c r="X16" s="16">
        <f>IFERROR(VLOOKUP($G16,[1]Camps!$H$2:$BS$61,16,0),)</f>
        <v>63</v>
      </c>
      <c r="Y16" s="20">
        <f>IFERROR(VLOOKUP($G16,[1]Camps!$H$2:$BS$61,19,0),)</f>
        <v>7</v>
      </c>
    </row>
    <row r="17" spans="1:35" s="1" customFormat="1" ht="18" customHeight="1" x14ac:dyDescent="0.3">
      <c r="B17" s="14">
        <v>10</v>
      </c>
      <c r="C17" s="15" t="s">
        <v>204</v>
      </c>
      <c r="D17" s="16" t="s">
        <v>35</v>
      </c>
      <c r="E17" s="16" t="s">
        <v>36</v>
      </c>
      <c r="F17" s="17"/>
      <c r="G17" s="18" t="s">
        <v>55</v>
      </c>
      <c r="H17" s="19" t="s">
        <v>56</v>
      </c>
      <c r="I17" s="16">
        <f>IFERROR(VLOOKUP($G17,[1]Camps!$H$2:$BS$61,8,0),)</f>
        <v>67</v>
      </c>
      <c r="J17" s="16">
        <f>IFERROR(VLOOKUP($G17,[1]Camps!$H$2:$BS$61,9,0),)</f>
        <v>273</v>
      </c>
      <c r="K17" s="16">
        <f>IFERROR(VLOOKUP($G17,[1]Camps!$H$2:$BS$61,10,0),)</f>
        <v>156</v>
      </c>
      <c r="L17" s="16">
        <f>IFERROR(VLOOKUP($G17,[1]Camps!$H$2:$BS$61,11,0),)</f>
        <v>117</v>
      </c>
      <c r="M17" s="16">
        <f>IFERROR(VLOOKUP($G17,[1]Camps!$H$2:$BS$61,25,0),)</f>
        <v>0</v>
      </c>
      <c r="N17" s="16">
        <f>IFERROR(VLOOKUP($G17,[1]Camps!$H$2:$BS$61,26,0),)</f>
        <v>0</v>
      </c>
      <c r="O17" s="16">
        <f>IFERROR(VLOOKUP($G17,[1]Camps!$H$2:$BS$61,27,0),)</f>
        <v>0</v>
      </c>
      <c r="P17" s="16">
        <f>IFERROR(VLOOKUP($G17,[1]Camps!$H$2:$BS$61,28,0),)</f>
        <v>0</v>
      </c>
      <c r="Q17" s="16">
        <f>IFERROR(VLOOKUP($G17,[1]Camps!$H$2:$BS$61,29,0),)</f>
        <v>0</v>
      </c>
      <c r="R17" s="16">
        <f>IFERROR(VLOOKUP($G17,[1]Camps!$H$2:$BS$61,30,0),)</f>
        <v>0</v>
      </c>
      <c r="S17" s="16">
        <f>IFERROR(VLOOKUP($G17,[1]Camps!$H$2:$BS$61,61,0),)</f>
        <v>71</v>
      </c>
      <c r="T17" s="16">
        <f>IFERROR(VLOOKUP($G17,[1]Camps!$H$2:$BS$61,62,0),)</f>
        <v>0</v>
      </c>
      <c r="U17" s="16">
        <f>IFERROR(VLOOKUP($G17,[1]Camps!$H$2:$BS$61,63,0),)</f>
        <v>0</v>
      </c>
      <c r="V17" s="20">
        <f>IFERROR(VLOOKUP($G17,[1]Camps!$H$2:$BS$61,64,0),)</f>
        <v>0</v>
      </c>
      <c r="W17" s="16">
        <f>IFERROR(VLOOKUP($G17,[1]Camps!$H$2:$BS$61,13,0),)</f>
        <v>126</v>
      </c>
      <c r="X17" s="16">
        <f>IFERROR(VLOOKUP($G17,[1]Camps!$H$2:$BS$61,16,0),)</f>
        <v>133</v>
      </c>
      <c r="Y17" s="20">
        <f>IFERROR(VLOOKUP($G17,[1]Camps!$H$2:$BS$61,19,0),)</f>
        <v>14</v>
      </c>
    </row>
    <row r="18" spans="1:35" s="1" customFormat="1" ht="18" customHeight="1" x14ac:dyDescent="0.3">
      <c r="B18" s="14">
        <v>11</v>
      </c>
      <c r="C18" s="15" t="s">
        <v>204</v>
      </c>
      <c r="D18" s="16" t="s">
        <v>35</v>
      </c>
      <c r="E18" s="16" t="s">
        <v>36</v>
      </c>
      <c r="F18" s="17"/>
      <c r="G18" s="18" t="s">
        <v>57</v>
      </c>
      <c r="H18" s="19" t="s">
        <v>58</v>
      </c>
      <c r="I18" s="16">
        <f>IFERROR(VLOOKUP($G18,[1]Camps!$H$2:$BS$61,8,0),)</f>
        <v>16</v>
      </c>
      <c r="J18" s="16">
        <f>IFERROR(VLOOKUP($G18,[1]Camps!$H$2:$BS$61,9,0),)</f>
        <v>67</v>
      </c>
      <c r="K18" s="16">
        <f>IFERROR(VLOOKUP($G18,[1]Camps!$H$2:$BS$61,10,0),)</f>
        <v>36</v>
      </c>
      <c r="L18" s="16">
        <f>IFERROR(VLOOKUP($G18,[1]Camps!$H$2:$BS$61,11,0),)</f>
        <v>31</v>
      </c>
      <c r="M18" s="16">
        <f>IFERROR(VLOOKUP($G18,[1]Camps!$H$2:$BS$61,25,0),)</f>
        <v>0</v>
      </c>
      <c r="N18" s="16">
        <f>IFERROR(VLOOKUP($G18,[1]Camps!$H$2:$BS$61,26,0),)</f>
        <v>0</v>
      </c>
      <c r="O18" s="16">
        <f>IFERROR(VLOOKUP($G18,[1]Camps!$H$2:$BS$61,27,0),)</f>
        <v>0</v>
      </c>
      <c r="P18" s="16">
        <f>IFERROR(VLOOKUP($G18,[1]Camps!$H$2:$BS$61,28,0),)</f>
        <v>0</v>
      </c>
      <c r="Q18" s="16">
        <f>IFERROR(VLOOKUP($G18,[1]Camps!$H$2:$BS$61,29,0),)</f>
        <v>0</v>
      </c>
      <c r="R18" s="16">
        <f>IFERROR(VLOOKUP($G18,[1]Camps!$H$2:$BS$61,30,0),)</f>
        <v>0</v>
      </c>
      <c r="S18" s="16">
        <f>IFERROR(VLOOKUP($G18,[1]Camps!$H$2:$BS$61,61,0),)</f>
        <v>24</v>
      </c>
      <c r="T18" s="16">
        <f>IFERROR(VLOOKUP($G18,[1]Camps!$H$2:$BS$61,62,0),)</f>
        <v>46</v>
      </c>
      <c r="U18" s="16">
        <f>IFERROR(VLOOKUP($G18,[1]Camps!$H$2:$BS$61,63,0),)</f>
        <v>32</v>
      </c>
      <c r="V18" s="20">
        <f>IFERROR(VLOOKUP($G18,[1]Camps!$H$2:$BS$61,64,0),)</f>
        <v>0</v>
      </c>
      <c r="W18" s="16">
        <f>IFERROR(VLOOKUP($G18,[1]Camps!$H$2:$BS$61,13,0),)</f>
        <v>33</v>
      </c>
      <c r="X18" s="16">
        <f>IFERROR(VLOOKUP($G18,[1]Camps!$H$2:$BS$61,16,0),)</f>
        <v>32</v>
      </c>
      <c r="Y18" s="20">
        <f>IFERROR(VLOOKUP($G18,[1]Camps!$H$2:$BS$61,19,0),)</f>
        <v>2</v>
      </c>
    </row>
    <row r="19" spans="1:35" ht="18" customHeight="1" x14ac:dyDescent="0.3">
      <c r="B19" s="14">
        <v>12</v>
      </c>
      <c r="C19" s="15" t="s">
        <v>204</v>
      </c>
      <c r="D19" s="16" t="s">
        <v>35</v>
      </c>
      <c r="E19" s="16" t="s">
        <v>36</v>
      </c>
      <c r="F19" s="17"/>
      <c r="G19" s="18" t="s">
        <v>59</v>
      </c>
      <c r="H19" s="19" t="s">
        <v>60</v>
      </c>
      <c r="I19" s="16">
        <f>IFERROR(VLOOKUP($G19,[1]Camps!$H$2:$BS$61,8,0),)</f>
        <v>33</v>
      </c>
      <c r="J19" s="16">
        <f>IFERROR(VLOOKUP($G19,[1]Camps!$H$2:$BS$61,9,0),)</f>
        <v>146</v>
      </c>
      <c r="K19" s="16">
        <f>IFERROR(VLOOKUP($G19,[1]Camps!$H$2:$BS$61,10,0),)</f>
        <v>85</v>
      </c>
      <c r="L19" s="16">
        <f>IFERROR(VLOOKUP($G19,[1]Camps!$H$2:$BS$61,11,0),)</f>
        <v>61</v>
      </c>
      <c r="M19" s="16">
        <f>IFERROR(VLOOKUP($G19,[1]Camps!$H$2:$BS$61,25,0),)</f>
        <v>0</v>
      </c>
      <c r="N19" s="16">
        <f>IFERROR(VLOOKUP($G19,[1]Camps!$H$2:$BS$61,26,0),)</f>
        <v>0</v>
      </c>
      <c r="O19" s="16">
        <f>IFERROR(VLOOKUP($G19,[1]Camps!$H$2:$BS$61,27,0),)</f>
        <v>0</v>
      </c>
      <c r="P19" s="16">
        <f>IFERROR(VLOOKUP($G19,[1]Camps!$H$2:$BS$61,28,0),)</f>
        <v>0</v>
      </c>
      <c r="Q19" s="16">
        <f>IFERROR(VLOOKUP($G19,[1]Camps!$H$2:$BS$61,29,0),)</f>
        <v>0</v>
      </c>
      <c r="R19" s="16">
        <f>IFERROR(VLOOKUP($G19,[1]Camps!$H$2:$BS$61,30,0),)</f>
        <v>0</v>
      </c>
      <c r="S19" s="16">
        <f>IFERROR(VLOOKUP($G19,[1]Camps!$H$2:$BS$61,61,0),)</f>
        <v>45</v>
      </c>
      <c r="T19" s="16">
        <f>IFERROR(VLOOKUP($G19,[1]Camps!$H$2:$BS$61,62,0),)</f>
        <v>15</v>
      </c>
      <c r="U19" s="16">
        <f>IFERROR(VLOOKUP($G19,[1]Camps!$H$2:$BS$61,63,0),)</f>
        <v>12</v>
      </c>
      <c r="V19" s="20">
        <f>IFERROR(VLOOKUP($G19,[1]Camps!$H$2:$BS$61,64,0),)</f>
        <v>0</v>
      </c>
      <c r="W19" s="16">
        <f>IFERROR(VLOOKUP($G19,[1]Camps!$H$2:$BS$61,13,0),)</f>
        <v>65</v>
      </c>
      <c r="X19" s="16">
        <f>IFERROR(VLOOKUP($G19,[1]Camps!$H$2:$BS$61,16,0),)</f>
        <v>74</v>
      </c>
      <c r="Y19" s="20">
        <f>IFERROR(VLOOKUP($G19,[1]Camps!$H$2:$BS$61,19,0),)</f>
        <v>7</v>
      </c>
    </row>
    <row r="20" spans="1:35" s="1" customFormat="1" ht="18" customHeight="1" x14ac:dyDescent="0.3">
      <c r="B20" s="14">
        <v>13</v>
      </c>
      <c r="C20" s="15" t="s">
        <v>204</v>
      </c>
      <c r="D20" s="16" t="s">
        <v>35</v>
      </c>
      <c r="E20" s="16" t="s">
        <v>36</v>
      </c>
      <c r="F20" s="17"/>
      <c r="G20" s="18" t="s">
        <v>61</v>
      </c>
      <c r="H20" s="19" t="s">
        <v>62</v>
      </c>
      <c r="I20" s="16">
        <f>IFERROR(VLOOKUP($G20,[1]Camps!$H$2:$BS$61,8,0),)</f>
        <v>9</v>
      </c>
      <c r="J20" s="16">
        <f>IFERROR(VLOOKUP($G20,[1]Camps!$H$2:$BS$61,9,0),)</f>
        <v>36</v>
      </c>
      <c r="K20" s="16">
        <f>IFERROR(VLOOKUP($G20,[1]Camps!$H$2:$BS$61,10,0),)</f>
        <v>22</v>
      </c>
      <c r="L20" s="16">
        <f>IFERROR(VLOOKUP($G20,[1]Camps!$H$2:$BS$61,11,0),)</f>
        <v>14</v>
      </c>
      <c r="M20" s="16">
        <f>IFERROR(VLOOKUP($G20,[1]Camps!$H$2:$BS$61,25,0),)</f>
        <v>0</v>
      </c>
      <c r="N20" s="16">
        <f>IFERROR(VLOOKUP($G20,[1]Camps!$H$2:$BS$61,26,0),)</f>
        <v>0</v>
      </c>
      <c r="O20" s="16">
        <f>IFERROR(VLOOKUP($G20,[1]Camps!$H$2:$BS$61,27,0),)</f>
        <v>0</v>
      </c>
      <c r="P20" s="16">
        <f>IFERROR(VLOOKUP($G20,[1]Camps!$H$2:$BS$61,28,0),)</f>
        <v>0</v>
      </c>
      <c r="Q20" s="16">
        <f>IFERROR(VLOOKUP($G20,[1]Camps!$H$2:$BS$61,29,0),)</f>
        <v>0</v>
      </c>
      <c r="R20" s="16">
        <f>IFERROR(VLOOKUP($G20,[1]Camps!$H$2:$BS$61,30,0),)</f>
        <v>0</v>
      </c>
      <c r="S20" s="16">
        <f>IFERROR(VLOOKUP($G20,[1]Camps!$H$2:$BS$61,61,0),)</f>
        <v>13</v>
      </c>
      <c r="T20" s="16">
        <f>IFERROR(VLOOKUP($G20,[1]Camps!$H$2:$BS$61,62,0),)</f>
        <v>79</v>
      </c>
      <c r="U20" s="16">
        <f>IFERROR(VLOOKUP($G20,[1]Camps!$H$2:$BS$61,63,0),)</f>
        <v>35</v>
      </c>
      <c r="V20" s="20">
        <f>IFERROR(VLOOKUP($G20,[1]Camps!$H$2:$BS$61,64,0),)</f>
        <v>0</v>
      </c>
      <c r="W20" s="16">
        <f>IFERROR(VLOOKUP($G20,[1]Camps!$H$2:$BS$61,13,0),)</f>
        <v>14</v>
      </c>
      <c r="X20" s="16">
        <f>IFERROR(VLOOKUP($G20,[1]Camps!$H$2:$BS$61,16,0),)</f>
        <v>18</v>
      </c>
      <c r="Y20" s="20">
        <f>IFERROR(VLOOKUP($G20,[1]Camps!$H$2:$BS$61,19,0),)</f>
        <v>4</v>
      </c>
    </row>
    <row r="21" spans="1:35" s="1" customFormat="1" ht="18" customHeight="1" x14ac:dyDescent="0.3">
      <c r="B21" s="14">
        <v>14</v>
      </c>
      <c r="C21" s="15" t="s">
        <v>204</v>
      </c>
      <c r="D21" s="16" t="s">
        <v>35</v>
      </c>
      <c r="E21" s="16" t="s">
        <v>36</v>
      </c>
      <c r="F21" s="17"/>
      <c r="G21" s="18" t="s">
        <v>63</v>
      </c>
      <c r="H21" s="19" t="s">
        <v>64</v>
      </c>
      <c r="I21" s="16">
        <f>IFERROR(VLOOKUP($G21,[1]Camps!$H$2:$BS$61,8,0),)</f>
        <v>30</v>
      </c>
      <c r="J21" s="16">
        <f>IFERROR(VLOOKUP($G21,[1]Camps!$H$2:$BS$61,9,0),)</f>
        <v>142</v>
      </c>
      <c r="K21" s="16">
        <f>IFERROR(VLOOKUP($G21,[1]Camps!$H$2:$BS$61,10,0),)</f>
        <v>81</v>
      </c>
      <c r="L21" s="16">
        <f>IFERROR(VLOOKUP($G21,[1]Camps!$H$2:$BS$61,11,0),)</f>
        <v>61</v>
      </c>
      <c r="M21" s="16">
        <f>IFERROR(VLOOKUP($G21,[1]Camps!$H$2:$BS$61,25,0),)</f>
        <v>0</v>
      </c>
      <c r="N21" s="16">
        <f>IFERROR(VLOOKUP($G21,[1]Camps!$H$2:$BS$61,26,0),)</f>
        <v>0</v>
      </c>
      <c r="O21" s="16">
        <f>IFERROR(VLOOKUP($G21,[1]Camps!$H$2:$BS$61,27,0),)</f>
        <v>0</v>
      </c>
      <c r="P21" s="16">
        <f>IFERROR(VLOOKUP($G21,[1]Camps!$H$2:$BS$61,28,0),)</f>
        <v>0</v>
      </c>
      <c r="Q21" s="16">
        <f>IFERROR(VLOOKUP($G21,[1]Camps!$H$2:$BS$61,29,0),)</f>
        <v>0</v>
      </c>
      <c r="R21" s="16">
        <f>IFERROR(VLOOKUP($G21,[1]Camps!$H$2:$BS$61,30,0),)</f>
        <v>0</v>
      </c>
      <c r="S21" s="16">
        <f>IFERROR(VLOOKUP($G21,[1]Camps!$H$2:$BS$61,61,0),)</f>
        <v>43</v>
      </c>
      <c r="T21" s="16">
        <f>IFERROR(VLOOKUP($G21,[1]Camps!$H$2:$BS$61,62,0),)</f>
        <v>97</v>
      </c>
      <c r="U21" s="16">
        <f>IFERROR(VLOOKUP($G21,[1]Camps!$H$2:$BS$61,63,0),)</f>
        <v>94</v>
      </c>
      <c r="V21" s="20">
        <f>IFERROR(VLOOKUP($G21,[1]Camps!$H$2:$BS$61,64,0),)</f>
        <v>67</v>
      </c>
      <c r="W21" s="16">
        <f>IFERROR(VLOOKUP($G21,[1]Camps!$H$2:$BS$61,13,0),)</f>
        <v>78</v>
      </c>
      <c r="X21" s="16">
        <f>IFERROR(VLOOKUP($G21,[1]Camps!$H$2:$BS$61,16,0),)</f>
        <v>59</v>
      </c>
      <c r="Y21" s="20">
        <f>IFERROR(VLOOKUP($G21,[1]Camps!$H$2:$BS$61,19,0),)</f>
        <v>5</v>
      </c>
    </row>
    <row r="22" spans="1:35" s="1" customFormat="1" ht="18" customHeight="1" x14ac:dyDescent="0.3">
      <c r="B22" s="14">
        <v>15</v>
      </c>
      <c r="C22" s="15" t="s">
        <v>204</v>
      </c>
      <c r="D22" s="16" t="s">
        <v>35</v>
      </c>
      <c r="E22" s="16" t="s">
        <v>36</v>
      </c>
      <c r="F22" s="17"/>
      <c r="G22" s="18" t="s">
        <v>65</v>
      </c>
      <c r="H22" s="19" t="s">
        <v>66</v>
      </c>
      <c r="I22" s="16">
        <f>IFERROR(VLOOKUP($G22,[1]Camps!$H$2:$BS$61,8,0),)</f>
        <v>10</v>
      </c>
      <c r="J22" s="16">
        <f>IFERROR(VLOOKUP($G22,[1]Camps!$H$2:$BS$61,9,0),)</f>
        <v>54</v>
      </c>
      <c r="K22" s="16">
        <f>IFERROR(VLOOKUP($G22,[1]Camps!$H$2:$BS$61,10,0),)</f>
        <v>29</v>
      </c>
      <c r="L22" s="16">
        <f>IFERROR(VLOOKUP($G22,[1]Camps!$H$2:$BS$61,11,0),)</f>
        <v>25</v>
      </c>
      <c r="M22" s="16">
        <f>IFERROR(VLOOKUP($G22,[1]Camps!$H$2:$BS$61,25,0),)</f>
        <v>0</v>
      </c>
      <c r="N22" s="16">
        <f>IFERROR(VLOOKUP($G22,[1]Camps!$H$2:$BS$61,26,0),)</f>
        <v>0</v>
      </c>
      <c r="O22" s="16">
        <f>IFERROR(VLOOKUP($G22,[1]Camps!$H$2:$BS$61,27,0),)</f>
        <v>0</v>
      </c>
      <c r="P22" s="16">
        <f>IFERROR(VLOOKUP($G22,[1]Camps!$H$2:$BS$61,28,0),)</f>
        <v>0</v>
      </c>
      <c r="Q22" s="16">
        <f>IFERROR(VLOOKUP($G22,[1]Camps!$H$2:$BS$61,29,0),)</f>
        <v>0</v>
      </c>
      <c r="R22" s="16">
        <f>IFERROR(VLOOKUP($G22,[1]Camps!$H$2:$BS$61,30,0),)</f>
        <v>0</v>
      </c>
      <c r="S22" s="16">
        <f>IFERROR(VLOOKUP($G22,[1]Camps!$H$2:$BS$61,61,0),)</f>
        <v>22</v>
      </c>
      <c r="T22" s="16">
        <f>IFERROR(VLOOKUP($G22,[1]Camps!$H$2:$BS$61,62,0),)</f>
        <v>7</v>
      </c>
      <c r="U22" s="16">
        <f>IFERROR(VLOOKUP($G22,[1]Camps!$H$2:$BS$61,63,0),)</f>
        <v>3</v>
      </c>
      <c r="V22" s="20">
        <f>IFERROR(VLOOKUP($G22,[1]Camps!$H$2:$BS$61,64,0),)</f>
        <v>0</v>
      </c>
      <c r="W22" s="16">
        <f>IFERROR(VLOOKUP($G22,[1]Camps!$H$2:$BS$61,13,0),)</f>
        <v>31</v>
      </c>
      <c r="X22" s="16">
        <f>IFERROR(VLOOKUP($G22,[1]Camps!$H$2:$BS$61,16,0),)</f>
        <v>20</v>
      </c>
      <c r="Y22" s="20">
        <f>IFERROR(VLOOKUP($G22,[1]Camps!$H$2:$BS$61,19,0),)</f>
        <v>3</v>
      </c>
    </row>
    <row r="23" spans="1:35" s="1" customFormat="1" ht="18" customHeight="1" x14ac:dyDescent="0.3">
      <c r="B23" s="14">
        <v>16</v>
      </c>
      <c r="C23" s="15" t="s">
        <v>204</v>
      </c>
      <c r="D23" s="16" t="s">
        <v>35</v>
      </c>
      <c r="E23" s="16" t="s">
        <v>36</v>
      </c>
      <c r="F23" s="22"/>
      <c r="G23" s="18" t="s">
        <v>67</v>
      </c>
      <c r="H23" s="19" t="s">
        <v>68</v>
      </c>
      <c r="I23" s="16">
        <f>IFERROR(VLOOKUP($G23,[1]Camps!$H$2:$BS$61,8,0),)</f>
        <v>45</v>
      </c>
      <c r="J23" s="16">
        <f>IFERROR(VLOOKUP($G23,[1]Camps!$H$2:$BS$61,9,0),)</f>
        <v>231</v>
      </c>
      <c r="K23" s="16">
        <f>IFERROR(VLOOKUP($G23,[1]Camps!$H$2:$BS$61,10,0),)</f>
        <v>113</v>
      </c>
      <c r="L23" s="16">
        <f>IFERROR(VLOOKUP($G23,[1]Camps!$H$2:$BS$61,11,0),)</f>
        <v>118</v>
      </c>
      <c r="M23" s="16">
        <f>IFERROR(VLOOKUP($G23,[1]Camps!$H$2:$BS$61,25,0),)</f>
        <v>0</v>
      </c>
      <c r="N23" s="16">
        <f>IFERROR(VLOOKUP($G23,[1]Camps!$H$2:$BS$61,26,0),)</f>
        <v>0</v>
      </c>
      <c r="O23" s="16">
        <f>IFERROR(VLOOKUP($G23,[1]Camps!$H$2:$BS$61,27,0),)</f>
        <v>0</v>
      </c>
      <c r="P23" s="16">
        <f>IFERROR(VLOOKUP($G23,[1]Camps!$H$2:$BS$61,28,0),)</f>
        <v>0</v>
      </c>
      <c r="Q23" s="16">
        <f>IFERROR(VLOOKUP($G23,[1]Camps!$H$2:$BS$61,29,0),)</f>
        <v>0</v>
      </c>
      <c r="R23" s="16">
        <f>IFERROR(VLOOKUP($G23,[1]Camps!$H$2:$BS$61,30,0),)</f>
        <v>0</v>
      </c>
      <c r="S23" s="16">
        <f>IFERROR(VLOOKUP($G23,[1]Camps!$H$2:$BS$61,61,0),)</f>
        <v>49</v>
      </c>
      <c r="T23" s="16">
        <f>IFERROR(VLOOKUP($G23,[1]Camps!$H$2:$BS$61,62,0),)</f>
        <v>0</v>
      </c>
      <c r="U23" s="16">
        <f>IFERROR(VLOOKUP($G23,[1]Camps!$H$2:$BS$61,63,0),)</f>
        <v>0</v>
      </c>
      <c r="V23" s="20">
        <f>IFERROR(VLOOKUP($G23,[1]Camps!$H$2:$BS$61,64,0),)</f>
        <v>0</v>
      </c>
      <c r="W23" s="16">
        <f>IFERROR(VLOOKUP($G23,[1]Camps!$H$2:$BS$61,13,0),)</f>
        <v>115</v>
      </c>
      <c r="X23" s="16">
        <f>IFERROR(VLOOKUP($G23,[1]Camps!$H$2:$BS$61,16,0),)</f>
        <v>101</v>
      </c>
      <c r="Y23" s="20">
        <f>IFERROR(VLOOKUP($G23,[1]Camps!$H$2:$BS$61,19,0),)</f>
        <v>15</v>
      </c>
    </row>
    <row r="24" spans="1:35" s="1" customFormat="1" ht="18" customHeight="1" x14ac:dyDescent="0.3">
      <c r="B24" s="14">
        <v>17</v>
      </c>
      <c r="C24" s="15" t="s">
        <v>204</v>
      </c>
      <c r="D24" s="16" t="s">
        <v>35</v>
      </c>
      <c r="E24" s="16" t="s">
        <v>36</v>
      </c>
      <c r="F24" s="17"/>
      <c r="G24" s="18" t="s">
        <v>69</v>
      </c>
      <c r="H24" s="19" t="s">
        <v>70</v>
      </c>
      <c r="I24" s="16">
        <f>IFERROR(VLOOKUP($G24,[1]Camps!$H$2:$BS$61,8,0),)</f>
        <v>67</v>
      </c>
      <c r="J24" s="16">
        <f>IFERROR(VLOOKUP($G24,[1]Camps!$H$2:$BS$61,9,0),)</f>
        <v>363</v>
      </c>
      <c r="K24" s="16">
        <f>IFERROR(VLOOKUP($G24,[1]Camps!$H$2:$BS$61,10,0),)</f>
        <v>191</v>
      </c>
      <c r="L24" s="16">
        <f>IFERROR(VLOOKUP($G24,[1]Camps!$H$2:$BS$61,11,0),)</f>
        <v>172</v>
      </c>
      <c r="M24" s="16">
        <f>IFERROR(VLOOKUP($G24,[1]Camps!$H$2:$BS$61,25,0),)</f>
        <v>0</v>
      </c>
      <c r="N24" s="16">
        <f>IFERROR(VLOOKUP($G24,[1]Camps!$H$2:$BS$61,26,0),)</f>
        <v>0</v>
      </c>
      <c r="O24" s="16">
        <f>IFERROR(VLOOKUP($G24,[1]Camps!$H$2:$BS$61,27,0),)</f>
        <v>0</v>
      </c>
      <c r="P24" s="16">
        <f>IFERROR(VLOOKUP($G24,[1]Camps!$H$2:$BS$61,28,0),)</f>
        <v>0</v>
      </c>
      <c r="Q24" s="16">
        <f>IFERROR(VLOOKUP($G24,[1]Camps!$H$2:$BS$61,29,0),)</f>
        <v>0</v>
      </c>
      <c r="R24" s="16">
        <f>IFERROR(VLOOKUP($G24,[1]Camps!$H$2:$BS$61,30,0),)</f>
        <v>0</v>
      </c>
      <c r="S24" s="16">
        <f>IFERROR(VLOOKUP($G24,[1]Camps!$H$2:$BS$61,61,0),)</f>
        <v>73</v>
      </c>
      <c r="T24" s="16">
        <f>IFERROR(VLOOKUP($G24,[1]Camps!$H$2:$BS$61,62,0),)</f>
        <v>0</v>
      </c>
      <c r="U24" s="16">
        <f>IFERROR(VLOOKUP($G24,[1]Camps!$H$2:$BS$61,63,0),)</f>
        <v>0</v>
      </c>
      <c r="V24" s="20">
        <f>IFERROR(VLOOKUP($G24,[1]Camps!$H$2:$BS$61,64,0),)</f>
        <v>0</v>
      </c>
      <c r="W24" s="16">
        <f>IFERROR(VLOOKUP($G24,[1]Camps!$H$2:$BS$61,13,0),)</f>
        <v>161</v>
      </c>
      <c r="X24" s="16">
        <f>IFERROR(VLOOKUP($G24,[1]Camps!$H$2:$BS$61,16,0),)</f>
        <v>184</v>
      </c>
      <c r="Y24" s="20">
        <f>IFERROR(VLOOKUP($G24,[1]Camps!$H$2:$BS$61,19,0),)</f>
        <v>18</v>
      </c>
    </row>
    <row r="25" spans="1:35" ht="18" customHeight="1" x14ac:dyDescent="0.3">
      <c r="B25" s="14">
        <v>18</v>
      </c>
      <c r="C25" s="15" t="s">
        <v>204</v>
      </c>
      <c r="D25" s="16" t="s">
        <v>35</v>
      </c>
      <c r="E25" s="16" t="s">
        <v>36</v>
      </c>
      <c r="F25" s="17"/>
      <c r="G25" s="18" t="s">
        <v>71</v>
      </c>
      <c r="H25" s="19" t="s">
        <v>72</v>
      </c>
      <c r="I25" s="16">
        <f>IFERROR(VLOOKUP($G25,[1]Camps!$H$2:$BS$61,8,0),)</f>
        <v>22</v>
      </c>
      <c r="J25" s="16">
        <f>IFERROR(VLOOKUP($G25,[1]Camps!$H$2:$BS$61,9,0),)</f>
        <v>102</v>
      </c>
      <c r="K25" s="16">
        <f>IFERROR(VLOOKUP($G25,[1]Camps!$H$2:$BS$61,10,0),)</f>
        <v>57</v>
      </c>
      <c r="L25" s="16">
        <f>IFERROR(VLOOKUP($G25,[1]Camps!$H$2:$BS$61,11,0),)</f>
        <v>45</v>
      </c>
      <c r="M25" s="16">
        <f>IFERROR(VLOOKUP($G25,[1]Camps!$H$2:$BS$61,25,0),)</f>
        <v>0</v>
      </c>
      <c r="N25" s="16">
        <f>IFERROR(VLOOKUP($G25,[1]Camps!$H$2:$BS$61,26,0),)</f>
        <v>0</v>
      </c>
      <c r="O25" s="16">
        <f>IFERROR(VLOOKUP($G25,[1]Camps!$H$2:$BS$61,27,0),)</f>
        <v>0</v>
      </c>
      <c r="P25" s="16">
        <f>IFERROR(VLOOKUP($G25,[1]Camps!$H$2:$BS$61,28,0),)</f>
        <v>0</v>
      </c>
      <c r="Q25" s="16">
        <f>IFERROR(VLOOKUP($G25,[1]Camps!$H$2:$BS$61,29,0),)</f>
        <v>0</v>
      </c>
      <c r="R25" s="16">
        <f>IFERROR(VLOOKUP($G25,[1]Camps!$H$2:$BS$61,30,0),)</f>
        <v>0</v>
      </c>
      <c r="S25" s="16">
        <f>IFERROR(VLOOKUP($G25,[1]Camps!$H$2:$BS$61,61,0),)</f>
        <v>36</v>
      </c>
      <c r="T25" s="16">
        <f>IFERROR(VLOOKUP($G25,[1]Camps!$H$2:$BS$61,62,0),)</f>
        <v>21</v>
      </c>
      <c r="U25" s="16">
        <f>IFERROR(VLOOKUP($G25,[1]Camps!$H$2:$BS$61,63,0),)</f>
        <v>18</v>
      </c>
      <c r="V25" s="20">
        <f>IFERROR(VLOOKUP($G25,[1]Camps!$H$2:$BS$61,64,0),)</f>
        <v>0</v>
      </c>
      <c r="W25" s="16">
        <f>IFERROR(VLOOKUP($G25,[1]Camps!$H$2:$BS$61,13,0),)</f>
        <v>50</v>
      </c>
      <c r="X25" s="16">
        <f>IFERROR(VLOOKUP($G25,[1]Camps!$H$2:$BS$61,16,0),)</f>
        <v>48</v>
      </c>
      <c r="Y25" s="20">
        <f>IFERROR(VLOOKUP($G25,[1]Camps!$H$2:$BS$61,19,0),)</f>
        <v>4</v>
      </c>
    </row>
    <row r="26" spans="1:35" s="1" customFormat="1" ht="18" customHeight="1" x14ac:dyDescent="0.3">
      <c r="B26" s="14">
        <v>19</v>
      </c>
      <c r="C26" s="15" t="s">
        <v>204</v>
      </c>
      <c r="D26" s="16" t="s">
        <v>35</v>
      </c>
      <c r="E26" s="16" t="s">
        <v>36</v>
      </c>
      <c r="F26" s="17"/>
      <c r="G26" s="18" t="s">
        <v>73</v>
      </c>
      <c r="H26" s="19" t="s">
        <v>74</v>
      </c>
      <c r="I26" s="16">
        <f>IFERROR(VLOOKUP($G26,[1]Camps!$H$2:$BS$61,8,0),)</f>
        <v>24</v>
      </c>
      <c r="J26" s="16">
        <f>IFERROR(VLOOKUP($G26,[1]Camps!$H$2:$BS$61,9,0),)</f>
        <v>69</v>
      </c>
      <c r="K26" s="16">
        <f>IFERROR(VLOOKUP($G26,[1]Camps!$H$2:$BS$61,10,0),)</f>
        <v>47</v>
      </c>
      <c r="L26" s="16">
        <f>IFERROR(VLOOKUP($G26,[1]Camps!$H$2:$BS$61,11,0),)</f>
        <v>22</v>
      </c>
      <c r="M26" s="16">
        <f>IFERROR(VLOOKUP($G26,[1]Camps!$H$2:$BS$61,25,0),)</f>
        <v>0</v>
      </c>
      <c r="N26" s="16">
        <f>IFERROR(VLOOKUP($G26,[1]Camps!$H$2:$BS$61,26,0),)</f>
        <v>0</v>
      </c>
      <c r="O26" s="16">
        <f>IFERROR(VLOOKUP($G26,[1]Camps!$H$2:$BS$61,27,0),)</f>
        <v>0</v>
      </c>
      <c r="P26" s="16">
        <f>IFERROR(VLOOKUP($G26,[1]Camps!$H$2:$BS$61,28,0),)</f>
        <v>0</v>
      </c>
      <c r="Q26" s="16">
        <f>IFERROR(VLOOKUP($G26,[1]Camps!$H$2:$BS$61,29,0),)</f>
        <v>0</v>
      </c>
      <c r="R26" s="16">
        <f>IFERROR(VLOOKUP($G26,[1]Camps!$H$2:$BS$61,30,0),)</f>
        <v>0</v>
      </c>
      <c r="S26" s="16">
        <f>IFERROR(VLOOKUP($G26,[1]Camps!$H$2:$BS$61,61,0),)</f>
        <v>23</v>
      </c>
      <c r="T26" s="16">
        <f>IFERROR(VLOOKUP($G26,[1]Camps!$H$2:$BS$61,62,0),)</f>
        <v>0</v>
      </c>
      <c r="U26" s="16">
        <f>IFERROR(VLOOKUP($G26,[1]Camps!$H$2:$BS$61,63,0),)</f>
        <v>0</v>
      </c>
      <c r="V26" s="20">
        <f>IFERROR(VLOOKUP($G26,[1]Camps!$H$2:$BS$61,64,0),)</f>
        <v>0</v>
      </c>
      <c r="W26" s="16">
        <f>IFERROR(VLOOKUP($G26,[1]Camps!$H$2:$BS$61,13,0),)</f>
        <v>18</v>
      </c>
      <c r="X26" s="16">
        <f>IFERROR(VLOOKUP($G26,[1]Camps!$H$2:$BS$61,16,0),)</f>
        <v>40</v>
      </c>
      <c r="Y26" s="20">
        <f>IFERROR(VLOOKUP($G26,[1]Camps!$H$2:$BS$61,19,0),)</f>
        <v>11</v>
      </c>
    </row>
    <row r="27" spans="1:35" ht="18" customHeight="1" x14ac:dyDescent="0.3">
      <c r="B27" s="14">
        <v>20</v>
      </c>
      <c r="C27" s="15" t="s">
        <v>204</v>
      </c>
      <c r="D27" s="16" t="s">
        <v>35</v>
      </c>
      <c r="E27" s="16" t="s">
        <v>36</v>
      </c>
      <c r="F27" s="17"/>
      <c r="G27" s="18" t="s">
        <v>75</v>
      </c>
      <c r="H27" s="19" t="s">
        <v>76</v>
      </c>
      <c r="I27" s="16">
        <f>IFERROR(VLOOKUP($G27,[1]Camps!$H$2:$BS$61,8,0),)</f>
        <v>44</v>
      </c>
      <c r="J27" s="16">
        <f>IFERROR(VLOOKUP($G27,[1]Camps!$H$2:$BS$61,9,0),)</f>
        <v>174</v>
      </c>
      <c r="K27" s="16">
        <f>IFERROR(VLOOKUP($G27,[1]Camps!$H$2:$BS$61,10,0),)</f>
        <v>114</v>
      </c>
      <c r="L27" s="16">
        <f>IFERROR(VLOOKUP($G27,[1]Camps!$H$2:$BS$61,11,0),)</f>
        <v>60</v>
      </c>
      <c r="M27" s="16">
        <f>IFERROR(VLOOKUP($G27,[1]Camps!$H$2:$BS$61,25,0),)</f>
        <v>0</v>
      </c>
      <c r="N27" s="16">
        <f>IFERROR(VLOOKUP($G27,[1]Camps!$H$2:$BS$61,26,0),)</f>
        <v>0</v>
      </c>
      <c r="O27" s="16">
        <f>IFERROR(VLOOKUP($G27,[1]Camps!$H$2:$BS$61,27,0),)</f>
        <v>0</v>
      </c>
      <c r="P27" s="16">
        <f>IFERROR(VLOOKUP($G27,[1]Camps!$H$2:$BS$61,28,0),)</f>
        <v>0</v>
      </c>
      <c r="Q27" s="16">
        <f>IFERROR(VLOOKUP($G27,[1]Camps!$H$2:$BS$61,29,0),)</f>
        <v>0</v>
      </c>
      <c r="R27" s="16">
        <f>IFERROR(VLOOKUP($G27,[1]Camps!$H$2:$BS$61,30,0),)</f>
        <v>0</v>
      </c>
      <c r="S27" s="16">
        <f>IFERROR(VLOOKUP($G27,[1]Camps!$H$2:$BS$61,61,0),)</f>
        <v>44</v>
      </c>
      <c r="T27" s="16">
        <f>IFERROR(VLOOKUP($G27,[1]Camps!$H$2:$BS$61,62,0),)</f>
        <v>0</v>
      </c>
      <c r="U27" s="16">
        <f>IFERROR(VLOOKUP($G27,[1]Camps!$H$2:$BS$61,63,0),)</f>
        <v>0</v>
      </c>
      <c r="V27" s="20">
        <f>IFERROR(VLOOKUP($G27,[1]Camps!$H$2:$BS$61,64,0),)</f>
        <v>0</v>
      </c>
      <c r="W27" s="16">
        <f>IFERROR(VLOOKUP($G27,[1]Camps!$H$2:$BS$61,13,0),)</f>
        <v>92</v>
      </c>
      <c r="X27" s="16">
        <f>IFERROR(VLOOKUP($G27,[1]Camps!$H$2:$BS$61,16,0),)</f>
        <v>78</v>
      </c>
      <c r="Y27" s="20">
        <f>IFERROR(VLOOKUP($G27,[1]Camps!$H$2:$BS$61,19,0),)</f>
        <v>4</v>
      </c>
    </row>
    <row r="28" spans="1:35" ht="18" customHeight="1" thickBot="1" x14ac:dyDescent="0.35">
      <c r="B28" s="14">
        <v>21</v>
      </c>
      <c r="C28" s="15" t="s">
        <v>204</v>
      </c>
      <c r="D28" s="16" t="s">
        <v>35</v>
      </c>
      <c r="E28" s="16" t="s">
        <v>36</v>
      </c>
      <c r="F28" s="17"/>
      <c r="G28" s="18" t="s">
        <v>77</v>
      </c>
      <c r="H28" s="19" t="s">
        <v>78</v>
      </c>
      <c r="I28" s="16">
        <f>IFERROR(VLOOKUP($G28,[1]Camps!$H$2:$BS$61,8,0),)</f>
        <v>91</v>
      </c>
      <c r="J28" s="16">
        <f>IFERROR(VLOOKUP($G28,[1]Camps!$H$2:$BS$61,9,0),)</f>
        <v>279</v>
      </c>
      <c r="K28" s="16">
        <f>IFERROR(VLOOKUP($G28,[1]Camps!$H$2:$BS$61,10,0),)</f>
        <v>157</v>
      </c>
      <c r="L28" s="16">
        <f>IFERROR(VLOOKUP($G28,[1]Camps!$H$2:$BS$61,11,0),)</f>
        <v>122</v>
      </c>
      <c r="M28" s="16">
        <f>IFERROR(VLOOKUP($G28,[1]Camps!$H$2:$BS$61,25,0),)</f>
        <v>0</v>
      </c>
      <c r="N28" s="16">
        <f>IFERROR(VLOOKUP($G28,[1]Camps!$H$2:$BS$61,26,0),)</f>
        <v>0</v>
      </c>
      <c r="O28" s="16">
        <f>IFERROR(VLOOKUP($G28,[1]Camps!$H$2:$BS$61,27,0),)</f>
        <v>0</v>
      </c>
      <c r="P28" s="16">
        <f>IFERROR(VLOOKUP($G28,[1]Camps!$H$2:$BS$61,28,0),)</f>
        <v>0</v>
      </c>
      <c r="Q28" s="16">
        <f>IFERROR(VLOOKUP($G28,[1]Camps!$H$2:$BS$61,29,0),)</f>
        <v>0</v>
      </c>
      <c r="R28" s="16">
        <f>IFERROR(VLOOKUP($G28,[1]Camps!$H$2:$BS$61,30,0),)</f>
        <v>0</v>
      </c>
      <c r="S28" s="16">
        <f>IFERROR(VLOOKUP($G28,[1]Camps!$H$2:$BS$61,61,0),)</f>
        <v>96</v>
      </c>
      <c r="T28" s="16">
        <f>IFERROR(VLOOKUP($G28,[1]Camps!$H$2:$BS$61,62,0),)</f>
        <v>0</v>
      </c>
      <c r="U28" s="16">
        <f>IFERROR(VLOOKUP($G28,[1]Camps!$H$2:$BS$61,63,0),)</f>
        <v>0</v>
      </c>
      <c r="V28" s="20">
        <f>IFERROR(VLOOKUP($G28,[1]Camps!$H$2:$BS$61,64,0),)</f>
        <v>0</v>
      </c>
      <c r="W28" s="16">
        <f>IFERROR(VLOOKUP($G28,[1]Camps!$H$2:$BS$61,13,0),)</f>
        <v>179</v>
      </c>
      <c r="X28" s="16">
        <f>IFERROR(VLOOKUP($G28,[1]Camps!$H$2:$BS$61,16,0),)</f>
        <v>92</v>
      </c>
      <c r="Y28" s="20">
        <f>IFERROR(VLOOKUP($G28,[1]Camps!$H$2:$BS$61,19,0),)</f>
        <v>8</v>
      </c>
    </row>
    <row r="29" spans="1:35" s="1" customFormat="1" ht="18" customHeight="1" thickBot="1" x14ac:dyDescent="0.35">
      <c r="B29" s="23"/>
      <c r="C29" s="24"/>
      <c r="D29" s="25" t="s">
        <v>79</v>
      </c>
      <c r="E29" s="25" t="s">
        <v>80</v>
      </c>
      <c r="F29" s="25" t="s">
        <v>81</v>
      </c>
      <c r="G29" s="25"/>
      <c r="H29" s="25"/>
      <c r="I29" s="25">
        <f>SUM(I8:I28)</f>
        <v>971</v>
      </c>
      <c r="J29" s="25">
        <f t="shared" ref="J29:Y29" si="0">SUM(J8:J28)</f>
        <v>4021</v>
      </c>
      <c r="K29" s="25">
        <f t="shared" si="0"/>
        <v>2245</v>
      </c>
      <c r="L29" s="25">
        <f t="shared" si="0"/>
        <v>1776</v>
      </c>
      <c r="M29" s="25">
        <f t="shared" si="0"/>
        <v>0</v>
      </c>
      <c r="N29" s="25">
        <f t="shared" si="0"/>
        <v>0</v>
      </c>
      <c r="O29" s="25">
        <f t="shared" si="0"/>
        <v>0</v>
      </c>
      <c r="P29" s="25">
        <f t="shared" si="0"/>
        <v>0</v>
      </c>
      <c r="Q29" s="25">
        <f t="shared" si="0"/>
        <v>0</v>
      </c>
      <c r="R29" s="25">
        <f t="shared" si="0"/>
        <v>0</v>
      </c>
      <c r="S29" s="25">
        <f t="shared" si="0"/>
        <v>1148</v>
      </c>
      <c r="T29" s="25">
        <f t="shared" si="0"/>
        <v>440</v>
      </c>
      <c r="U29" s="25">
        <f t="shared" si="0"/>
        <v>293</v>
      </c>
      <c r="V29" s="25">
        <f t="shared" si="0"/>
        <v>146</v>
      </c>
      <c r="W29" s="25">
        <f t="shared" si="0"/>
        <v>2173</v>
      </c>
      <c r="X29" s="25">
        <f t="shared" si="0"/>
        <v>1676</v>
      </c>
      <c r="Y29" s="25">
        <f t="shared" si="0"/>
        <v>172</v>
      </c>
    </row>
    <row r="30" spans="1:35" s="26" customFormat="1" ht="17.45" customHeight="1" x14ac:dyDescent="0.3">
      <c r="A30" s="1"/>
      <c r="B30" s="14">
        <v>22</v>
      </c>
      <c r="C30" s="15" t="s">
        <v>204</v>
      </c>
      <c r="D30" s="16" t="s">
        <v>35</v>
      </c>
      <c r="E30" s="16" t="s">
        <v>36</v>
      </c>
      <c r="F30" s="39"/>
      <c r="G30" s="18" t="s">
        <v>82</v>
      </c>
      <c r="H30" s="16" t="s">
        <v>83</v>
      </c>
      <c r="I30" s="16">
        <f>IFERROR(VLOOKUP($G30,[1]Camps!$H$2:$BS$61,8,0),)</f>
        <v>64</v>
      </c>
      <c r="J30" s="16">
        <f>IFERROR(VLOOKUP($G30,[1]Camps!$H$2:$BS$61,9,0),)</f>
        <v>289</v>
      </c>
      <c r="K30" s="16">
        <f>IFERROR(VLOOKUP($G30,[1]Camps!$H$2:$BS$61,10,0),)</f>
        <v>148</v>
      </c>
      <c r="L30" s="16">
        <f>IFERROR(VLOOKUP($G30,[1]Camps!$H$2:$BS$61,11,0),)</f>
        <v>141</v>
      </c>
      <c r="M30" s="16">
        <f>IFERROR(VLOOKUP($G30,[1]Camps!$H$2:$BS$61,25,0),)</f>
        <v>0</v>
      </c>
      <c r="N30" s="16">
        <f>IFERROR(VLOOKUP($G30,[1]Camps!$H$2:$BS$61,26,0),)</f>
        <v>0</v>
      </c>
      <c r="O30" s="16">
        <f>IFERROR(VLOOKUP($G30,[1]Camps!$H$2:$BS$61,27,0),)</f>
        <v>0</v>
      </c>
      <c r="P30" s="16">
        <f>IFERROR(VLOOKUP($G30,[1]Camps!$H$2:$BS$61,28,0),)</f>
        <v>0</v>
      </c>
      <c r="Q30" s="16">
        <f>IFERROR(VLOOKUP($G30,[1]Camps!$H$2:$BS$61,29,0),)</f>
        <v>9</v>
      </c>
      <c r="R30" s="16">
        <f>IFERROR(VLOOKUP($G30,[1]Camps!$H$2:$BS$61,30,0),)</f>
        <v>26</v>
      </c>
      <c r="S30" s="16">
        <f>IFERROR(VLOOKUP($G30,[1]Camps!$H$2:$BS$61,61,0),)</f>
        <v>324</v>
      </c>
      <c r="T30" s="16">
        <f>IFERROR(VLOOKUP($G30,[1]Camps!$H$2:$BS$61,62,0),)</f>
        <v>231</v>
      </c>
      <c r="U30" s="16">
        <f>IFERROR(VLOOKUP($G30,[1]Camps!$H$2:$BS$61,63,0),)</f>
        <v>0</v>
      </c>
      <c r="V30" s="20">
        <f>IFERROR(VLOOKUP($G30,[1]Camps!$H$2:$BS$61,64,0),)</f>
        <v>0</v>
      </c>
      <c r="W30" s="16">
        <f>IFERROR(VLOOKUP($G30,[1]Camps!$H$2:$BS$61,13,0),)</f>
        <v>159</v>
      </c>
      <c r="X30" s="16">
        <f>IFERROR(VLOOKUP($G30,[1]Camps!$H$2:$BS$61,16,0),)</f>
        <v>114</v>
      </c>
      <c r="Y30" s="20">
        <f>IFERROR(VLOOKUP($G30,[1]Camps!$H$2:$BS$61,19,0),)</f>
        <v>16</v>
      </c>
      <c r="Z30" s="1"/>
      <c r="AA30" s="1"/>
      <c r="AB30" s="1"/>
      <c r="AC30" s="1"/>
      <c r="AD30" s="1"/>
      <c r="AE30" s="1"/>
      <c r="AF30" s="1"/>
      <c r="AG30" s="1"/>
      <c r="AH30" s="1"/>
      <c r="AI30" s="1"/>
    </row>
    <row r="31" spans="1:35" s="26" customFormat="1" ht="17.45" customHeight="1" x14ac:dyDescent="0.3">
      <c r="A31" s="1"/>
      <c r="B31" s="14">
        <v>23</v>
      </c>
      <c r="C31" s="15" t="s">
        <v>204</v>
      </c>
      <c r="D31" s="16" t="s">
        <v>35</v>
      </c>
      <c r="E31" s="16" t="s">
        <v>36</v>
      </c>
      <c r="F31" s="39"/>
      <c r="G31" s="18" t="s">
        <v>84</v>
      </c>
      <c r="H31" s="16" t="s">
        <v>85</v>
      </c>
      <c r="I31" s="16">
        <f>IFERROR(VLOOKUP($G31,[1]Camps!$H$2:$BS$61,8,0),)</f>
        <v>97</v>
      </c>
      <c r="J31" s="16">
        <f>IFERROR(VLOOKUP($G31,[1]Camps!$H$2:$BS$61,9,0),)</f>
        <v>455</v>
      </c>
      <c r="K31" s="16">
        <f>IFERROR(VLOOKUP($G31,[1]Camps!$H$2:$BS$61,10,0),)</f>
        <v>234</v>
      </c>
      <c r="L31" s="16">
        <f>IFERROR(VLOOKUP($G31,[1]Camps!$H$2:$BS$61,11,0),)</f>
        <v>221</v>
      </c>
      <c r="M31" s="16">
        <f>IFERROR(VLOOKUP($G31,[1]Camps!$H$2:$BS$61,25,0),)</f>
        <v>0</v>
      </c>
      <c r="N31" s="16">
        <f>IFERROR(VLOOKUP($G31,[1]Camps!$H$2:$BS$61,26,0),)</f>
        <v>0</v>
      </c>
      <c r="O31" s="16">
        <f>IFERROR(VLOOKUP($G31,[1]Camps!$H$2:$BS$61,27,0),)</f>
        <v>0</v>
      </c>
      <c r="P31" s="16">
        <f>IFERROR(VLOOKUP($G31,[1]Camps!$H$2:$BS$61,28,0),)</f>
        <v>0</v>
      </c>
      <c r="Q31" s="16">
        <f>IFERROR(VLOOKUP($G31,[1]Camps!$H$2:$BS$61,29,0),)</f>
        <v>4</v>
      </c>
      <c r="R31" s="16">
        <f>IFERROR(VLOOKUP($G31,[1]Camps!$H$2:$BS$61,30,0),)</f>
        <v>18</v>
      </c>
      <c r="S31" s="16">
        <f>IFERROR(VLOOKUP($G31,[1]Camps!$H$2:$BS$61,61,0),)</f>
        <v>352</v>
      </c>
      <c r="T31" s="16">
        <f>IFERROR(VLOOKUP($G31,[1]Camps!$H$2:$BS$61,62,0),)</f>
        <v>238</v>
      </c>
      <c r="U31" s="16">
        <f>IFERROR(VLOOKUP($G31,[1]Camps!$H$2:$BS$61,63,0),)</f>
        <v>0</v>
      </c>
      <c r="V31" s="20">
        <f>IFERROR(VLOOKUP($G31,[1]Camps!$H$2:$BS$61,64,0),)</f>
        <v>0</v>
      </c>
      <c r="W31" s="16">
        <f>IFERROR(VLOOKUP($G31,[1]Camps!$H$2:$BS$61,13,0),)</f>
        <v>253</v>
      </c>
      <c r="X31" s="16">
        <f>IFERROR(VLOOKUP($G31,[1]Camps!$H$2:$BS$61,16,0),)</f>
        <v>193</v>
      </c>
      <c r="Y31" s="20">
        <f>IFERROR(VLOOKUP($G31,[1]Camps!$H$2:$BS$61,19,0),)</f>
        <v>9</v>
      </c>
      <c r="Z31" s="1"/>
      <c r="AA31" s="1"/>
      <c r="AB31" s="1"/>
      <c r="AC31" s="1"/>
      <c r="AD31" s="1"/>
      <c r="AE31" s="1"/>
      <c r="AF31" s="1"/>
      <c r="AG31" s="1"/>
      <c r="AH31" s="1"/>
      <c r="AI31" s="1"/>
    </row>
    <row r="32" spans="1:35" s="26" customFormat="1" ht="17.45" customHeight="1" x14ac:dyDescent="0.3">
      <c r="A32" s="1"/>
      <c r="B32" s="14">
        <v>24</v>
      </c>
      <c r="C32" s="15" t="s">
        <v>204</v>
      </c>
      <c r="D32" s="16" t="s">
        <v>35</v>
      </c>
      <c r="E32" s="16" t="s">
        <v>36</v>
      </c>
      <c r="F32" s="39"/>
      <c r="G32" s="18" t="s">
        <v>86</v>
      </c>
      <c r="H32" s="16" t="s">
        <v>87</v>
      </c>
      <c r="I32" s="16">
        <f>IFERROR(VLOOKUP($G32,[1]Camps!$H$2:$BS$61,8,0),)</f>
        <v>139</v>
      </c>
      <c r="J32" s="16">
        <f>IFERROR(VLOOKUP($G32,[1]Camps!$H$2:$BS$61,9,0),)</f>
        <v>623</v>
      </c>
      <c r="K32" s="16">
        <f>IFERROR(VLOOKUP($G32,[1]Camps!$H$2:$BS$61,10,0),)</f>
        <v>338</v>
      </c>
      <c r="L32" s="16">
        <f>IFERROR(VLOOKUP($G32,[1]Camps!$H$2:$BS$61,11,0),)</f>
        <v>285</v>
      </c>
      <c r="M32" s="16">
        <f>IFERROR(VLOOKUP($G32,[1]Camps!$H$2:$BS$61,25,0),)</f>
        <v>1</v>
      </c>
      <c r="N32" s="16">
        <f>IFERROR(VLOOKUP($G32,[1]Camps!$H$2:$BS$61,26,0),)</f>
        <v>9</v>
      </c>
      <c r="O32" s="16">
        <f>IFERROR(VLOOKUP($G32,[1]Camps!$H$2:$BS$61,27,0),)</f>
        <v>0</v>
      </c>
      <c r="P32" s="16">
        <f>IFERROR(VLOOKUP($G32,[1]Camps!$H$2:$BS$61,28,0),)</f>
        <v>0</v>
      </c>
      <c r="Q32" s="16">
        <f>IFERROR(VLOOKUP($G32,[1]Camps!$H$2:$BS$61,29,0),)</f>
        <v>3</v>
      </c>
      <c r="R32" s="16">
        <f>IFERROR(VLOOKUP($G32,[1]Camps!$H$2:$BS$61,30,0),)</f>
        <v>15</v>
      </c>
      <c r="S32" s="16">
        <f>IFERROR(VLOOKUP($G32,[1]Camps!$H$2:$BS$61,61,0),)</f>
        <v>236</v>
      </c>
      <c r="T32" s="16">
        <f>IFERROR(VLOOKUP($G32,[1]Camps!$H$2:$BS$61,62,0),)</f>
        <v>66</v>
      </c>
      <c r="U32" s="16">
        <f>IFERROR(VLOOKUP($G32,[1]Camps!$H$2:$BS$61,63,0),)</f>
        <v>0</v>
      </c>
      <c r="V32" s="20">
        <f>IFERROR(VLOOKUP($G32,[1]Camps!$H$2:$BS$61,64,0),)</f>
        <v>0</v>
      </c>
      <c r="W32" s="16">
        <f>IFERROR(VLOOKUP($G32,[1]Camps!$H$2:$BS$61,13,0),)</f>
        <v>364</v>
      </c>
      <c r="X32" s="16">
        <f>IFERROR(VLOOKUP($G32,[1]Camps!$H$2:$BS$61,16,0),)</f>
        <v>236</v>
      </c>
      <c r="Y32" s="20">
        <f>IFERROR(VLOOKUP($G32,[1]Camps!$H$2:$BS$61,19,0),)</f>
        <v>23</v>
      </c>
      <c r="Z32" s="1"/>
      <c r="AA32" s="1"/>
      <c r="AB32" s="1"/>
      <c r="AC32" s="1"/>
      <c r="AD32" s="1"/>
      <c r="AE32" s="1"/>
      <c r="AF32" s="1"/>
      <c r="AG32" s="1"/>
      <c r="AH32" s="1"/>
      <c r="AI32" s="1"/>
    </row>
    <row r="33" spans="1:35" s="26" customFormat="1" ht="17.45" customHeight="1" x14ac:dyDescent="0.3">
      <c r="A33" s="1"/>
      <c r="B33" s="14">
        <v>25</v>
      </c>
      <c r="C33" s="15" t="s">
        <v>204</v>
      </c>
      <c r="D33" s="16" t="s">
        <v>35</v>
      </c>
      <c r="E33" s="16" t="s">
        <v>36</v>
      </c>
      <c r="F33" s="39"/>
      <c r="G33" s="18" t="s">
        <v>88</v>
      </c>
      <c r="H33" s="16" t="s">
        <v>89</v>
      </c>
      <c r="I33" s="16">
        <f>IFERROR(VLOOKUP($G33,[1]Camps!$H$2:$BS$61,8,0),)</f>
        <v>128</v>
      </c>
      <c r="J33" s="16">
        <f>IFERROR(VLOOKUP($G33,[1]Camps!$H$2:$BS$61,9,0),)</f>
        <v>656</v>
      </c>
      <c r="K33" s="16">
        <f>IFERROR(VLOOKUP($G33,[1]Camps!$H$2:$BS$61,10,0),)</f>
        <v>353</v>
      </c>
      <c r="L33" s="16">
        <f>IFERROR(VLOOKUP($G33,[1]Camps!$H$2:$BS$61,11,0),)</f>
        <v>303</v>
      </c>
      <c r="M33" s="16">
        <f>IFERROR(VLOOKUP($G33,[1]Camps!$H$2:$BS$61,25,0),)</f>
        <v>0</v>
      </c>
      <c r="N33" s="16">
        <f>IFERROR(VLOOKUP($G33,[1]Camps!$H$2:$BS$61,26,0),)</f>
        <v>0</v>
      </c>
      <c r="O33" s="16">
        <f>IFERROR(VLOOKUP($G33,[1]Camps!$H$2:$BS$61,27,0),)</f>
        <v>0</v>
      </c>
      <c r="P33" s="16">
        <f>IFERROR(VLOOKUP($G33,[1]Camps!$H$2:$BS$61,28,0),)</f>
        <v>0</v>
      </c>
      <c r="Q33" s="16">
        <f>IFERROR(VLOOKUP($G33,[1]Camps!$H$2:$BS$61,29,0),)</f>
        <v>0</v>
      </c>
      <c r="R33" s="16">
        <f>IFERROR(VLOOKUP($G33,[1]Camps!$H$2:$BS$61,30,0),)</f>
        <v>0</v>
      </c>
      <c r="S33" s="16">
        <f>IFERROR(VLOOKUP($G33,[1]Camps!$H$2:$BS$61,61,0),)</f>
        <v>190</v>
      </c>
      <c r="T33" s="16">
        <f>IFERROR(VLOOKUP($G33,[1]Camps!$H$2:$BS$61,62,0),)</f>
        <v>2</v>
      </c>
      <c r="U33" s="16">
        <f>IFERROR(VLOOKUP($G33,[1]Camps!$H$2:$BS$61,63,0),)</f>
        <v>0</v>
      </c>
      <c r="V33" s="20">
        <f>IFERROR(VLOOKUP($G33,[1]Camps!$H$2:$BS$61,64,0),)</f>
        <v>0</v>
      </c>
      <c r="W33" s="16">
        <f>IFERROR(VLOOKUP($G33,[1]Camps!$H$2:$BS$61,13,0),)</f>
        <v>365</v>
      </c>
      <c r="X33" s="16">
        <f>IFERROR(VLOOKUP($G33,[1]Camps!$H$2:$BS$61,16,0),)</f>
        <v>253</v>
      </c>
      <c r="Y33" s="20">
        <f>IFERROR(VLOOKUP($G33,[1]Camps!$H$2:$BS$61,19,0),)</f>
        <v>38</v>
      </c>
      <c r="Z33" s="1"/>
      <c r="AA33" s="1"/>
      <c r="AB33" s="1"/>
      <c r="AC33" s="1"/>
      <c r="AD33" s="1"/>
      <c r="AE33" s="1"/>
      <c r="AF33" s="1"/>
      <c r="AG33" s="1"/>
      <c r="AH33" s="1"/>
      <c r="AI33" s="1"/>
    </row>
    <row r="34" spans="1:35" s="26" customFormat="1" ht="17.45" customHeight="1" thickBot="1" x14ac:dyDescent="0.35">
      <c r="A34" s="1"/>
      <c r="B34" s="14">
        <v>26</v>
      </c>
      <c r="C34" s="15" t="s">
        <v>204</v>
      </c>
      <c r="D34" s="16" t="s">
        <v>35</v>
      </c>
      <c r="E34" s="16" t="s">
        <v>36</v>
      </c>
      <c r="F34" s="40"/>
      <c r="G34" s="18" t="s">
        <v>90</v>
      </c>
      <c r="H34" s="16" t="s">
        <v>91</v>
      </c>
      <c r="I34" s="16">
        <f>IFERROR(VLOOKUP($G34,[1]Camps!$H$2:$BS$61,8,0),)</f>
        <v>146</v>
      </c>
      <c r="J34" s="16">
        <f>IFERROR(VLOOKUP($G34,[1]Camps!$H$2:$BS$61,9,0),)</f>
        <v>787</v>
      </c>
      <c r="K34" s="16">
        <f>IFERROR(VLOOKUP($G34,[1]Camps!$H$2:$BS$61,10,0),)</f>
        <v>384</v>
      </c>
      <c r="L34" s="16">
        <f>IFERROR(VLOOKUP($G34,[1]Camps!$H$2:$BS$61,11,0),)</f>
        <v>403</v>
      </c>
      <c r="M34" s="16">
        <f>IFERROR(VLOOKUP($G34,[1]Camps!$H$2:$BS$61,25,0),)</f>
        <v>0</v>
      </c>
      <c r="N34" s="16">
        <f>IFERROR(VLOOKUP($G34,[1]Camps!$H$2:$BS$61,26,0),)</f>
        <v>0</v>
      </c>
      <c r="O34" s="16">
        <f>IFERROR(VLOOKUP($G34,[1]Camps!$H$2:$BS$61,27,0),)</f>
        <v>0</v>
      </c>
      <c r="P34" s="16">
        <f>IFERROR(VLOOKUP($G34,[1]Camps!$H$2:$BS$61,28,0),)</f>
        <v>0</v>
      </c>
      <c r="Q34" s="16">
        <f>IFERROR(VLOOKUP($G34,[1]Camps!$H$2:$BS$61,29,0),)</f>
        <v>0</v>
      </c>
      <c r="R34" s="16">
        <f>IFERROR(VLOOKUP($G34,[1]Camps!$H$2:$BS$61,30,0),)</f>
        <v>0</v>
      </c>
      <c r="S34" s="16">
        <f>IFERROR(VLOOKUP($G34,[1]Camps!$H$2:$BS$61,61,0),)</f>
        <v>204</v>
      </c>
      <c r="T34" s="16">
        <f>IFERROR(VLOOKUP($G34,[1]Camps!$H$2:$BS$61,62,0),)</f>
        <v>3</v>
      </c>
      <c r="U34" s="16">
        <f>IFERROR(VLOOKUP($G34,[1]Camps!$H$2:$BS$61,63,0),)</f>
        <v>0</v>
      </c>
      <c r="V34" s="20">
        <f>IFERROR(VLOOKUP($G34,[1]Camps!$H$2:$BS$61,64,0),)</f>
        <v>0</v>
      </c>
      <c r="W34" s="16">
        <f>IFERROR(VLOOKUP($G34,[1]Camps!$H$2:$BS$61,13,0),)</f>
        <v>466</v>
      </c>
      <c r="X34" s="16">
        <f>IFERROR(VLOOKUP($G34,[1]Camps!$H$2:$BS$61,16,0),)</f>
        <v>292</v>
      </c>
      <c r="Y34" s="20">
        <f>IFERROR(VLOOKUP($G34,[1]Camps!$H$2:$BS$61,19,0),)</f>
        <v>29</v>
      </c>
      <c r="Z34" s="1"/>
      <c r="AA34" s="1"/>
      <c r="AB34" s="1"/>
      <c r="AC34" s="1"/>
      <c r="AD34" s="1"/>
      <c r="AE34" s="1"/>
      <c r="AF34" s="1"/>
      <c r="AG34" s="1"/>
      <c r="AH34" s="1"/>
      <c r="AI34" s="1"/>
    </row>
    <row r="35" spans="1:35" s="26" customFormat="1" ht="17.45" customHeight="1" thickBot="1" x14ac:dyDescent="0.35">
      <c r="A35" s="1"/>
      <c r="B35" s="23"/>
      <c r="C35" s="24"/>
      <c r="D35" s="25" t="s">
        <v>79</v>
      </c>
      <c r="E35" s="25" t="s">
        <v>92</v>
      </c>
      <c r="F35" s="25" t="s">
        <v>93</v>
      </c>
      <c r="G35" s="25"/>
      <c r="H35" s="25"/>
      <c r="I35" s="25">
        <f t="shared" ref="I35:Y35" si="1">SUM(I30:I34)</f>
        <v>574</v>
      </c>
      <c r="J35" s="25">
        <f t="shared" si="1"/>
        <v>2810</v>
      </c>
      <c r="K35" s="25">
        <f t="shared" si="1"/>
        <v>1457</v>
      </c>
      <c r="L35" s="25">
        <f t="shared" si="1"/>
        <v>1353</v>
      </c>
      <c r="M35" s="25">
        <f t="shared" si="1"/>
        <v>1</v>
      </c>
      <c r="N35" s="25">
        <f t="shared" si="1"/>
        <v>9</v>
      </c>
      <c r="O35" s="25">
        <f t="shared" si="1"/>
        <v>0</v>
      </c>
      <c r="P35" s="25">
        <f t="shared" si="1"/>
        <v>0</v>
      </c>
      <c r="Q35" s="25">
        <f t="shared" si="1"/>
        <v>16</v>
      </c>
      <c r="R35" s="25">
        <f t="shared" si="1"/>
        <v>59</v>
      </c>
      <c r="S35" s="25">
        <f t="shared" si="1"/>
        <v>1306</v>
      </c>
      <c r="T35" s="25">
        <f t="shared" si="1"/>
        <v>540</v>
      </c>
      <c r="U35" s="25">
        <f t="shared" si="1"/>
        <v>0</v>
      </c>
      <c r="V35" s="27">
        <f t="shared" si="1"/>
        <v>0</v>
      </c>
      <c r="W35" s="24">
        <f t="shared" si="1"/>
        <v>1607</v>
      </c>
      <c r="X35" s="25">
        <f t="shared" si="1"/>
        <v>1088</v>
      </c>
      <c r="Y35" s="28">
        <f t="shared" si="1"/>
        <v>115</v>
      </c>
      <c r="Z35" s="1"/>
      <c r="AA35" s="1"/>
      <c r="AB35" s="1"/>
      <c r="AC35" s="1"/>
      <c r="AD35" s="1"/>
      <c r="AE35" s="1"/>
      <c r="AF35" s="1"/>
      <c r="AG35" s="1"/>
      <c r="AH35" s="1"/>
      <c r="AI35" s="1"/>
    </row>
    <row r="36" spans="1:35" s="26" customFormat="1" ht="17.45" customHeight="1" x14ac:dyDescent="0.3">
      <c r="A36" s="1"/>
      <c r="B36" s="14">
        <v>27</v>
      </c>
      <c r="C36" s="15" t="s">
        <v>204</v>
      </c>
      <c r="D36" s="16" t="s">
        <v>94</v>
      </c>
      <c r="E36" s="16" t="s">
        <v>95</v>
      </c>
      <c r="F36" s="16" t="s">
        <v>96</v>
      </c>
      <c r="G36" s="16"/>
      <c r="H36" s="16" t="s">
        <v>97</v>
      </c>
      <c r="I36" s="16">
        <f>IFERROR(VLOOKUP($F36,[1]Camps!$H$2:$BS$71,8,0),)</f>
        <v>63</v>
      </c>
      <c r="J36" s="16">
        <f>IFERROR(VLOOKUP($F36,[1]Camps!$H$2:$BS$71,9,0),)</f>
        <v>314</v>
      </c>
      <c r="K36" s="16">
        <f>IFERROR(VLOOKUP($F36,[1]Camps!$H$2:$BS$71,10,0),)</f>
        <v>168</v>
      </c>
      <c r="L36" s="16">
        <f>IFERROR(VLOOKUP($F36,[1]Camps!$H$2:$BS$71,11,0),)</f>
        <v>146</v>
      </c>
      <c r="M36" s="16">
        <f>IFERROR(VLOOKUP($F36,[1]Camps!$H$2:$BS$71,25,0),)</f>
        <v>0</v>
      </c>
      <c r="N36" s="16">
        <f>IFERROR(VLOOKUP($F36,[1]Camps!$H$2:$BS$71,26,0),)</f>
        <v>0</v>
      </c>
      <c r="O36" s="16">
        <f>IFERROR(VLOOKUP($F36,[1]Camps!$H$2:$BS$71,27,0),)</f>
        <v>0</v>
      </c>
      <c r="P36" s="16">
        <f>IFERROR(VLOOKUP($F36,[1]Camps!$H$2:$BS$71,28,0),)</f>
        <v>0</v>
      </c>
      <c r="Q36" s="16">
        <f>IFERROR(VLOOKUP($F36,[1]Camps!$H$2:$BS$71,29,0),)</f>
        <v>1</v>
      </c>
      <c r="R36" s="16">
        <f>IFERROR(VLOOKUP($F36,[1]Camps!$H$2:$BS$71,30,0),)</f>
        <v>9</v>
      </c>
      <c r="S36" s="16">
        <f>IFERROR(VLOOKUP($F36,[1]Camps!$H$2:$BS$71,61,0),)</f>
        <v>95</v>
      </c>
      <c r="T36" s="16">
        <f>IFERROR(VLOOKUP($F36,[1]Camps!$H$2:$BS$71,62,0),)</f>
        <v>0</v>
      </c>
      <c r="U36" s="16">
        <f>IFERROR(VLOOKUP($F36,[1]Camps!$H$2:$BS$71,63,0),)</f>
        <v>0</v>
      </c>
      <c r="V36" s="20">
        <f>IFERROR(VLOOKUP($F36,[1]Camps!$H$2:$BS$71,64,0),)</f>
        <v>15</v>
      </c>
      <c r="W36" s="16">
        <f>IFERROR(VLOOKUP($F36,[1]Camps!$H$2:$BS$71,13,0),)</f>
        <v>168</v>
      </c>
      <c r="X36" s="16">
        <f>IFERROR(VLOOKUP($F36,[1]Camps!$H$2:$BS$71,16,0),)</f>
        <v>140</v>
      </c>
      <c r="Y36" s="20">
        <f>IFERROR(VLOOKUP($F36,[1]Camps!$H$2:$BS$71,19,0),)</f>
        <v>6</v>
      </c>
      <c r="Z36" s="1"/>
      <c r="AA36" s="1"/>
      <c r="AB36" s="1"/>
      <c r="AC36" s="1"/>
      <c r="AD36" s="1"/>
      <c r="AE36" s="1"/>
      <c r="AF36" s="1"/>
      <c r="AG36" s="1"/>
      <c r="AH36" s="1"/>
      <c r="AI36" s="1"/>
    </row>
    <row r="37" spans="1:35" s="26" customFormat="1" ht="17.45" customHeight="1" x14ac:dyDescent="0.3">
      <c r="A37" s="1"/>
      <c r="B37" s="14">
        <v>28</v>
      </c>
      <c r="C37" s="15" t="s">
        <v>204</v>
      </c>
      <c r="D37" s="16" t="s">
        <v>94</v>
      </c>
      <c r="E37" s="16" t="s">
        <v>98</v>
      </c>
      <c r="F37" s="16" t="s">
        <v>99</v>
      </c>
      <c r="G37" s="16"/>
      <c r="H37" s="16" t="s">
        <v>100</v>
      </c>
      <c r="I37" s="16">
        <f>IFERROR(VLOOKUP($F37,[1]Camps!$H$2:$BS$71,8,0),)</f>
        <v>94</v>
      </c>
      <c r="J37" s="16">
        <f>IFERROR(VLOOKUP($F37,[1]Camps!$H$2:$BS$71,9,0),)</f>
        <v>452</v>
      </c>
      <c r="K37" s="16">
        <f>IFERROR(VLOOKUP($F37,[1]Camps!$H$2:$BS$71,10,0),)</f>
        <v>257</v>
      </c>
      <c r="L37" s="16">
        <f>IFERROR(VLOOKUP($F37,[1]Camps!$H$2:$BS$71,11,0),)</f>
        <v>195</v>
      </c>
      <c r="M37" s="16">
        <f>IFERROR(VLOOKUP($F37,[1]Camps!$H$2:$BS$71,25,0),)</f>
        <v>0</v>
      </c>
      <c r="N37" s="16">
        <f>IFERROR(VLOOKUP($F37,[1]Camps!$H$2:$BS$71,26,0),)</f>
        <v>0</v>
      </c>
      <c r="O37" s="16">
        <f>IFERROR(VLOOKUP($F37,[1]Camps!$H$2:$BS$71,27,0),)</f>
        <v>0</v>
      </c>
      <c r="P37" s="16">
        <f>IFERROR(VLOOKUP($F37,[1]Camps!$H$2:$BS$71,28,0),)</f>
        <v>0</v>
      </c>
      <c r="Q37" s="16">
        <f>IFERROR(VLOOKUP($F37,[1]Camps!$H$2:$BS$71,29,0),)</f>
        <v>0</v>
      </c>
      <c r="R37" s="16">
        <f>IFERROR(VLOOKUP($F37,[1]Camps!$H$2:$BS$71,30,0),)</f>
        <v>0</v>
      </c>
      <c r="S37" s="16">
        <f>IFERROR(VLOOKUP($F37,[1]Camps!$H$2:$BS$71,61,0),)</f>
        <v>168</v>
      </c>
      <c r="T37" s="16">
        <f>IFERROR(VLOOKUP($F37,[1]Camps!$H$2:$BS$71,62,0),)</f>
        <v>102</v>
      </c>
      <c r="U37" s="16">
        <f>IFERROR(VLOOKUP($F37,[1]Camps!$H$2:$BS$71,63,0),)</f>
        <v>0</v>
      </c>
      <c r="V37" s="20">
        <f>IFERROR(VLOOKUP($F37,[1]Camps!$H$2:$BS$71,64,0),)</f>
        <v>102</v>
      </c>
      <c r="W37" s="16">
        <f>IFERROR(VLOOKUP($F37,[1]Camps!$H$2:$BS$71,13,0),)</f>
        <v>255</v>
      </c>
      <c r="X37" s="16">
        <f>IFERROR(VLOOKUP($F37,[1]Camps!$H$2:$BS$71,16,0),)</f>
        <v>187</v>
      </c>
      <c r="Y37" s="20">
        <f>IFERROR(VLOOKUP($F37,[1]Camps!$H$2:$BS$71,19,0),)</f>
        <v>10</v>
      </c>
      <c r="Z37" s="1"/>
      <c r="AA37" s="1"/>
      <c r="AB37" s="1"/>
      <c r="AC37" s="1"/>
      <c r="AD37" s="1"/>
      <c r="AE37" s="1"/>
      <c r="AF37" s="1"/>
      <c r="AG37" s="1"/>
      <c r="AH37" s="1"/>
      <c r="AI37" s="1"/>
    </row>
    <row r="38" spans="1:35" s="26" customFormat="1" ht="17.45" customHeight="1" x14ac:dyDescent="0.3">
      <c r="A38" s="1"/>
      <c r="B38" s="14">
        <v>29</v>
      </c>
      <c r="C38" s="15" t="s">
        <v>204</v>
      </c>
      <c r="D38" s="16" t="s">
        <v>94</v>
      </c>
      <c r="E38" s="16" t="s">
        <v>101</v>
      </c>
      <c r="F38" s="16" t="s">
        <v>102</v>
      </c>
      <c r="G38" s="16"/>
      <c r="H38" s="16" t="s">
        <v>103</v>
      </c>
      <c r="I38" s="16">
        <f>IFERROR(VLOOKUP($F38,[1]Camps!$H$2:$BS$71,8,0),)</f>
        <v>110</v>
      </c>
      <c r="J38" s="16">
        <f>IFERROR(VLOOKUP($F38,[1]Camps!$H$2:$BS$71,9,0),)</f>
        <v>345</v>
      </c>
      <c r="K38" s="16">
        <f>IFERROR(VLOOKUP($F38,[1]Camps!$H$2:$BS$71,10,0),)</f>
        <v>177</v>
      </c>
      <c r="L38" s="16">
        <f>IFERROR(VLOOKUP($F38,[1]Camps!$H$2:$BS$71,11,0),)</f>
        <v>168</v>
      </c>
      <c r="M38" s="16">
        <f>IFERROR(VLOOKUP($F38,[1]Camps!$H$2:$BS$71,25,0),)</f>
        <v>0</v>
      </c>
      <c r="N38" s="16">
        <f>IFERROR(VLOOKUP($F38,[1]Camps!$H$2:$BS$71,26,0),)</f>
        <v>0</v>
      </c>
      <c r="O38" s="16">
        <f>IFERROR(VLOOKUP($F38,[1]Camps!$H$2:$BS$71,27,0),)</f>
        <v>0</v>
      </c>
      <c r="P38" s="16">
        <f>IFERROR(VLOOKUP($F38,[1]Camps!$H$2:$BS$71,28,0),)</f>
        <v>0</v>
      </c>
      <c r="Q38" s="16">
        <f>IFERROR(VLOOKUP($F38,[1]Camps!$H$2:$BS$71,29,0),)</f>
        <v>0</v>
      </c>
      <c r="R38" s="16">
        <f>IFERROR(VLOOKUP($F38,[1]Camps!$H$2:$BS$71,30,0),)</f>
        <v>0</v>
      </c>
      <c r="S38" s="16">
        <f>IFERROR(VLOOKUP($F38,[1]Camps!$H$2:$BS$71,61,0),)</f>
        <v>0</v>
      </c>
      <c r="T38" s="16">
        <f>IFERROR(VLOOKUP($F38,[1]Camps!$H$2:$BS$71,62,0),)</f>
        <v>0</v>
      </c>
      <c r="U38" s="16">
        <f>IFERROR(VLOOKUP($F38,[1]Camps!$H$2:$BS$71,63,0),)</f>
        <v>0</v>
      </c>
      <c r="V38" s="20">
        <f>IFERROR(VLOOKUP($F38,[1]Camps!$H$2:$BS$71,64,0),)</f>
        <v>0</v>
      </c>
      <c r="W38" s="16">
        <f>IFERROR(VLOOKUP($F38,[1]Camps!$H$2:$BS$71,13,0),)</f>
        <v>136</v>
      </c>
      <c r="X38" s="16">
        <f>IFERROR(VLOOKUP($F38,[1]Camps!$H$2:$BS$71,16,0),)</f>
        <v>175</v>
      </c>
      <c r="Y38" s="20">
        <f>IFERROR(VLOOKUP($F38,[1]Camps!$H$2:$BS$71,19,0),)</f>
        <v>34</v>
      </c>
      <c r="Z38" s="1"/>
      <c r="AA38" s="1"/>
      <c r="AB38" s="1"/>
      <c r="AC38" s="1"/>
      <c r="AD38" s="1"/>
      <c r="AE38" s="1"/>
      <c r="AF38" s="1"/>
      <c r="AG38" s="1"/>
      <c r="AH38" s="1"/>
      <c r="AI38" s="1"/>
    </row>
    <row r="39" spans="1:35" s="26" customFormat="1" ht="17.45" customHeight="1" x14ac:dyDescent="0.3">
      <c r="A39" s="1"/>
      <c r="B39" s="14">
        <v>30</v>
      </c>
      <c r="C39" s="15" t="s">
        <v>204</v>
      </c>
      <c r="D39" s="16" t="s">
        <v>94</v>
      </c>
      <c r="E39" s="16" t="s">
        <v>104</v>
      </c>
      <c r="F39" s="16" t="s">
        <v>105</v>
      </c>
      <c r="G39" s="16"/>
      <c r="H39" s="16" t="s">
        <v>106</v>
      </c>
      <c r="I39" s="16">
        <f>IFERROR(VLOOKUP($F39,[1]Camps!$H$2:$BS$71,8,0),)</f>
        <v>34</v>
      </c>
      <c r="J39" s="16">
        <f>IFERROR(VLOOKUP($F39,[1]Camps!$H$2:$BS$71,9,0),)</f>
        <v>145</v>
      </c>
      <c r="K39" s="16">
        <f>IFERROR(VLOOKUP($F39,[1]Camps!$H$2:$BS$71,10,0),)</f>
        <v>70</v>
      </c>
      <c r="L39" s="16">
        <f>IFERROR(VLOOKUP($F39,[1]Camps!$H$2:$BS$71,11,0),)</f>
        <v>75</v>
      </c>
      <c r="M39" s="16">
        <f>IFERROR(VLOOKUP($F39,[1]Camps!$H$2:$BS$71,25,0),)</f>
        <v>0</v>
      </c>
      <c r="N39" s="16">
        <f>IFERROR(VLOOKUP($F39,[1]Camps!$H$2:$BS$71,26,0),)</f>
        <v>0</v>
      </c>
      <c r="O39" s="16">
        <f>IFERROR(VLOOKUP($F39,[1]Camps!$H$2:$BS$71,27,0),)</f>
        <v>0</v>
      </c>
      <c r="P39" s="16">
        <f>IFERROR(VLOOKUP($F39,[1]Camps!$H$2:$BS$71,28,0),)</f>
        <v>0</v>
      </c>
      <c r="Q39" s="16">
        <f>IFERROR(VLOOKUP($F39,[1]Camps!$H$2:$BS$71,29,0),)</f>
        <v>0</v>
      </c>
      <c r="R39" s="16">
        <f>IFERROR(VLOOKUP($F39,[1]Camps!$H$2:$BS$71,30,0),)</f>
        <v>0</v>
      </c>
      <c r="S39" s="16">
        <f>IFERROR(VLOOKUP($F39,[1]Camps!$H$2:$BS$71,61,0),)</f>
        <v>40</v>
      </c>
      <c r="T39" s="16">
        <f>IFERROR(VLOOKUP($F39,[1]Camps!$H$2:$BS$71,62,0),)</f>
        <v>0</v>
      </c>
      <c r="U39" s="16">
        <f>IFERROR(VLOOKUP($F39,[1]Camps!$H$2:$BS$71,63,0),)</f>
        <v>0</v>
      </c>
      <c r="V39" s="20">
        <f>IFERROR(VLOOKUP($F39,[1]Camps!$H$2:$BS$71,64,0),)</f>
        <v>0</v>
      </c>
      <c r="W39" s="16">
        <f>IFERROR(VLOOKUP($F39,[1]Camps!$H$2:$BS$71,13,0),)</f>
        <v>89</v>
      </c>
      <c r="X39" s="16">
        <f>IFERROR(VLOOKUP($F39,[1]Camps!$H$2:$BS$71,16,0),)</f>
        <v>53</v>
      </c>
      <c r="Y39" s="20">
        <f>IFERROR(VLOOKUP($F39,[1]Camps!$H$2:$BS$71,19,0),)</f>
        <v>3</v>
      </c>
      <c r="Z39" s="1"/>
      <c r="AA39" s="1"/>
      <c r="AB39" s="1"/>
      <c r="AC39" s="1"/>
      <c r="AD39" s="1"/>
      <c r="AE39" s="1"/>
      <c r="AF39" s="1"/>
      <c r="AG39" s="1"/>
      <c r="AH39" s="1"/>
      <c r="AI39" s="1"/>
    </row>
    <row r="40" spans="1:35" s="26" customFormat="1" ht="17.45" customHeight="1" x14ac:dyDescent="0.3">
      <c r="A40" s="1"/>
      <c r="B40" s="14">
        <v>31</v>
      </c>
      <c r="C40" s="15" t="s">
        <v>204</v>
      </c>
      <c r="D40" s="16" t="s">
        <v>94</v>
      </c>
      <c r="E40" s="16" t="s">
        <v>104</v>
      </c>
      <c r="F40" s="16" t="s">
        <v>107</v>
      </c>
      <c r="G40" s="16"/>
      <c r="H40" s="16" t="s">
        <v>108</v>
      </c>
      <c r="I40" s="16">
        <f>IFERROR(VLOOKUP($F40,[1]Camps!$H$2:$BS$71,8,0),)</f>
        <v>15</v>
      </c>
      <c r="J40" s="16">
        <f>IFERROR(VLOOKUP($F40,[1]Camps!$H$2:$BS$71,9,0),)</f>
        <v>76</v>
      </c>
      <c r="K40" s="16">
        <f>IFERROR(VLOOKUP($F40,[1]Camps!$H$2:$BS$71,10,0),)</f>
        <v>44</v>
      </c>
      <c r="L40" s="16">
        <f>IFERROR(VLOOKUP($F40,[1]Camps!$H$2:$BS$71,11,0),)</f>
        <v>32</v>
      </c>
      <c r="M40" s="16">
        <f>IFERROR(VLOOKUP($F40,[1]Camps!$H$2:$BS$71,25,0),)</f>
        <v>0</v>
      </c>
      <c r="N40" s="16">
        <f>IFERROR(VLOOKUP($F40,[1]Camps!$H$2:$BS$71,26,0),)</f>
        <v>0</v>
      </c>
      <c r="O40" s="16">
        <f>IFERROR(VLOOKUP($F40,[1]Camps!$H$2:$BS$71,27,0),)</f>
        <v>0</v>
      </c>
      <c r="P40" s="16">
        <f>IFERROR(VLOOKUP($F40,[1]Camps!$H$2:$BS$71,28,0),)</f>
        <v>0</v>
      </c>
      <c r="Q40" s="16">
        <f>IFERROR(VLOOKUP($F40,[1]Camps!$H$2:$BS$71,29,0),)</f>
        <v>0</v>
      </c>
      <c r="R40" s="16">
        <f>IFERROR(VLOOKUP($F40,[1]Camps!$H$2:$BS$71,30,0),)</f>
        <v>0</v>
      </c>
      <c r="S40" s="16">
        <f>IFERROR(VLOOKUP($F40,[1]Camps!$H$2:$BS$71,61,0),)</f>
        <v>15</v>
      </c>
      <c r="T40" s="16">
        <f>IFERROR(VLOOKUP($F40,[1]Camps!$H$2:$BS$71,62,0),)</f>
        <v>0</v>
      </c>
      <c r="U40" s="16">
        <f>IFERROR(VLOOKUP($F40,[1]Camps!$H$2:$BS$71,63,0),)</f>
        <v>0</v>
      </c>
      <c r="V40" s="20">
        <f>IFERROR(VLOOKUP($F40,[1]Camps!$H$2:$BS$71,64,0),)</f>
        <v>0</v>
      </c>
      <c r="W40" s="16">
        <f>IFERROR(VLOOKUP($F40,[1]Camps!$H$2:$BS$71,13,0),)</f>
        <v>49</v>
      </c>
      <c r="X40" s="16">
        <f>IFERROR(VLOOKUP($F40,[1]Camps!$H$2:$BS$71,16,0),)</f>
        <v>27</v>
      </c>
      <c r="Y40" s="20">
        <f>IFERROR(VLOOKUP($F40,[1]Camps!$H$2:$BS$71,19,0),)</f>
        <v>0</v>
      </c>
      <c r="Z40" s="1"/>
      <c r="AA40" s="1"/>
      <c r="AB40" s="1"/>
      <c r="AC40" s="1"/>
      <c r="AD40" s="1"/>
      <c r="AE40" s="1"/>
      <c r="AF40" s="1"/>
      <c r="AG40" s="1"/>
      <c r="AH40" s="1"/>
      <c r="AI40" s="1"/>
    </row>
    <row r="41" spans="1:35" s="26" customFormat="1" ht="17.45" customHeight="1" x14ac:dyDescent="0.3">
      <c r="A41" s="1"/>
      <c r="B41" s="14">
        <v>32</v>
      </c>
      <c r="C41" s="15" t="s">
        <v>204</v>
      </c>
      <c r="D41" s="16" t="s">
        <v>109</v>
      </c>
      <c r="E41" s="16" t="s">
        <v>110</v>
      </c>
      <c r="F41" s="16" t="s">
        <v>111</v>
      </c>
      <c r="G41" s="16"/>
      <c r="H41" s="16" t="s">
        <v>112</v>
      </c>
      <c r="I41" s="16">
        <f>IFERROR(VLOOKUP($F41,[1]Camps!$H$2:$BS$71,8,0),)</f>
        <v>1385</v>
      </c>
      <c r="J41" s="16">
        <f>IFERROR(VLOOKUP($F41,[1]Camps!$H$2:$BS$71,9,0),)</f>
        <v>7254</v>
      </c>
      <c r="K41" s="16">
        <f>IFERROR(VLOOKUP($F41,[1]Camps!$H$2:$BS$71,10,0),)</f>
        <v>3735</v>
      </c>
      <c r="L41" s="16">
        <f>IFERROR(VLOOKUP($F41,[1]Camps!$H$2:$BS$71,11,0),)</f>
        <v>3519</v>
      </c>
      <c r="M41" s="16">
        <f>IFERROR(VLOOKUP($F41,[1]Camps!$H$2:$BS$71,25,0),)</f>
        <v>0</v>
      </c>
      <c r="N41" s="16">
        <f>IFERROR(VLOOKUP($F41,[1]Camps!$H$2:$BS$71,26,0),)</f>
        <v>0</v>
      </c>
      <c r="O41" s="16">
        <f>IFERROR(VLOOKUP($F41,[1]Camps!$H$2:$BS$71,27,0),)</f>
        <v>0</v>
      </c>
      <c r="P41" s="16">
        <f>IFERROR(VLOOKUP($F41,[1]Camps!$H$2:$BS$71,28,0),)</f>
        <v>0</v>
      </c>
      <c r="Q41" s="16">
        <f>IFERROR(VLOOKUP($F41,[1]Camps!$H$2:$BS$71,29,0),)</f>
        <v>8</v>
      </c>
      <c r="R41" s="16">
        <f>IFERROR(VLOOKUP($F41,[1]Camps!$H$2:$BS$71,30,0),)</f>
        <v>42</v>
      </c>
      <c r="S41" s="16">
        <f>IFERROR(VLOOKUP($F41,[1]Camps!$H$2:$BS$71,61,0),)</f>
        <v>1786</v>
      </c>
      <c r="T41" s="16">
        <f>IFERROR(VLOOKUP($F41,[1]Camps!$H$2:$BS$71,62,0),)</f>
        <v>212</v>
      </c>
      <c r="U41" s="16">
        <f>IFERROR(VLOOKUP($F41,[1]Camps!$H$2:$BS$71,63,0),)</f>
        <v>239</v>
      </c>
      <c r="V41" s="20">
        <f>IFERROR(VLOOKUP($F41,[1]Camps!$H$2:$BS$71,64,0),)</f>
        <v>0</v>
      </c>
      <c r="W41" s="16">
        <f>IFERROR(VLOOKUP($F41,[1]Camps!$H$2:$BS$71,13,0),)</f>
        <v>3304</v>
      </c>
      <c r="X41" s="16">
        <f>IFERROR(VLOOKUP($F41,[1]Camps!$H$2:$BS$71,16,0),)</f>
        <v>3640</v>
      </c>
      <c r="Y41" s="20">
        <f>IFERROR(VLOOKUP($F41,[1]Camps!$H$2:$BS$71,19,0),)</f>
        <v>310</v>
      </c>
      <c r="Z41" s="1"/>
      <c r="AA41" s="1"/>
      <c r="AB41" s="1"/>
      <c r="AC41" s="1"/>
      <c r="AD41" s="1"/>
      <c r="AE41" s="1"/>
      <c r="AF41" s="1"/>
      <c r="AG41" s="1"/>
      <c r="AH41" s="1"/>
      <c r="AI41" s="1"/>
    </row>
    <row r="42" spans="1:35" s="26" customFormat="1" ht="17.45" customHeight="1" x14ac:dyDescent="0.3">
      <c r="A42" s="1"/>
      <c r="B42" s="14">
        <v>33</v>
      </c>
      <c r="C42" s="15" t="s">
        <v>204</v>
      </c>
      <c r="D42" s="16" t="s">
        <v>109</v>
      </c>
      <c r="E42" s="16" t="s">
        <v>110</v>
      </c>
      <c r="F42" s="16" t="s">
        <v>113</v>
      </c>
      <c r="G42" s="16"/>
      <c r="H42" s="16" t="s">
        <v>114</v>
      </c>
      <c r="I42" s="16">
        <f>IFERROR(VLOOKUP($F42,[1]Camps!$H$2:$BS$71,8,0),)</f>
        <v>1738</v>
      </c>
      <c r="J42" s="16">
        <f>IFERROR(VLOOKUP($F42,[1]Camps!$H$2:$BS$71,9,0),)</f>
        <v>8697</v>
      </c>
      <c r="K42" s="16">
        <f>IFERROR(VLOOKUP($F42,[1]Camps!$H$2:$BS$71,10,0),)</f>
        <v>4462</v>
      </c>
      <c r="L42" s="16">
        <f>IFERROR(VLOOKUP($F42,[1]Camps!$H$2:$BS$71,11,0),)</f>
        <v>4235</v>
      </c>
      <c r="M42" s="16">
        <f>IFERROR(VLOOKUP($F42,[1]Camps!$H$2:$BS$71,25,0),)</f>
        <v>0</v>
      </c>
      <c r="N42" s="16">
        <f>IFERROR(VLOOKUP($F42,[1]Camps!$H$2:$BS$71,26,0),)</f>
        <v>0</v>
      </c>
      <c r="O42" s="16">
        <f>IFERROR(VLOOKUP($F42,[1]Camps!$H$2:$BS$71,27,0),)</f>
        <v>0</v>
      </c>
      <c r="P42" s="16">
        <f>IFERROR(VLOOKUP($F42,[1]Camps!$H$2:$BS$71,28,0),)</f>
        <v>0</v>
      </c>
      <c r="Q42" s="16">
        <f>IFERROR(VLOOKUP($F42,[1]Camps!$H$2:$BS$71,29,0),)</f>
        <v>3</v>
      </c>
      <c r="R42" s="16">
        <f>IFERROR(VLOOKUP($F42,[1]Camps!$H$2:$BS$71,30,0),)</f>
        <v>14</v>
      </c>
      <c r="S42" s="16">
        <f>IFERROR(VLOOKUP($F42,[1]Camps!$H$2:$BS$71,61,0),)</f>
        <v>1820</v>
      </c>
      <c r="T42" s="16">
        <f>IFERROR(VLOOKUP($F42,[1]Camps!$H$2:$BS$71,62,0),)</f>
        <v>0</v>
      </c>
      <c r="U42" s="16">
        <f>IFERROR(VLOOKUP($F42,[1]Camps!$H$2:$BS$71,63,0),)</f>
        <v>0</v>
      </c>
      <c r="V42" s="20">
        <f>IFERROR(VLOOKUP($F42,[1]Camps!$H$2:$BS$71,64,0),)</f>
        <v>0</v>
      </c>
      <c r="W42" s="16">
        <f>IFERROR(VLOOKUP($F42,[1]Camps!$H$2:$BS$71,13,0),)</f>
        <v>4321</v>
      </c>
      <c r="X42" s="16">
        <f>IFERROR(VLOOKUP($F42,[1]Camps!$H$2:$BS$71,16,0),)</f>
        <v>4040</v>
      </c>
      <c r="Y42" s="20">
        <f>IFERROR(VLOOKUP($F42,[1]Camps!$H$2:$BS$71,19,0),)</f>
        <v>336</v>
      </c>
      <c r="Z42" s="1"/>
      <c r="AA42" s="1"/>
      <c r="AB42" s="1"/>
      <c r="AC42" s="1"/>
      <c r="AD42" s="1"/>
      <c r="AE42" s="1"/>
      <c r="AF42" s="1"/>
      <c r="AG42" s="1"/>
      <c r="AH42" s="1"/>
      <c r="AI42" s="1"/>
    </row>
    <row r="43" spans="1:35" s="26" customFormat="1" ht="17.45" customHeight="1" x14ac:dyDescent="0.3">
      <c r="A43" s="1"/>
      <c r="B43" s="14">
        <v>34</v>
      </c>
      <c r="C43" s="15" t="s">
        <v>204</v>
      </c>
      <c r="D43" s="16" t="s">
        <v>109</v>
      </c>
      <c r="E43" s="16" t="s">
        <v>110</v>
      </c>
      <c r="F43" s="16" t="s">
        <v>115</v>
      </c>
      <c r="G43" s="16"/>
      <c r="H43" s="16" t="s">
        <v>116</v>
      </c>
      <c r="I43" s="16">
        <f>IFERROR(VLOOKUP($F43,[1]Camps!$H$2:$BS$71,8,0),)</f>
        <v>5052</v>
      </c>
      <c r="J43" s="16">
        <f>IFERROR(VLOOKUP($F43,[1]Camps!$H$2:$BS$71,9,0),)</f>
        <v>26402</v>
      </c>
      <c r="K43" s="16">
        <f>IFERROR(VLOOKUP($F43,[1]Camps!$H$2:$BS$71,10,0),)</f>
        <v>13583</v>
      </c>
      <c r="L43" s="16">
        <f>IFERROR(VLOOKUP($F43,[1]Camps!$H$2:$BS$71,11,0),)</f>
        <v>12819</v>
      </c>
      <c r="M43" s="16">
        <f>IFERROR(VLOOKUP($F43,[1]Camps!$H$2:$BS$71,25,0),)</f>
        <v>23</v>
      </c>
      <c r="N43" s="16">
        <f>IFERROR(VLOOKUP($F43,[1]Camps!$H$2:$BS$71,26,0),)</f>
        <v>132</v>
      </c>
      <c r="O43" s="16">
        <f>IFERROR(VLOOKUP($F43,[1]Camps!$H$2:$BS$71,27,0),)</f>
        <v>0</v>
      </c>
      <c r="P43" s="16">
        <f>IFERROR(VLOOKUP($F43,[1]Camps!$H$2:$BS$71,28,0),)</f>
        <v>0</v>
      </c>
      <c r="Q43" s="16">
        <f>IFERROR(VLOOKUP($F43,[1]Camps!$H$2:$BS$71,29,0),)</f>
        <v>6</v>
      </c>
      <c r="R43" s="16">
        <f>IFERROR(VLOOKUP($F43,[1]Camps!$H$2:$BS$71,30,0),)</f>
        <v>17</v>
      </c>
      <c r="S43" s="16">
        <f>IFERROR(VLOOKUP($F43,[1]Camps!$H$2:$BS$71,61,0),)</f>
        <v>5000</v>
      </c>
      <c r="T43" s="16">
        <f>IFERROR(VLOOKUP($F43,[1]Camps!$H$2:$BS$71,62,0),)</f>
        <v>0</v>
      </c>
      <c r="U43" s="16">
        <f>IFERROR(VLOOKUP($F43,[1]Camps!$H$2:$BS$71,63,0),)</f>
        <v>0</v>
      </c>
      <c r="V43" s="20">
        <f>IFERROR(VLOOKUP($F43,[1]Camps!$H$2:$BS$71,64,0),)</f>
        <v>0</v>
      </c>
      <c r="W43" s="16">
        <f>IFERROR(VLOOKUP($F43,[1]Camps!$H$2:$BS$71,13,0),)</f>
        <v>11169</v>
      </c>
      <c r="X43" s="16">
        <f>IFERROR(VLOOKUP($F43,[1]Camps!$H$2:$BS$71,16,0),)</f>
        <v>13915</v>
      </c>
      <c r="Y43" s="20">
        <f>IFERROR(VLOOKUP($F43,[1]Camps!$H$2:$BS$71,19,0),)</f>
        <v>1318</v>
      </c>
      <c r="Z43" s="1"/>
      <c r="AA43" s="1"/>
      <c r="AB43" s="1"/>
      <c r="AC43" s="1"/>
      <c r="AD43" s="1"/>
      <c r="AE43" s="1"/>
      <c r="AF43" s="1"/>
      <c r="AG43" s="1"/>
      <c r="AH43" s="1"/>
      <c r="AI43" s="1"/>
    </row>
    <row r="44" spans="1:35" s="26" customFormat="1" ht="17.45" customHeight="1" x14ac:dyDescent="0.3">
      <c r="A44" s="1"/>
      <c r="B44" s="14">
        <v>35</v>
      </c>
      <c r="C44" s="15" t="s">
        <v>204</v>
      </c>
      <c r="D44" s="16" t="s">
        <v>109</v>
      </c>
      <c r="E44" s="16" t="s">
        <v>110</v>
      </c>
      <c r="F44" s="16" t="s">
        <v>117</v>
      </c>
      <c r="G44" s="16"/>
      <c r="H44" s="16" t="s">
        <v>118</v>
      </c>
      <c r="I44" s="16">
        <f>IFERROR(VLOOKUP($F44,[1]Camps!$H$2:$BS$71,8,0),)</f>
        <v>731</v>
      </c>
      <c r="J44" s="16">
        <f>IFERROR(VLOOKUP($F44,[1]Camps!$H$2:$BS$71,9,0),)</f>
        <v>3937</v>
      </c>
      <c r="K44" s="16">
        <f>IFERROR(VLOOKUP($F44,[1]Camps!$H$2:$BS$71,10,0),)</f>
        <v>1984</v>
      </c>
      <c r="L44" s="16">
        <f>IFERROR(VLOOKUP($F44,[1]Camps!$H$2:$BS$71,11,0),)</f>
        <v>1953</v>
      </c>
      <c r="M44" s="16">
        <f>IFERROR(VLOOKUP($F44,[1]Camps!$H$2:$BS$71,25,0),)</f>
        <v>1</v>
      </c>
      <c r="N44" s="16">
        <f>IFERROR(VLOOKUP($F44,[1]Camps!$H$2:$BS$71,26,0),)</f>
        <v>5</v>
      </c>
      <c r="O44" s="16">
        <f>IFERROR(VLOOKUP($F44,[1]Camps!$H$2:$BS$71,27,0),)</f>
        <v>0</v>
      </c>
      <c r="P44" s="16">
        <f>IFERROR(VLOOKUP($F44,[1]Camps!$H$2:$BS$71,28,0),)</f>
        <v>0</v>
      </c>
      <c r="Q44" s="16">
        <f>IFERROR(VLOOKUP($F44,[1]Camps!$H$2:$BS$71,29,0),)</f>
        <v>1</v>
      </c>
      <c r="R44" s="16">
        <f>IFERROR(VLOOKUP($F44,[1]Camps!$H$2:$BS$71,30,0),)</f>
        <v>7</v>
      </c>
      <c r="S44" s="16">
        <f>IFERROR(VLOOKUP($F44,[1]Camps!$H$2:$BS$71,61,0),)</f>
        <v>801</v>
      </c>
      <c r="T44" s="16">
        <f>IFERROR(VLOOKUP($F44,[1]Camps!$H$2:$BS$71,62,0),)</f>
        <v>0</v>
      </c>
      <c r="U44" s="16">
        <f>IFERROR(VLOOKUP($F44,[1]Camps!$H$2:$BS$71,63,0),)</f>
        <v>0</v>
      </c>
      <c r="V44" s="20">
        <f>IFERROR(VLOOKUP($F44,[1]Camps!$H$2:$BS$71,64,0),)</f>
        <v>0</v>
      </c>
      <c r="W44" s="16">
        <f>IFERROR(VLOOKUP($F44,[1]Camps!$H$2:$BS$71,13,0),)</f>
        <v>1839</v>
      </c>
      <c r="X44" s="16">
        <f>IFERROR(VLOOKUP($F44,[1]Camps!$H$2:$BS$71,16,0),)</f>
        <v>1920</v>
      </c>
      <c r="Y44" s="20">
        <f>IFERROR(VLOOKUP($F44,[1]Camps!$H$2:$BS$71,19,0),)</f>
        <v>178</v>
      </c>
      <c r="Z44" s="1"/>
      <c r="AA44" s="1"/>
      <c r="AB44" s="1"/>
      <c r="AC44" s="1"/>
      <c r="AD44" s="1"/>
      <c r="AE44" s="1"/>
      <c r="AF44" s="1"/>
      <c r="AG44" s="1"/>
      <c r="AH44" s="1"/>
      <c r="AI44" s="1"/>
    </row>
    <row r="45" spans="1:35" s="26" customFormat="1" ht="17.45" customHeight="1" x14ac:dyDescent="0.3">
      <c r="A45" s="1"/>
      <c r="B45" s="14">
        <v>36</v>
      </c>
      <c r="C45" s="15" t="s">
        <v>204</v>
      </c>
      <c r="D45" s="16" t="s">
        <v>109</v>
      </c>
      <c r="E45" s="16" t="s">
        <v>119</v>
      </c>
      <c r="F45" s="16" t="s">
        <v>120</v>
      </c>
      <c r="G45" s="16"/>
      <c r="H45" s="16" t="s">
        <v>121</v>
      </c>
      <c r="I45" s="16">
        <f>IFERROR(VLOOKUP($F45,[1]Camps!$H$2:$BS$71,8,0),)</f>
        <v>626</v>
      </c>
      <c r="J45" s="16">
        <f>IFERROR(VLOOKUP($F45,[1]Camps!$H$2:$BS$71,9,0),)</f>
        <v>3203</v>
      </c>
      <c r="K45" s="16">
        <f>IFERROR(VLOOKUP($F45,[1]Camps!$H$2:$BS$71,10,0),)</f>
        <v>1683</v>
      </c>
      <c r="L45" s="16">
        <f>IFERROR(VLOOKUP($F45,[1]Camps!$H$2:$BS$71,11,0),)</f>
        <v>1520</v>
      </c>
      <c r="M45" s="16">
        <f>IFERROR(VLOOKUP($F45,[1]Camps!$H$2:$BS$71,25,0),)</f>
        <v>1</v>
      </c>
      <c r="N45" s="16">
        <f>IFERROR(VLOOKUP($F45,[1]Camps!$H$2:$BS$71,26,0),)</f>
        <v>2</v>
      </c>
      <c r="O45" s="16">
        <f>IFERROR(VLOOKUP($F45,[1]Camps!$H$2:$BS$71,27,0),)</f>
        <v>0</v>
      </c>
      <c r="P45" s="16">
        <f>IFERROR(VLOOKUP($F45,[1]Camps!$H$2:$BS$71,28,0),)</f>
        <v>0</v>
      </c>
      <c r="Q45" s="16">
        <f>IFERROR(VLOOKUP($F45,[1]Camps!$H$2:$BS$71,29,0),)</f>
        <v>0</v>
      </c>
      <c r="R45" s="16">
        <f>IFERROR(VLOOKUP($F45,[1]Camps!$H$2:$BS$71,30,0),)</f>
        <v>0</v>
      </c>
      <c r="S45" s="16">
        <f>IFERROR(VLOOKUP($F45,[1]Camps!$H$2:$BS$71,61,0),)</f>
        <v>878</v>
      </c>
      <c r="T45" s="16">
        <f>IFERROR(VLOOKUP($F45,[1]Camps!$H$2:$BS$71,62,0),)</f>
        <v>22</v>
      </c>
      <c r="U45" s="16">
        <f>IFERROR(VLOOKUP($F45,[1]Camps!$H$2:$BS$71,63,0),)</f>
        <v>0</v>
      </c>
      <c r="V45" s="20">
        <f>IFERROR(VLOOKUP($F45,[1]Camps!$H$2:$BS$71,64,0),)</f>
        <v>0</v>
      </c>
      <c r="W45" s="16">
        <f>IFERROR(VLOOKUP($F45,[1]Camps!$H$2:$BS$71,13,0),)</f>
        <v>1506</v>
      </c>
      <c r="X45" s="16">
        <f>IFERROR(VLOOKUP($F45,[1]Camps!$H$2:$BS$71,16,0),)</f>
        <v>1543</v>
      </c>
      <c r="Y45" s="20">
        <f>IFERROR(VLOOKUP($F45,[1]Camps!$H$2:$BS$71,19,0),)</f>
        <v>154</v>
      </c>
      <c r="Z45" s="1"/>
      <c r="AA45" s="1"/>
      <c r="AB45" s="1"/>
      <c r="AC45" s="1"/>
      <c r="AD45" s="1"/>
      <c r="AE45" s="1"/>
      <c r="AF45" s="1"/>
      <c r="AG45" s="1"/>
      <c r="AH45" s="1"/>
      <c r="AI45" s="1"/>
    </row>
    <row r="46" spans="1:35" s="26" customFormat="1" ht="17.45" customHeight="1" x14ac:dyDescent="0.3">
      <c r="A46" s="1"/>
      <c r="B46" s="14">
        <v>37</v>
      </c>
      <c r="C46" s="15" t="s">
        <v>204</v>
      </c>
      <c r="D46" s="16" t="s">
        <v>122</v>
      </c>
      <c r="E46" s="16" t="s">
        <v>123</v>
      </c>
      <c r="F46" s="16" t="s">
        <v>124</v>
      </c>
      <c r="G46" s="16"/>
      <c r="H46" s="16" t="s">
        <v>125</v>
      </c>
      <c r="I46" s="16">
        <f>IFERROR(VLOOKUP($F46,[1]Camps!$H$2:$BS$71,8,0),)</f>
        <v>185</v>
      </c>
      <c r="J46" s="16">
        <f>IFERROR(VLOOKUP($F46,[1]Camps!$H$2:$BS$71,9,0),)</f>
        <v>950</v>
      </c>
      <c r="K46" s="16">
        <f>IFERROR(VLOOKUP($F46,[1]Camps!$H$2:$BS$71,10,0),)</f>
        <v>491</v>
      </c>
      <c r="L46" s="16">
        <f>IFERROR(VLOOKUP($F46,[1]Camps!$H$2:$BS$71,11,0),)</f>
        <v>459</v>
      </c>
      <c r="M46" s="16">
        <f>IFERROR(VLOOKUP($F46,[1]Camps!$H$2:$BS$71,25,0),)</f>
        <v>0</v>
      </c>
      <c r="N46" s="16">
        <f>IFERROR(VLOOKUP($F46,[1]Camps!$H$2:$BS$71,26,0),)</f>
        <v>0</v>
      </c>
      <c r="O46" s="16">
        <f>IFERROR(VLOOKUP($F46,[1]Camps!$H$2:$BS$71,27,0),)</f>
        <v>0</v>
      </c>
      <c r="P46" s="16">
        <f>IFERROR(VLOOKUP($F46,[1]Camps!$H$2:$BS$71,28,0),)</f>
        <v>0</v>
      </c>
      <c r="Q46" s="16">
        <f>IFERROR(VLOOKUP($F46,[1]Camps!$H$2:$BS$71,29,0),)</f>
        <v>0</v>
      </c>
      <c r="R46" s="16">
        <f>IFERROR(VLOOKUP($F46,[1]Camps!$H$2:$BS$71,30,0),)</f>
        <v>0</v>
      </c>
      <c r="S46" s="16">
        <f>IFERROR(VLOOKUP($F46,[1]Camps!$H$2:$BS$71,61,0),)</f>
        <v>3000</v>
      </c>
      <c r="T46" s="16">
        <f>IFERROR(VLOOKUP($F46,[1]Camps!$H$2:$BS$71,62,0),)</f>
        <v>2784</v>
      </c>
      <c r="U46" s="16">
        <f>IFERROR(VLOOKUP($F46,[1]Camps!$H$2:$BS$71,63,0),)</f>
        <v>216</v>
      </c>
      <c r="V46" s="20">
        <f>IFERROR(VLOOKUP($F46,[1]Camps!$H$2:$BS$71,64,0),)</f>
        <v>0</v>
      </c>
      <c r="W46" s="16">
        <f>IFERROR(VLOOKUP($F46,[1]Camps!$H$2:$BS$71,13,0),)</f>
        <v>495</v>
      </c>
      <c r="X46" s="16">
        <f>IFERROR(VLOOKUP($F46,[1]Camps!$H$2:$BS$71,16,0),)</f>
        <v>415</v>
      </c>
      <c r="Y46" s="20">
        <f>IFERROR(VLOOKUP($F46,[1]Camps!$H$2:$BS$71,19,0),)</f>
        <v>40</v>
      </c>
      <c r="Z46" s="1"/>
      <c r="AA46" s="1"/>
      <c r="AB46" s="1"/>
      <c r="AC46" s="1"/>
      <c r="AD46" s="1"/>
      <c r="AE46" s="1"/>
      <c r="AF46" s="1"/>
      <c r="AG46" s="1"/>
      <c r="AH46" s="1"/>
      <c r="AI46" s="1"/>
    </row>
    <row r="47" spans="1:35" s="26" customFormat="1" ht="17.45" customHeight="1" x14ac:dyDescent="0.3">
      <c r="A47" s="1"/>
      <c r="B47" s="14">
        <v>38</v>
      </c>
      <c r="C47" s="15" t="s">
        <v>204</v>
      </c>
      <c r="D47" s="16" t="s">
        <v>109</v>
      </c>
      <c r="E47" s="16" t="s">
        <v>126</v>
      </c>
      <c r="F47" s="29" t="s">
        <v>127</v>
      </c>
      <c r="G47" s="29"/>
      <c r="H47" s="16" t="s">
        <v>128</v>
      </c>
      <c r="I47" s="16">
        <f>IFERROR(VLOOKUP($F47,[1]Camps!$H$2:$BS$71,8,0),)</f>
        <v>2653</v>
      </c>
      <c r="J47" s="16">
        <f>IFERROR(VLOOKUP($F47,[1]Camps!$H$2:$BS$71,9,0),)</f>
        <v>13645</v>
      </c>
      <c r="K47" s="16">
        <f>IFERROR(VLOOKUP($F47,[1]Camps!$H$2:$BS$71,10,0),)</f>
        <v>7031</v>
      </c>
      <c r="L47" s="16">
        <f>IFERROR(VLOOKUP($F47,[1]Camps!$H$2:$BS$71,11,0),)</f>
        <v>6614</v>
      </c>
      <c r="M47" s="16">
        <f>IFERROR(VLOOKUP($F47,[1]Camps!$H$2:$BS$71,25,0),)</f>
        <v>0</v>
      </c>
      <c r="N47" s="16">
        <f>IFERROR(VLOOKUP($F47,[1]Camps!$H$2:$BS$71,26,0),)</f>
        <v>0</v>
      </c>
      <c r="O47" s="16">
        <f>IFERROR(VLOOKUP($F47,[1]Camps!$H$2:$BS$71,27,0),)</f>
        <v>0</v>
      </c>
      <c r="P47" s="16">
        <f>IFERROR(VLOOKUP($F47,[1]Camps!$H$2:$BS$71,28,0),)</f>
        <v>0</v>
      </c>
      <c r="Q47" s="16">
        <f>IFERROR(VLOOKUP($F47,[1]Camps!$H$2:$BS$71,29,0),)</f>
        <v>11</v>
      </c>
      <c r="R47" s="16">
        <f>IFERROR(VLOOKUP($F47,[1]Camps!$H$2:$BS$71,30,0),)</f>
        <v>48</v>
      </c>
      <c r="S47" s="16">
        <f>IFERROR(VLOOKUP($F47,[1]Camps!$H$2:$BS$71,61,0),)</f>
        <v>3000</v>
      </c>
      <c r="T47" s="16">
        <f>IFERROR(VLOOKUP($F47,[1]Camps!$H$2:$BS$71,62,0),)</f>
        <v>0</v>
      </c>
      <c r="U47" s="16">
        <f>IFERROR(VLOOKUP($F47,[1]Camps!$H$2:$BS$71,63,0),)</f>
        <v>0</v>
      </c>
      <c r="V47" s="20">
        <f>IFERROR(VLOOKUP($F47,[1]Camps!$H$2:$BS$71,64,0),)</f>
        <v>0</v>
      </c>
      <c r="W47" s="16">
        <f>IFERROR(VLOOKUP($F47,[1]Camps!$H$2:$BS$71,13,0),)</f>
        <v>6514</v>
      </c>
      <c r="X47" s="16">
        <f>IFERROR(VLOOKUP($F47,[1]Camps!$H$2:$BS$71,16,0),)</f>
        <v>6517</v>
      </c>
      <c r="Y47" s="20">
        <f>IFERROR(VLOOKUP($F47,[1]Camps!$H$2:$BS$71,19,0),)</f>
        <v>614</v>
      </c>
      <c r="Z47" s="1"/>
      <c r="AA47" s="1"/>
      <c r="AB47" s="1"/>
      <c r="AC47" s="1"/>
      <c r="AD47" s="1"/>
      <c r="AE47" s="1"/>
      <c r="AF47" s="1"/>
      <c r="AG47" s="1"/>
      <c r="AH47" s="1"/>
      <c r="AI47" s="1"/>
    </row>
    <row r="48" spans="1:35" s="26" customFormat="1" ht="17.45" customHeight="1" x14ac:dyDescent="0.3">
      <c r="A48" s="1"/>
      <c r="B48" s="14">
        <v>39</v>
      </c>
      <c r="C48" s="15" t="s">
        <v>204</v>
      </c>
      <c r="D48" s="16" t="s">
        <v>109</v>
      </c>
      <c r="E48" s="16" t="s">
        <v>126</v>
      </c>
      <c r="F48" s="16" t="s">
        <v>129</v>
      </c>
      <c r="G48" s="16"/>
      <c r="H48" s="16" t="s">
        <v>130</v>
      </c>
      <c r="I48" s="16">
        <f>IFERROR(VLOOKUP($F48,[1]Camps!$H$2:$BS$71,8,0),)</f>
        <v>2821</v>
      </c>
      <c r="J48" s="16">
        <f>IFERROR(VLOOKUP($F48,[1]Camps!$H$2:$BS$71,9,0),)</f>
        <v>15253</v>
      </c>
      <c r="K48" s="16">
        <f>IFERROR(VLOOKUP($F48,[1]Camps!$H$2:$BS$71,10,0),)</f>
        <v>7640</v>
      </c>
      <c r="L48" s="16">
        <f>IFERROR(VLOOKUP($F48,[1]Camps!$H$2:$BS$71,11,0),)</f>
        <v>7613</v>
      </c>
      <c r="M48" s="16">
        <f>IFERROR(VLOOKUP($F48,[1]Camps!$H$2:$BS$71,25,0),)</f>
        <v>9</v>
      </c>
      <c r="N48" s="16">
        <f>IFERROR(VLOOKUP($F48,[1]Camps!$H$2:$BS$71,26,0),)</f>
        <v>30</v>
      </c>
      <c r="O48" s="16">
        <f>IFERROR(VLOOKUP($F48,[1]Camps!$H$2:$BS$71,27,0),)</f>
        <v>0</v>
      </c>
      <c r="P48" s="16">
        <f>IFERROR(VLOOKUP($F48,[1]Camps!$H$2:$BS$71,28,0),)</f>
        <v>0</v>
      </c>
      <c r="Q48" s="16">
        <f>IFERROR(VLOOKUP($F48,[1]Camps!$H$2:$BS$71,29,0),)</f>
        <v>9</v>
      </c>
      <c r="R48" s="16">
        <f>IFERROR(VLOOKUP($F48,[1]Camps!$H$2:$BS$71,30,0),)</f>
        <v>45</v>
      </c>
      <c r="S48" s="16">
        <f>IFERROR(VLOOKUP($F48,[1]Camps!$H$2:$BS$71,61,0),)</f>
        <v>3120</v>
      </c>
      <c r="T48" s="16">
        <f>IFERROR(VLOOKUP($F48,[1]Camps!$H$2:$BS$71,62,0),)</f>
        <v>0</v>
      </c>
      <c r="U48" s="16">
        <f>IFERROR(VLOOKUP($F48,[1]Camps!$H$2:$BS$71,63,0),)</f>
        <v>0</v>
      </c>
      <c r="V48" s="20">
        <f>IFERROR(VLOOKUP($F48,[1]Camps!$H$2:$BS$71,64,0),)</f>
        <v>0</v>
      </c>
      <c r="W48" s="16">
        <f>IFERROR(VLOOKUP($F48,[1]Camps!$H$2:$BS$71,13,0),)</f>
        <v>6986</v>
      </c>
      <c r="X48" s="16">
        <f>IFERROR(VLOOKUP($F48,[1]Camps!$H$2:$BS$71,16,0),)</f>
        <v>7567</v>
      </c>
      <c r="Y48" s="20">
        <f>IFERROR(VLOOKUP($F48,[1]Camps!$H$2:$BS$71,19,0),)</f>
        <v>700</v>
      </c>
      <c r="Z48" s="1"/>
      <c r="AA48" s="1"/>
      <c r="AB48" s="1"/>
      <c r="AC48" s="1"/>
      <c r="AD48" s="1"/>
      <c r="AE48" s="1"/>
      <c r="AF48" s="1"/>
      <c r="AG48" s="1"/>
      <c r="AH48" s="1"/>
      <c r="AI48" s="1"/>
    </row>
    <row r="49" spans="1:35" s="26" customFormat="1" ht="17.45" customHeight="1" x14ac:dyDescent="0.3">
      <c r="A49" s="1"/>
      <c r="B49" s="14">
        <v>40</v>
      </c>
      <c r="C49" s="15" t="s">
        <v>34</v>
      </c>
      <c r="D49" s="16" t="s">
        <v>109</v>
      </c>
      <c r="E49" s="16" t="s">
        <v>126</v>
      </c>
      <c r="F49" s="16" t="s">
        <v>131</v>
      </c>
      <c r="G49" s="16"/>
      <c r="H49" s="16" t="s">
        <v>132</v>
      </c>
      <c r="I49" s="16">
        <v>2050</v>
      </c>
      <c r="J49" s="16">
        <v>10588</v>
      </c>
      <c r="K49" s="16">
        <v>5444</v>
      </c>
      <c r="L49" s="16">
        <v>5144</v>
      </c>
      <c r="M49" s="16">
        <v>0</v>
      </c>
      <c r="N49" s="16">
        <v>0</v>
      </c>
      <c r="O49" s="16">
        <v>0</v>
      </c>
      <c r="P49" s="16">
        <v>0</v>
      </c>
      <c r="Q49" s="16">
        <v>0</v>
      </c>
      <c r="R49" s="16">
        <v>0</v>
      </c>
      <c r="S49" s="16">
        <v>1522</v>
      </c>
      <c r="T49" s="16">
        <v>0</v>
      </c>
      <c r="U49" s="16">
        <v>0</v>
      </c>
      <c r="V49" s="20">
        <v>0</v>
      </c>
      <c r="W49" s="16">
        <v>4938</v>
      </c>
      <c r="X49" s="16">
        <v>5146</v>
      </c>
      <c r="Y49" s="20">
        <v>504</v>
      </c>
      <c r="Z49" s="1"/>
      <c r="AA49" s="1"/>
      <c r="AB49" s="1"/>
      <c r="AC49" s="1"/>
      <c r="AD49" s="1"/>
      <c r="AE49" s="1"/>
      <c r="AF49" s="1"/>
      <c r="AG49" s="1"/>
      <c r="AH49" s="1"/>
      <c r="AI49" s="1"/>
    </row>
    <row r="50" spans="1:35" s="26" customFormat="1" ht="17.45" customHeight="1" x14ac:dyDescent="0.3">
      <c r="A50" s="1"/>
      <c r="B50" s="14">
        <v>41</v>
      </c>
      <c r="C50" s="15" t="s">
        <v>204</v>
      </c>
      <c r="D50" s="16" t="s">
        <v>109</v>
      </c>
      <c r="E50" s="16" t="s">
        <v>126</v>
      </c>
      <c r="F50" s="16" t="s">
        <v>133</v>
      </c>
      <c r="G50" s="16"/>
      <c r="H50" s="16" t="s">
        <v>134</v>
      </c>
      <c r="I50" s="16">
        <f>IFERROR(VLOOKUP($F50,[1]Camps!$H$2:$BS$71,8,0),)</f>
        <v>2615</v>
      </c>
      <c r="J50" s="16">
        <f>IFERROR(VLOOKUP($F50,[1]Camps!$H$2:$BS$71,9,0),)</f>
        <v>14038</v>
      </c>
      <c r="K50" s="16">
        <f>IFERROR(VLOOKUP($F50,[1]Camps!$H$2:$BS$71,10,0),)</f>
        <v>7363</v>
      </c>
      <c r="L50" s="16">
        <f>IFERROR(VLOOKUP($F50,[1]Camps!$H$2:$BS$71,11,0),)</f>
        <v>6675</v>
      </c>
      <c r="M50" s="16">
        <f>IFERROR(VLOOKUP($F50,[1]Camps!$H$2:$BS$71,25,0),)</f>
        <v>10</v>
      </c>
      <c r="N50" s="16">
        <f>IFERROR(VLOOKUP($F50,[1]Camps!$H$2:$BS$71,26,0),)</f>
        <v>47</v>
      </c>
      <c r="O50" s="16">
        <f>IFERROR(VLOOKUP($F50,[1]Camps!$H$2:$BS$71,27,0),)</f>
        <v>0</v>
      </c>
      <c r="P50" s="16">
        <f>IFERROR(VLOOKUP($F50,[1]Camps!$H$2:$BS$71,28,0),)</f>
        <v>0</v>
      </c>
      <c r="Q50" s="16">
        <f>IFERROR(VLOOKUP($F50,[1]Camps!$H$2:$BS$71,29,0),)</f>
        <v>18</v>
      </c>
      <c r="R50" s="16">
        <f>IFERROR(VLOOKUP($F50,[1]Camps!$H$2:$BS$71,30,0),)</f>
        <v>75</v>
      </c>
      <c r="S50" s="16">
        <f>IFERROR(VLOOKUP($F50,[1]Camps!$H$2:$BS$71,61,0),)</f>
        <v>3004</v>
      </c>
      <c r="T50" s="16">
        <f>IFERROR(VLOOKUP($F50,[1]Camps!$H$2:$BS$71,62,0),)</f>
        <v>0</v>
      </c>
      <c r="U50" s="16">
        <f>IFERROR(VLOOKUP($F50,[1]Camps!$H$2:$BS$71,63,0),)</f>
        <v>0</v>
      </c>
      <c r="V50" s="20">
        <f>IFERROR(VLOOKUP($F50,[1]Camps!$H$2:$BS$71,64,0),)</f>
        <v>0</v>
      </c>
      <c r="W50" s="16">
        <f>IFERROR(VLOOKUP($F50,[1]Camps!$H$2:$BS$71,13,0),)</f>
        <v>6504</v>
      </c>
      <c r="X50" s="16">
        <f>IFERROR(VLOOKUP($F50,[1]Camps!$H$2:$BS$71,16,0),)</f>
        <v>6871</v>
      </c>
      <c r="Y50" s="20">
        <f>IFERROR(VLOOKUP($F50,[1]Camps!$H$2:$BS$71,19,0),)</f>
        <v>663</v>
      </c>
      <c r="Z50" s="1"/>
      <c r="AA50" s="1"/>
      <c r="AB50" s="1"/>
      <c r="AC50" s="1"/>
      <c r="AD50" s="1"/>
      <c r="AE50" s="1"/>
      <c r="AF50" s="1"/>
      <c r="AG50" s="1"/>
      <c r="AH50" s="1"/>
      <c r="AI50" s="1"/>
    </row>
    <row r="51" spans="1:35" s="26" customFormat="1" ht="17.45" customHeight="1" x14ac:dyDescent="0.3">
      <c r="A51" s="1"/>
      <c r="B51" s="14">
        <v>42</v>
      </c>
      <c r="C51" s="15" t="s">
        <v>204</v>
      </c>
      <c r="D51" s="16" t="s">
        <v>109</v>
      </c>
      <c r="E51" s="16" t="s">
        <v>126</v>
      </c>
      <c r="F51" s="16" t="s">
        <v>135</v>
      </c>
      <c r="G51" s="16"/>
      <c r="H51" s="16" t="s">
        <v>136</v>
      </c>
      <c r="I51" s="16">
        <f>IFERROR(VLOOKUP($F51,[1]Camps!$H$2:$BS$71,8,0),)</f>
        <v>3099</v>
      </c>
      <c r="J51" s="16">
        <f>IFERROR(VLOOKUP($F51,[1]Camps!$H$2:$BS$71,9,0),)</f>
        <v>16590</v>
      </c>
      <c r="K51" s="16">
        <f>IFERROR(VLOOKUP($F51,[1]Camps!$H$2:$BS$71,10,0),)</f>
        <v>8535</v>
      </c>
      <c r="L51" s="16">
        <f>IFERROR(VLOOKUP($F51,[1]Camps!$H$2:$BS$71,11,0),)</f>
        <v>8055</v>
      </c>
      <c r="M51" s="16">
        <f>IFERROR(VLOOKUP($F51,[1]Camps!$H$2:$BS$71,25,0),)</f>
        <v>9</v>
      </c>
      <c r="N51" s="16">
        <f>IFERROR(VLOOKUP($F51,[1]Camps!$H$2:$BS$71,26,0),)</f>
        <v>37</v>
      </c>
      <c r="O51" s="16">
        <f>IFERROR(VLOOKUP($F51,[1]Camps!$H$2:$BS$71,27,0),)</f>
        <v>0</v>
      </c>
      <c r="P51" s="16">
        <f>IFERROR(VLOOKUP($F51,[1]Camps!$H$2:$BS$71,28,0),)</f>
        <v>0</v>
      </c>
      <c r="Q51" s="16">
        <f>IFERROR(VLOOKUP($F51,[1]Camps!$H$2:$BS$71,29,0),)</f>
        <v>19</v>
      </c>
      <c r="R51" s="16">
        <f>IFERROR(VLOOKUP($F51,[1]Camps!$H$2:$BS$71,30,0),)</f>
        <v>110</v>
      </c>
      <c r="S51" s="16">
        <f>IFERROR(VLOOKUP($F51,[1]Camps!$H$2:$BS$71,61,0),)</f>
        <v>3989</v>
      </c>
      <c r="T51" s="16">
        <f>IFERROR(VLOOKUP($F51,[1]Camps!$H$2:$BS$71,62,0),)</f>
        <v>0</v>
      </c>
      <c r="U51" s="16">
        <f>IFERROR(VLOOKUP($F51,[1]Camps!$H$2:$BS$71,63,0),)</f>
        <v>11</v>
      </c>
      <c r="V51" s="20">
        <f>IFERROR(VLOOKUP($F51,[1]Camps!$H$2:$BS$71,64,0),)</f>
        <v>0</v>
      </c>
      <c r="W51" s="16">
        <f>IFERROR(VLOOKUP($F51,[1]Camps!$H$2:$BS$71,13,0),)</f>
        <v>7792</v>
      </c>
      <c r="X51" s="16">
        <f>IFERROR(VLOOKUP($F51,[1]Camps!$H$2:$BS$71,16,0),)</f>
        <v>8122</v>
      </c>
      <c r="Y51" s="20">
        <f>IFERROR(VLOOKUP($F51,[1]Camps!$H$2:$BS$71,19,0),)</f>
        <v>676</v>
      </c>
      <c r="Z51" s="1"/>
      <c r="AA51" s="1"/>
      <c r="AB51" s="1"/>
      <c r="AC51" s="1"/>
      <c r="AD51" s="1"/>
      <c r="AE51" s="1"/>
      <c r="AF51" s="1"/>
      <c r="AG51" s="1"/>
      <c r="AH51" s="1"/>
      <c r="AI51" s="1"/>
    </row>
    <row r="52" spans="1:35" s="26" customFormat="1" ht="17.45" customHeight="1" x14ac:dyDescent="0.3">
      <c r="A52" s="1"/>
      <c r="B52" s="14">
        <v>43</v>
      </c>
      <c r="C52" s="15" t="s">
        <v>204</v>
      </c>
      <c r="D52" s="16" t="s">
        <v>109</v>
      </c>
      <c r="E52" s="16" t="s">
        <v>126</v>
      </c>
      <c r="F52" s="16" t="s">
        <v>137</v>
      </c>
      <c r="G52" s="16"/>
      <c r="H52" s="16" t="s">
        <v>138</v>
      </c>
      <c r="I52" s="16">
        <f>IFERROR(VLOOKUP($F52,[1]Camps!$H$2:$BS$71,8,0),)</f>
        <v>2585</v>
      </c>
      <c r="J52" s="16">
        <f>IFERROR(VLOOKUP($F52,[1]Camps!$H$2:$BS$71,9,0),)</f>
        <v>13481</v>
      </c>
      <c r="K52" s="16">
        <f>IFERROR(VLOOKUP($F52,[1]Camps!$H$2:$BS$71,10,0),)</f>
        <v>6890</v>
      </c>
      <c r="L52" s="16">
        <f>IFERROR(VLOOKUP($F52,[1]Camps!$H$2:$BS$71,11,0),)</f>
        <v>6591</v>
      </c>
      <c r="M52" s="16">
        <f>IFERROR(VLOOKUP($F52,[1]Camps!$H$2:$BS$71,25,0),)</f>
        <v>2</v>
      </c>
      <c r="N52" s="16">
        <f>IFERROR(VLOOKUP($F52,[1]Camps!$H$2:$BS$71,26,0),)</f>
        <v>9</v>
      </c>
      <c r="O52" s="16">
        <f>IFERROR(VLOOKUP($F52,[1]Camps!$H$2:$BS$71,27,0),)</f>
        <v>0</v>
      </c>
      <c r="P52" s="16">
        <f>IFERROR(VLOOKUP($F52,[1]Camps!$H$2:$BS$71,28,0),)</f>
        <v>0</v>
      </c>
      <c r="Q52" s="16">
        <f>IFERROR(VLOOKUP($F52,[1]Camps!$H$2:$BS$71,29,0),)</f>
        <v>3</v>
      </c>
      <c r="R52" s="16">
        <f>IFERROR(VLOOKUP($F52,[1]Camps!$H$2:$BS$71,30,0),)</f>
        <v>7</v>
      </c>
      <c r="S52" s="16">
        <f>IFERROR(VLOOKUP($F52,[1]Camps!$H$2:$BS$71,61,0),)</f>
        <v>3000</v>
      </c>
      <c r="T52" s="16">
        <f>IFERROR(VLOOKUP($F52,[1]Camps!$H$2:$BS$71,62,0),)</f>
        <v>0</v>
      </c>
      <c r="U52" s="16">
        <f>IFERROR(VLOOKUP($F52,[1]Camps!$H$2:$BS$71,63,0),)</f>
        <v>0</v>
      </c>
      <c r="V52" s="20">
        <f>IFERROR(VLOOKUP($F52,[1]Camps!$H$2:$BS$71,64,0),)</f>
        <v>0</v>
      </c>
      <c r="W52" s="16">
        <f>IFERROR(VLOOKUP($F52,[1]Camps!$H$2:$BS$71,13,0),)</f>
        <v>6294</v>
      </c>
      <c r="X52" s="16">
        <f>IFERROR(VLOOKUP($F52,[1]Camps!$H$2:$BS$71,16,0),)</f>
        <v>6620</v>
      </c>
      <c r="Y52" s="20">
        <f>IFERROR(VLOOKUP($F52,[1]Camps!$H$2:$BS$71,19,0),)</f>
        <v>567</v>
      </c>
      <c r="Z52" s="1"/>
      <c r="AA52" s="1"/>
      <c r="AB52" s="1"/>
      <c r="AC52" s="1"/>
      <c r="AD52" s="1"/>
      <c r="AE52" s="1"/>
      <c r="AF52" s="1"/>
      <c r="AG52" s="1"/>
      <c r="AH52" s="1"/>
      <c r="AI52" s="1"/>
    </row>
    <row r="53" spans="1:35" s="26" customFormat="1" ht="17.45" customHeight="1" x14ac:dyDescent="0.3">
      <c r="A53" s="1"/>
      <c r="B53" s="14">
        <v>44</v>
      </c>
      <c r="C53" s="15" t="s">
        <v>204</v>
      </c>
      <c r="D53" s="16" t="s">
        <v>139</v>
      </c>
      <c r="E53" s="16" t="s">
        <v>140</v>
      </c>
      <c r="F53" s="16" t="s">
        <v>141</v>
      </c>
      <c r="G53" s="16"/>
      <c r="H53" s="16" t="s">
        <v>142</v>
      </c>
      <c r="I53" s="16">
        <f>IFERROR(VLOOKUP($F53,[1]Camps!$H$2:$BS$71,8,0),)</f>
        <v>604</v>
      </c>
      <c r="J53" s="16">
        <f>IFERROR(VLOOKUP($F53,[1]Camps!$H$2:$BS$71,9,0),)</f>
        <v>2659</v>
      </c>
      <c r="K53" s="16">
        <f>IFERROR(VLOOKUP($F53,[1]Camps!$H$2:$BS$71,10,0),)</f>
        <v>1283</v>
      </c>
      <c r="L53" s="16">
        <f>IFERROR(VLOOKUP($F53,[1]Camps!$H$2:$BS$71,11,0),)</f>
        <v>1376</v>
      </c>
      <c r="M53" s="16">
        <f>IFERROR(VLOOKUP($F53,[1]Camps!$H$2:$BS$71,25,0),)</f>
        <v>0</v>
      </c>
      <c r="N53" s="16">
        <f>IFERROR(VLOOKUP($F53,[1]Camps!$H$2:$BS$71,26,0),)</f>
        <v>0</v>
      </c>
      <c r="O53" s="16">
        <f>IFERROR(VLOOKUP($F53,[1]Camps!$H$2:$BS$71,27,0),)</f>
        <v>0</v>
      </c>
      <c r="P53" s="16">
        <f>IFERROR(VLOOKUP($F53,[1]Camps!$H$2:$BS$71,28,0),)</f>
        <v>0</v>
      </c>
      <c r="Q53" s="16">
        <f>IFERROR(VLOOKUP($F53,[1]Camps!$H$2:$BS$71,29,0),)</f>
        <v>0</v>
      </c>
      <c r="R53" s="16">
        <f>IFERROR(VLOOKUP($F53,[1]Camps!$H$2:$BS$71,30,0),)</f>
        <v>0</v>
      </c>
      <c r="S53" s="16">
        <f>IFERROR(VLOOKUP($F53,[1]Camps!$H$2:$BS$71,61,0),)</f>
        <v>604</v>
      </c>
      <c r="T53" s="16">
        <f>IFERROR(VLOOKUP($F53,[1]Camps!$H$2:$BS$71,62,0),)</f>
        <v>0</v>
      </c>
      <c r="U53" s="16">
        <f>IFERROR(VLOOKUP($F53,[1]Camps!$H$2:$BS$71,63,0),)</f>
        <v>0</v>
      </c>
      <c r="V53" s="20">
        <f>IFERROR(VLOOKUP($F53,[1]Camps!$H$2:$BS$71,64,0),)</f>
        <v>0</v>
      </c>
      <c r="W53" s="16">
        <f>IFERROR(VLOOKUP($F53,[1]Camps!$H$2:$BS$71,13,0),)</f>
        <v>1325</v>
      </c>
      <c r="X53" s="16">
        <f>IFERROR(VLOOKUP($F53,[1]Camps!$H$2:$BS$71,16,0),)</f>
        <v>1277</v>
      </c>
      <c r="Y53" s="20">
        <f>IFERROR(VLOOKUP($F53,[1]Camps!$H$2:$BS$71,19,0),)</f>
        <v>57</v>
      </c>
      <c r="Z53" s="1"/>
      <c r="AA53" s="1"/>
      <c r="AB53" s="1"/>
      <c r="AC53" s="1"/>
      <c r="AD53" s="1"/>
      <c r="AE53" s="1"/>
      <c r="AF53" s="1"/>
      <c r="AG53" s="1"/>
      <c r="AH53" s="1"/>
      <c r="AI53" s="1"/>
    </row>
    <row r="54" spans="1:35" s="26" customFormat="1" ht="17.45" customHeight="1" x14ac:dyDescent="0.3">
      <c r="A54" s="1"/>
      <c r="B54" s="14">
        <v>45</v>
      </c>
      <c r="C54" s="15" t="s">
        <v>204</v>
      </c>
      <c r="D54" s="16" t="s">
        <v>139</v>
      </c>
      <c r="E54" s="16" t="s">
        <v>140</v>
      </c>
      <c r="F54" s="16" t="s">
        <v>143</v>
      </c>
      <c r="G54" s="16"/>
      <c r="H54" s="16" t="s">
        <v>144</v>
      </c>
      <c r="I54" s="16">
        <f>IFERROR(VLOOKUP($F54,[1]Camps!$H$2:$BS$71,8,0),)</f>
        <v>199</v>
      </c>
      <c r="J54" s="16">
        <f>IFERROR(VLOOKUP($F54,[1]Camps!$H$2:$BS$71,9,0),)</f>
        <v>865</v>
      </c>
      <c r="K54" s="16">
        <f>IFERROR(VLOOKUP($F54,[1]Camps!$H$2:$BS$71,10,0),)</f>
        <v>413</v>
      </c>
      <c r="L54" s="16">
        <f>IFERROR(VLOOKUP($F54,[1]Camps!$H$2:$BS$71,11,0),)</f>
        <v>452</v>
      </c>
      <c r="M54" s="16">
        <f>IFERROR(VLOOKUP($F54,[1]Camps!$H$2:$BS$71,25,0),)</f>
        <v>0</v>
      </c>
      <c r="N54" s="16">
        <f>IFERROR(VLOOKUP($F54,[1]Camps!$H$2:$BS$71,26,0),)</f>
        <v>0</v>
      </c>
      <c r="O54" s="16">
        <f>IFERROR(VLOOKUP($F54,[1]Camps!$H$2:$BS$71,27,0),)</f>
        <v>0</v>
      </c>
      <c r="P54" s="16">
        <f>IFERROR(VLOOKUP($F54,[1]Camps!$H$2:$BS$71,28,0),)</f>
        <v>0</v>
      </c>
      <c r="Q54" s="16">
        <f>IFERROR(VLOOKUP($F54,[1]Camps!$H$2:$BS$71,29,0),)</f>
        <v>0</v>
      </c>
      <c r="R54" s="16">
        <f>IFERROR(VLOOKUP($F54,[1]Camps!$H$2:$BS$71,30,0),)</f>
        <v>0</v>
      </c>
      <c r="S54" s="16">
        <f>IFERROR(VLOOKUP($F54,[1]Camps!$H$2:$BS$71,61,0),)</f>
        <v>279</v>
      </c>
      <c r="T54" s="16">
        <f>IFERROR(VLOOKUP($F54,[1]Camps!$H$2:$BS$71,62,0),)</f>
        <v>233</v>
      </c>
      <c r="U54" s="16">
        <f>IFERROR(VLOOKUP($F54,[1]Camps!$H$2:$BS$71,63,0),)</f>
        <v>0</v>
      </c>
      <c r="V54" s="20">
        <f>IFERROR(VLOOKUP($F54,[1]Camps!$H$2:$BS$71,64,0),)</f>
        <v>0</v>
      </c>
      <c r="W54" s="16">
        <f>IFERROR(VLOOKUP($F54,[1]Camps!$H$2:$BS$71,13,0),)</f>
        <v>435</v>
      </c>
      <c r="X54" s="16">
        <f>IFERROR(VLOOKUP($F54,[1]Camps!$H$2:$BS$71,16,0),)</f>
        <v>392</v>
      </c>
      <c r="Y54" s="20">
        <f>IFERROR(VLOOKUP($F54,[1]Camps!$H$2:$BS$71,19,0),)</f>
        <v>38</v>
      </c>
      <c r="Z54" s="1"/>
      <c r="AA54" s="1"/>
      <c r="AB54" s="1"/>
      <c r="AC54" s="1"/>
      <c r="AD54" s="1"/>
      <c r="AE54" s="1"/>
      <c r="AF54" s="1"/>
      <c r="AG54" s="1"/>
      <c r="AH54" s="1"/>
      <c r="AI54" s="1"/>
    </row>
    <row r="55" spans="1:35" s="26" customFormat="1" ht="17.45" customHeight="1" x14ac:dyDescent="0.3">
      <c r="A55" s="1"/>
      <c r="B55" s="14">
        <v>46</v>
      </c>
      <c r="C55" s="15" t="s">
        <v>204</v>
      </c>
      <c r="D55" s="16" t="s">
        <v>139</v>
      </c>
      <c r="E55" s="16" t="s">
        <v>140</v>
      </c>
      <c r="F55" s="16" t="s">
        <v>145</v>
      </c>
      <c r="G55" s="16"/>
      <c r="H55" s="16" t="s">
        <v>146</v>
      </c>
      <c r="I55" s="16">
        <f>IFERROR(VLOOKUP($F55,[1]Camps!$H$2:$BS$71,8,0),)</f>
        <v>200</v>
      </c>
      <c r="J55" s="16">
        <f>IFERROR(VLOOKUP($F55,[1]Camps!$H$2:$BS$71,9,0),)</f>
        <v>920</v>
      </c>
      <c r="K55" s="16">
        <f>IFERROR(VLOOKUP($F55,[1]Camps!$H$2:$BS$71,10,0),)</f>
        <v>453</v>
      </c>
      <c r="L55" s="16">
        <f>IFERROR(VLOOKUP($F55,[1]Camps!$H$2:$BS$71,11,0),)</f>
        <v>467</v>
      </c>
      <c r="M55" s="16">
        <f>IFERROR(VLOOKUP($F55,[1]Camps!$H$2:$BS$71,25,0),)</f>
        <v>0</v>
      </c>
      <c r="N55" s="16">
        <f>IFERROR(VLOOKUP($F55,[1]Camps!$H$2:$BS$71,26,0),)</f>
        <v>0</v>
      </c>
      <c r="O55" s="16">
        <f>IFERROR(VLOOKUP($F55,[1]Camps!$H$2:$BS$71,27,0),)</f>
        <v>0</v>
      </c>
      <c r="P55" s="16">
        <f>IFERROR(VLOOKUP($F55,[1]Camps!$H$2:$BS$71,28,0),)</f>
        <v>0</v>
      </c>
      <c r="Q55" s="16">
        <f>IFERROR(VLOOKUP($F55,[1]Camps!$H$2:$BS$71,29,0),)</f>
        <v>0</v>
      </c>
      <c r="R55" s="16">
        <f>IFERROR(VLOOKUP($F55,[1]Camps!$H$2:$BS$71,30,0),)</f>
        <v>0</v>
      </c>
      <c r="S55" s="16">
        <f>IFERROR(VLOOKUP($F55,[1]Camps!$H$2:$BS$71,61,0),)</f>
        <v>314</v>
      </c>
      <c r="T55" s="16">
        <f>IFERROR(VLOOKUP($F55,[1]Camps!$H$2:$BS$71,62,0),)</f>
        <v>726</v>
      </c>
      <c r="U55" s="16">
        <f>IFERROR(VLOOKUP($F55,[1]Camps!$H$2:$BS$71,63,0),)</f>
        <v>0</v>
      </c>
      <c r="V55" s="20">
        <f>IFERROR(VLOOKUP($F55,[1]Camps!$H$2:$BS$71,64,0),)</f>
        <v>0</v>
      </c>
      <c r="W55" s="16">
        <f>IFERROR(VLOOKUP($F55,[1]Camps!$H$2:$BS$71,13,0),)</f>
        <v>511</v>
      </c>
      <c r="X55" s="16">
        <f>IFERROR(VLOOKUP($F55,[1]Camps!$H$2:$BS$71,16,0),)</f>
        <v>382</v>
      </c>
      <c r="Y55" s="20">
        <f>IFERROR(VLOOKUP($F55,[1]Camps!$H$2:$BS$71,19,0),)</f>
        <v>27</v>
      </c>
      <c r="Z55" s="1"/>
      <c r="AA55" s="1"/>
      <c r="AB55" s="1"/>
      <c r="AC55" s="1"/>
      <c r="AD55" s="1"/>
      <c r="AE55" s="1"/>
      <c r="AF55" s="1"/>
      <c r="AG55" s="1"/>
      <c r="AH55" s="1"/>
      <c r="AI55" s="1"/>
    </row>
    <row r="56" spans="1:35" s="26" customFormat="1" ht="17.45" customHeight="1" x14ac:dyDescent="0.3">
      <c r="A56" s="1"/>
      <c r="B56" s="14">
        <v>47</v>
      </c>
      <c r="C56" s="15" t="s">
        <v>204</v>
      </c>
      <c r="D56" s="16" t="s">
        <v>139</v>
      </c>
      <c r="E56" s="16" t="s">
        <v>147</v>
      </c>
      <c r="F56" s="16" t="s">
        <v>148</v>
      </c>
      <c r="G56" s="16"/>
      <c r="H56" s="16" t="s">
        <v>149</v>
      </c>
      <c r="I56" s="16">
        <f>IFERROR(VLOOKUP($F56,[1]Camps!$H$2:$BS$71,8,0),)</f>
        <v>120</v>
      </c>
      <c r="J56" s="16">
        <f>IFERROR(VLOOKUP($F56,[1]Camps!$H$2:$BS$71,9,0),)</f>
        <v>559</v>
      </c>
      <c r="K56" s="16">
        <f>IFERROR(VLOOKUP($F56,[1]Camps!$H$2:$BS$71,10,0),)</f>
        <v>313</v>
      </c>
      <c r="L56" s="16">
        <f>IFERROR(VLOOKUP($F56,[1]Camps!$H$2:$BS$71,11,0),)</f>
        <v>246</v>
      </c>
      <c r="M56" s="16">
        <f>IFERROR(VLOOKUP($F56,[1]Camps!$H$2:$BS$71,25,0),)</f>
        <v>0</v>
      </c>
      <c r="N56" s="16">
        <f>IFERROR(VLOOKUP($F56,[1]Camps!$H$2:$BS$71,26,0),)</f>
        <v>0</v>
      </c>
      <c r="O56" s="16">
        <f>IFERROR(VLOOKUP($F56,[1]Camps!$H$2:$BS$71,27,0),)</f>
        <v>0</v>
      </c>
      <c r="P56" s="16">
        <f>IFERROR(VLOOKUP($F56,[1]Camps!$H$2:$BS$71,28,0),)</f>
        <v>0</v>
      </c>
      <c r="Q56" s="16">
        <f>IFERROR(VLOOKUP($F56,[1]Camps!$H$2:$BS$71,29,0),)</f>
        <v>0</v>
      </c>
      <c r="R56" s="16">
        <f>IFERROR(VLOOKUP($F56,[1]Camps!$H$2:$BS$71,30,0),)</f>
        <v>0</v>
      </c>
      <c r="S56" s="16">
        <f>IFERROR(VLOOKUP($F56,[1]Camps!$H$2:$BS$71,61,0),)</f>
        <v>171</v>
      </c>
      <c r="T56" s="16">
        <f>IFERROR(VLOOKUP($F56,[1]Camps!$H$2:$BS$71,62,0),)</f>
        <v>0</v>
      </c>
      <c r="U56" s="16">
        <f>IFERROR(VLOOKUP($F56,[1]Camps!$H$2:$BS$71,63,0),)</f>
        <v>0</v>
      </c>
      <c r="V56" s="20">
        <f>IFERROR(VLOOKUP($F56,[1]Camps!$H$2:$BS$71,64,0),)</f>
        <v>171</v>
      </c>
      <c r="W56" s="16">
        <f>IFERROR(VLOOKUP($F56,[1]Camps!$H$2:$BS$71,13,0),)</f>
        <v>307</v>
      </c>
      <c r="X56" s="16">
        <f>IFERROR(VLOOKUP($F56,[1]Camps!$H$2:$BS$71,16,0),)</f>
        <v>234</v>
      </c>
      <c r="Y56" s="20">
        <f>IFERROR(VLOOKUP($F56,[1]Camps!$H$2:$BS$71,19,0),)</f>
        <v>18</v>
      </c>
      <c r="Z56" s="1"/>
      <c r="AA56" s="1"/>
      <c r="AB56" s="1"/>
      <c r="AC56" s="1"/>
      <c r="AD56" s="1"/>
      <c r="AE56" s="1"/>
      <c r="AF56" s="1"/>
      <c r="AG56" s="1"/>
      <c r="AH56" s="1"/>
      <c r="AI56" s="1"/>
    </row>
    <row r="57" spans="1:35" s="26" customFormat="1" ht="17.45" customHeight="1" x14ac:dyDescent="0.3">
      <c r="A57" s="1"/>
      <c r="B57" s="14">
        <v>48</v>
      </c>
      <c r="C57" s="15" t="s">
        <v>204</v>
      </c>
      <c r="D57" s="16" t="s">
        <v>150</v>
      </c>
      <c r="E57" s="16" t="s">
        <v>150</v>
      </c>
      <c r="F57" s="16" t="s">
        <v>151</v>
      </c>
      <c r="G57" s="16"/>
      <c r="H57" s="16" t="s">
        <v>152</v>
      </c>
      <c r="I57" s="16">
        <f>IFERROR(VLOOKUP($F57,[1]Camps!$H$2:$BS$71,8,0),)</f>
        <v>926</v>
      </c>
      <c r="J57" s="16">
        <f>IFERROR(VLOOKUP($F57,[1]Camps!$H$2:$BS$71,9,0),)</f>
        <v>4721</v>
      </c>
      <c r="K57" s="16">
        <f>IFERROR(VLOOKUP($F57,[1]Camps!$H$2:$BS$71,10,0),)</f>
        <v>2389</v>
      </c>
      <c r="L57" s="16">
        <f>IFERROR(VLOOKUP($F57,[1]Camps!$H$2:$BS$71,11,0),)</f>
        <v>2332</v>
      </c>
      <c r="M57" s="16">
        <f>IFERROR(VLOOKUP($F57,[1]Camps!$H$2:$BS$71,25,0),)</f>
        <v>6</v>
      </c>
      <c r="N57" s="16">
        <f>IFERROR(VLOOKUP($F57,[1]Camps!$H$2:$BS$71,26,0),)</f>
        <v>30</v>
      </c>
      <c r="O57" s="16">
        <f>IFERROR(VLOOKUP($F57,[1]Camps!$H$2:$BS$71,27,0),)</f>
        <v>1</v>
      </c>
      <c r="P57" s="16">
        <f>IFERROR(VLOOKUP($F57,[1]Camps!$H$2:$BS$71,28,0),)</f>
        <v>2</v>
      </c>
      <c r="Q57" s="16">
        <f>IFERROR(VLOOKUP($F57,[1]Camps!$H$2:$BS$71,29,0),)</f>
        <v>14</v>
      </c>
      <c r="R57" s="16">
        <f>IFERROR(VLOOKUP($F57,[1]Camps!$H$2:$BS$71,30,0),)</f>
        <v>80</v>
      </c>
      <c r="S57" s="16">
        <f>IFERROR(VLOOKUP($F57,[1]Camps!$H$2:$BS$71,61,0),)</f>
        <v>1177</v>
      </c>
      <c r="T57" s="16">
        <f>IFERROR(VLOOKUP($F57,[1]Camps!$H$2:$BS$71,62,0),)</f>
        <v>0</v>
      </c>
      <c r="U57" s="16">
        <f>IFERROR(VLOOKUP($F57,[1]Camps!$H$2:$BS$71,63,0),)</f>
        <v>0</v>
      </c>
      <c r="V57" s="20">
        <f>IFERROR(VLOOKUP($F57,[1]Camps!$H$2:$BS$71,64,0),)</f>
        <v>0</v>
      </c>
      <c r="W57" s="16">
        <f>IFERROR(VLOOKUP($F57,[1]Camps!$H$2:$BS$71,13,0),)</f>
        <v>2619</v>
      </c>
      <c r="X57" s="16">
        <f>IFERROR(VLOOKUP($F57,[1]Camps!$H$2:$BS$71,16,0),)</f>
        <v>1981</v>
      </c>
      <c r="Y57" s="20">
        <f>IFERROR(VLOOKUP($F57,[1]Camps!$H$2:$BS$71,19,0),)</f>
        <v>121</v>
      </c>
      <c r="Z57" s="1"/>
      <c r="AA57" s="1"/>
      <c r="AB57" s="1"/>
      <c r="AC57" s="1"/>
      <c r="AD57" s="1"/>
      <c r="AE57" s="1"/>
      <c r="AF57" s="1"/>
      <c r="AG57" s="1"/>
      <c r="AH57" s="1"/>
      <c r="AI57" s="1"/>
    </row>
    <row r="58" spans="1:35" s="26" customFormat="1" ht="17.45" customHeight="1" x14ac:dyDescent="0.3">
      <c r="A58" s="1"/>
      <c r="B58" s="14">
        <v>49</v>
      </c>
      <c r="C58" s="15" t="s">
        <v>204</v>
      </c>
      <c r="D58" s="16" t="s">
        <v>150</v>
      </c>
      <c r="E58" s="16" t="s">
        <v>150</v>
      </c>
      <c r="F58" s="16" t="s">
        <v>153</v>
      </c>
      <c r="G58" s="16"/>
      <c r="H58" s="16" t="s">
        <v>154</v>
      </c>
      <c r="I58" s="16">
        <f>IFERROR(VLOOKUP($F58,[1]Camps!$H$2:$BS$71,8,0),)</f>
        <v>290</v>
      </c>
      <c r="J58" s="16">
        <f>IFERROR(VLOOKUP($F58,[1]Camps!$H$2:$BS$71,9,0),)</f>
        <v>1479</v>
      </c>
      <c r="K58" s="16">
        <f>IFERROR(VLOOKUP($F58,[1]Camps!$H$2:$BS$71,10,0),)</f>
        <v>754</v>
      </c>
      <c r="L58" s="16">
        <f>IFERROR(VLOOKUP($F58,[1]Camps!$H$2:$BS$71,11,0),)</f>
        <v>725</v>
      </c>
      <c r="M58" s="16">
        <f>IFERROR(VLOOKUP($F58,[1]Camps!$H$2:$BS$71,25,0),)</f>
        <v>0</v>
      </c>
      <c r="N58" s="16">
        <f>IFERROR(VLOOKUP($F58,[1]Camps!$H$2:$BS$71,26,0),)</f>
        <v>0</v>
      </c>
      <c r="O58" s="16">
        <f>IFERROR(VLOOKUP($F58,[1]Camps!$H$2:$BS$71,27,0),)</f>
        <v>0</v>
      </c>
      <c r="P58" s="16">
        <f>IFERROR(VLOOKUP($F58,[1]Camps!$H$2:$BS$71,28,0),)</f>
        <v>0</v>
      </c>
      <c r="Q58" s="16">
        <f>IFERROR(VLOOKUP($F58,[1]Camps!$H$2:$BS$71,29,0),)</f>
        <v>1</v>
      </c>
      <c r="R58" s="16">
        <f>IFERROR(VLOOKUP($F58,[1]Camps!$H$2:$BS$71,30,0),)</f>
        <v>5</v>
      </c>
      <c r="S58" s="16">
        <f>IFERROR(VLOOKUP($F58,[1]Camps!$H$2:$BS$71,61,0),)</f>
        <v>301</v>
      </c>
      <c r="T58" s="16">
        <f>IFERROR(VLOOKUP($F58,[1]Camps!$H$2:$BS$71,62,0),)</f>
        <v>0</v>
      </c>
      <c r="U58" s="16">
        <f>IFERROR(VLOOKUP($F58,[1]Camps!$H$2:$BS$71,63,0),)</f>
        <v>0</v>
      </c>
      <c r="V58" s="20">
        <f>IFERROR(VLOOKUP($F58,[1]Camps!$H$2:$BS$71,64,0),)</f>
        <v>0</v>
      </c>
      <c r="W58" s="16">
        <f>IFERROR(VLOOKUP($F58,[1]Camps!$H$2:$BS$71,13,0),)</f>
        <v>835</v>
      </c>
      <c r="X58" s="16">
        <f>IFERROR(VLOOKUP($F58,[1]Camps!$H$2:$BS$71,16,0),)</f>
        <v>609</v>
      </c>
      <c r="Y58" s="20">
        <f>IFERROR(VLOOKUP($F58,[1]Camps!$H$2:$BS$71,19,0),)</f>
        <v>35</v>
      </c>
      <c r="Z58" s="1"/>
      <c r="AA58" s="1"/>
      <c r="AB58" s="1"/>
      <c r="AC58" s="1"/>
      <c r="AD58" s="1"/>
      <c r="AE58" s="1"/>
      <c r="AF58" s="1"/>
      <c r="AG58" s="1"/>
      <c r="AH58" s="1"/>
      <c r="AI58" s="1"/>
    </row>
    <row r="59" spans="1:35" s="26" customFormat="1" ht="17.45" customHeight="1" x14ac:dyDescent="0.3">
      <c r="A59" s="1"/>
      <c r="B59" s="14">
        <v>50</v>
      </c>
      <c r="C59" s="15" t="s">
        <v>204</v>
      </c>
      <c r="D59" s="16" t="s">
        <v>150</v>
      </c>
      <c r="E59" s="16" t="s">
        <v>155</v>
      </c>
      <c r="F59" s="16" t="s">
        <v>156</v>
      </c>
      <c r="G59" s="16"/>
      <c r="H59" s="16" t="s">
        <v>157</v>
      </c>
      <c r="I59" s="16">
        <f>IFERROR(VLOOKUP($F59,[1]Camps!$H$2:$BS$71,8,0),)</f>
        <v>1940</v>
      </c>
      <c r="J59" s="16">
        <f>IFERROR(VLOOKUP($F59,[1]Camps!$H$2:$BS$71,9,0),)</f>
        <v>9216</v>
      </c>
      <c r="K59" s="16">
        <f>IFERROR(VLOOKUP($F59,[1]Camps!$H$2:$BS$71,10,0),)</f>
        <v>4744</v>
      </c>
      <c r="L59" s="16">
        <f>IFERROR(VLOOKUP($F59,[1]Camps!$H$2:$BS$71,11,0),)</f>
        <v>4472</v>
      </c>
      <c r="M59" s="16">
        <f>IFERROR(VLOOKUP($F59,[1]Camps!$H$2:$BS$71,25,0),)</f>
        <v>1</v>
      </c>
      <c r="N59" s="16">
        <f>IFERROR(VLOOKUP($F59,[1]Camps!$H$2:$BS$71,26,0),)</f>
        <v>10</v>
      </c>
      <c r="O59" s="16">
        <f>IFERROR(VLOOKUP($F59,[1]Camps!$H$2:$BS$71,27,0),)</f>
        <v>0</v>
      </c>
      <c r="P59" s="16">
        <f>IFERROR(VLOOKUP($F59,[1]Camps!$H$2:$BS$71,28,0),)</f>
        <v>0</v>
      </c>
      <c r="Q59" s="16">
        <f>IFERROR(VLOOKUP($F59,[1]Camps!$H$2:$BS$71,29,0),)</f>
        <v>14</v>
      </c>
      <c r="R59" s="16">
        <f>IFERROR(VLOOKUP($F59,[1]Camps!$H$2:$BS$71,30,0),)</f>
        <v>73</v>
      </c>
      <c r="S59" s="16">
        <f>IFERROR(VLOOKUP($F59,[1]Camps!$H$2:$BS$71,61,0),)</f>
        <v>1774</v>
      </c>
      <c r="T59" s="16">
        <f>IFERROR(VLOOKUP($F59,[1]Camps!$H$2:$BS$71,62,0),)</f>
        <v>0</v>
      </c>
      <c r="U59" s="16">
        <f>IFERROR(VLOOKUP($F59,[1]Camps!$H$2:$BS$71,63,0),)</f>
        <v>26</v>
      </c>
      <c r="V59" s="20">
        <f>IFERROR(VLOOKUP($F59,[1]Camps!$H$2:$BS$71,64,0),)</f>
        <v>0</v>
      </c>
      <c r="W59" s="16">
        <f>IFERROR(VLOOKUP($F59,[1]Camps!$H$2:$BS$71,13,0),)</f>
        <v>4957</v>
      </c>
      <c r="X59" s="16">
        <f>IFERROR(VLOOKUP($F59,[1]Camps!$H$2:$BS$71,16,0),)</f>
        <v>3955</v>
      </c>
      <c r="Y59" s="20">
        <f>IFERROR(VLOOKUP($F59,[1]Camps!$H$2:$BS$71,19,0),)</f>
        <v>304</v>
      </c>
      <c r="Z59" s="1"/>
      <c r="AA59" s="1"/>
      <c r="AB59" s="1"/>
      <c r="AC59" s="1"/>
      <c r="AD59" s="1"/>
      <c r="AE59" s="1"/>
      <c r="AF59" s="1"/>
      <c r="AG59" s="1"/>
      <c r="AH59" s="1"/>
      <c r="AI59" s="1"/>
    </row>
    <row r="60" spans="1:35" s="26" customFormat="1" ht="17.45" customHeight="1" x14ac:dyDescent="0.3">
      <c r="A60" s="1"/>
      <c r="B60" s="14">
        <v>51</v>
      </c>
      <c r="C60" s="15" t="s">
        <v>204</v>
      </c>
      <c r="D60" s="16" t="s">
        <v>158</v>
      </c>
      <c r="E60" s="16" t="s">
        <v>159</v>
      </c>
      <c r="F60" s="16" t="s">
        <v>160</v>
      </c>
      <c r="G60" s="16"/>
      <c r="H60" s="16" t="s">
        <v>161</v>
      </c>
      <c r="I60" s="16">
        <f>IFERROR(VLOOKUP($F60,[1]Camps!$H$2:$BS$71,8,0),)</f>
        <v>104</v>
      </c>
      <c r="J60" s="16">
        <f>IFERROR(VLOOKUP($F60,[1]Camps!$H$2:$BS$71,9,0),)</f>
        <v>645</v>
      </c>
      <c r="K60" s="16">
        <f>IFERROR(VLOOKUP($F60,[1]Camps!$H$2:$BS$71,10,0),)</f>
        <v>328</v>
      </c>
      <c r="L60" s="16">
        <f>IFERROR(VLOOKUP($F60,[1]Camps!$H$2:$BS$71,11,0),)</f>
        <v>317</v>
      </c>
      <c r="M60" s="16">
        <f>IFERROR(VLOOKUP($F60,[1]Camps!$H$2:$BS$71,25,0),)</f>
        <v>0</v>
      </c>
      <c r="N60" s="16">
        <f>IFERROR(VLOOKUP($F60,[1]Camps!$H$2:$BS$71,26,0),)</f>
        <v>0</v>
      </c>
      <c r="O60" s="16">
        <f>IFERROR(VLOOKUP($F60,[1]Camps!$H$2:$BS$71,27,0),)</f>
        <v>0</v>
      </c>
      <c r="P60" s="16">
        <f>IFERROR(VLOOKUP($F60,[1]Camps!$H$2:$BS$71,28,0),)</f>
        <v>0</v>
      </c>
      <c r="Q60" s="16">
        <f>IFERROR(VLOOKUP($F60,[1]Camps!$H$2:$BS$71,29,0),)</f>
        <v>0</v>
      </c>
      <c r="R60" s="16">
        <f>IFERROR(VLOOKUP($F60,[1]Camps!$H$2:$BS$71,30,0),)</f>
        <v>0</v>
      </c>
      <c r="S60" s="16">
        <f>IFERROR(VLOOKUP($F60,[1]Camps!$H$2:$BS$71,61,0),)</f>
        <v>104</v>
      </c>
      <c r="T60" s="16">
        <f>IFERROR(VLOOKUP($F60,[1]Camps!$H$2:$BS$71,62,0),)</f>
        <v>0</v>
      </c>
      <c r="U60" s="16">
        <f>IFERROR(VLOOKUP($F60,[1]Camps!$H$2:$BS$71,63,0),)</f>
        <v>0</v>
      </c>
      <c r="V60" s="20">
        <f>IFERROR(VLOOKUP($F60,[1]Camps!$H$2:$BS$71,64,0),)</f>
        <v>1010</v>
      </c>
      <c r="W60" s="16">
        <f>IFERROR(VLOOKUP($F60,[1]Camps!$H$2:$BS$71,13,0),)</f>
        <v>340</v>
      </c>
      <c r="X60" s="16">
        <f>IFERROR(VLOOKUP($F60,[1]Camps!$H$2:$BS$71,16,0),)</f>
        <v>287</v>
      </c>
      <c r="Y60" s="20">
        <f>IFERROR(VLOOKUP($F60,[1]Camps!$H$2:$BS$71,19,0),)</f>
        <v>18</v>
      </c>
      <c r="Z60" s="1"/>
      <c r="AA60" s="1"/>
      <c r="AB60" s="1"/>
      <c r="AC60" s="1"/>
      <c r="AD60" s="1"/>
      <c r="AE60" s="1"/>
      <c r="AF60" s="1"/>
      <c r="AG60" s="1"/>
      <c r="AH60" s="1"/>
      <c r="AI60" s="1"/>
    </row>
    <row r="61" spans="1:35" s="26" customFormat="1" ht="17.45" customHeight="1" x14ac:dyDescent="0.3">
      <c r="A61" s="1"/>
      <c r="B61" s="14">
        <v>52</v>
      </c>
      <c r="C61" s="15" t="s">
        <v>204</v>
      </c>
      <c r="D61" s="16" t="s">
        <v>162</v>
      </c>
      <c r="E61" s="16" t="s">
        <v>162</v>
      </c>
      <c r="F61" s="16" t="s">
        <v>163</v>
      </c>
      <c r="G61" s="16"/>
      <c r="H61" s="16" t="s">
        <v>164</v>
      </c>
      <c r="I61" s="16">
        <f>IFERROR(VLOOKUP($F61,[1]Camps!$H$2:$BS$71,8,0),)</f>
        <v>379</v>
      </c>
      <c r="J61" s="16">
        <f>IFERROR(VLOOKUP($F61,[1]Camps!$H$2:$BS$71,9,0),)</f>
        <v>2025</v>
      </c>
      <c r="K61" s="16">
        <f>IFERROR(VLOOKUP($F61,[1]Camps!$H$2:$BS$71,10,0),)</f>
        <v>1042</v>
      </c>
      <c r="L61" s="16">
        <f>IFERROR(VLOOKUP($F61,[1]Camps!$H$2:$BS$71,11,0),)</f>
        <v>983</v>
      </c>
      <c r="M61" s="16">
        <f>IFERROR(VLOOKUP($F61,[1]Camps!$H$2:$BS$71,25,0),)</f>
        <v>3</v>
      </c>
      <c r="N61" s="16">
        <f>IFERROR(VLOOKUP($F61,[1]Camps!$H$2:$BS$71,26,0),)</f>
        <v>12</v>
      </c>
      <c r="O61" s="16">
        <f>IFERROR(VLOOKUP($F61,[1]Camps!$H$2:$BS$71,27,0),)</f>
        <v>2</v>
      </c>
      <c r="P61" s="16">
        <f>IFERROR(VLOOKUP($F61,[1]Camps!$H$2:$BS$71,28,0),)</f>
        <v>10</v>
      </c>
      <c r="Q61" s="16">
        <f>IFERROR(VLOOKUP($F61,[1]Camps!$H$2:$BS$71,29,0),)</f>
        <v>6</v>
      </c>
      <c r="R61" s="16">
        <f>IFERROR(VLOOKUP($F61,[1]Camps!$H$2:$BS$71,30,0),)</f>
        <v>24</v>
      </c>
      <c r="S61" s="16">
        <f>IFERROR(VLOOKUP($F61,[1]Camps!$H$2:$BS$71,61,0),)</f>
        <v>572</v>
      </c>
      <c r="T61" s="16">
        <f>IFERROR(VLOOKUP($F61,[1]Camps!$H$2:$BS$71,62,0),)</f>
        <v>98</v>
      </c>
      <c r="U61" s="16">
        <f>IFERROR(VLOOKUP($F61,[1]Camps!$H$2:$BS$71,63,0),)</f>
        <v>0</v>
      </c>
      <c r="V61" s="20">
        <f>IFERROR(VLOOKUP($F61,[1]Camps!$H$2:$BS$71,64,0),)</f>
        <v>36</v>
      </c>
      <c r="W61" s="16">
        <f>IFERROR(VLOOKUP($F61,[1]Camps!$H$2:$BS$71,13,0),)</f>
        <v>1117</v>
      </c>
      <c r="X61" s="16">
        <f>IFERROR(VLOOKUP($F61,[1]Camps!$H$2:$BS$71,16,0),)</f>
        <v>838</v>
      </c>
      <c r="Y61" s="20">
        <f>IFERROR(VLOOKUP($F61,[1]Camps!$H$2:$BS$71,19,0),)</f>
        <v>70</v>
      </c>
      <c r="Z61" s="1"/>
      <c r="AA61" s="1"/>
      <c r="AB61" s="1"/>
      <c r="AC61" s="1"/>
      <c r="AD61" s="1"/>
      <c r="AE61" s="1"/>
      <c r="AF61" s="1"/>
      <c r="AG61" s="1"/>
      <c r="AH61" s="1"/>
      <c r="AI61" s="1"/>
    </row>
    <row r="62" spans="1:35" s="26" customFormat="1" ht="17.45" customHeight="1" x14ac:dyDescent="0.3">
      <c r="A62" s="1"/>
      <c r="B62" s="14">
        <v>53</v>
      </c>
      <c r="C62" s="15" t="s">
        <v>204</v>
      </c>
      <c r="D62" s="16" t="s">
        <v>162</v>
      </c>
      <c r="E62" s="16" t="s">
        <v>162</v>
      </c>
      <c r="F62" s="16" t="s">
        <v>165</v>
      </c>
      <c r="G62" s="16"/>
      <c r="H62" s="16" t="s">
        <v>166</v>
      </c>
      <c r="I62" s="16">
        <f>IFERROR(VLOOKUP($F62,[1]Camps!$H$2:$BS$71,8,0),)</f>
        <v>1403</v>
      </c>
      <c r="J62" s="16">
        <f>IFERROR(VLOOKUP($F62,[1]Camps!$H$2:$BS$71,9,0),)</f>
        <v>7901</v>
      </c>
      <c r="K62" s="16">
        <f>IFERROR(VLOOKUP($F62,[1]Camps!$H$2:$BS$71,10,0),)</f>
        <v>4286</v>
      </c>
      <c r="L62" s="16">
        <f>IFERROR(VLOOKUP($F62,[1]Camps!$H$2:$BS$71,11,0),)</f>
        <v>3615</v>
      </c>
      <c r="M62" s="16">
        <f>IFERROR(VLOOKUP($F62,[1]Camps!$H$2:$BS$71,25,0),)</f>
        <v>4</v>
      </c>
      <c r="N62" s="16">
        <f>IFERROR(VLOOKUP($F62,[1]Camps!$H$2:$BS$71,26,0),)</f>
        <v>19</v>
      </c>
      <c r="O62" s="16">
        <f>IFERROR(VLOOKUP($F62,[1]Camps!$H$2:$BS$71,27,0),)</f>
        <v>6</v>
      </c>
      <c r="P62" s="16">
        <f>IFERROR(VLOOKUP($F62,[1]Camps!$H$2:$BS$71,28,0),)</f>
        <v>19</v>
      </c>
      <c r="Q62" s="16">
        <f>IFERROR(VLOOKUP($F62,[1]Camps!$H$2:$BS$71,29,0),)</f>
        <v>11</v>
      </c>
      <c r="R62" s="16">
        <f>IFERROR(VLOOKUP($F62,[1]Camps!$H$2:$BS$71,30,0),)</f>
        <v>51</v>
      </c>
      <c r="S62" s="16">
        <f>IFERROR(VLOOKUP($F62,[1]Camps!$H$2:$BS$71,61,0),)</f>
        <v>1976</v>
      </c>
      <c r="T62" s="16">
        <f>IFERROR(VLOOKUP($F62,[1]Camps!$H$2:$BS$71,62,0),)</f>
        <v>7901</v>
      </c>
      <c r="U62" s="16">
        <f>IFERROR(VLOOKUP($F62,[1]Camps!$H$2:$BS$71,63,0),)</f>
        <v>29</v>
      </c>
      <c r="V62" s="20">
        <f>IFERROR(VLOOKUP($F62,[1]Camps!$H$2:$BS$71,64,0),)</f>
        <v>0</v>
      </c>
      <c r="W62" s="16">
        <f>IFERROR(VLOOKUP($F62,[1]Camps!$H$2:$BS$71,13,0),)</f>
        <v>4967</v>
      </c>
      <c r="X62" s="16">
        <f>IFERROR(VLOOKUP($F62,[1]Camps!$H$2:$BS$71,16,0),)</f>
        <v>2705</v>
      </c>
      <c r="Y62" s="20">
        <f>IFERROR(VLOOKUP($F62,[1]Camps!$H$2:$BS$71,19,0),)</f>
        <v>229</v>
      </c>
      <c r="Z62" s="1"/>
      <c r="AA62" s="1"/>
      <c r="AB62" s="1"/>
      <c r="AC62" s="1"/>
      <c r="AD62" s="1"/>
      <c r="AE62" s="1"/>
      <c r="AF62" s="1"/>
      <c r="AG62" s="1"/>
      <c r="AH62" s="1"/>
      <c r="AI62" s="1"/>
    </row>
    <row r="63" spans="1:35" s="26" customFormat="1" ht="17.45" customHeight="1" x14ac:dyDescent="0.3">
      <c r="A63" s="1"/>
      <c r="B63" s="14">
        <v>54</v>
      </c>
      <c r="C63" s="15" t="s">
        <v>204</v>
      </c>
      <c r="D63" s="16" t="s">
        <v>122</v>
      </c>
      <c r="E63" s="16" t="s">
        <v>167</v>
      </c>
      <c r="F63" s="16" t="s">
        <v>168</v>
      </c>
      <c r="G63" s="16"/>
      <c r="H63" s="16" t="s">
        <v>169</v>
      </c>
      <c r="I63" s="16">
        <f>IFERROR(VLOOKUP($F63,[1]Camps!$H$2:$BS$71,8,0),)</f>
        <v>2773</v>
      </c>
      <c r="J63" s="16">
        <f>IFERROR(VLOOKUP($F63,[1]Camps!$H$2:$BS$71,9,0),)</f>
        <v>14823</v>
      </c>
      <c r="K63" s="16">
        <f>IFERROR(VLOOKUP($F63,[1]Camps!$H$2:$BS$71,10,0),)</f>
        <v>7542</v>
      </c>
      <c r="L63" s="16">
        <f>IFERROR(VLOOKUP($F63,[1]Camps!$H$2:$BS$71,11,0),)</f>
        <v>7281</v>
      </c>
      <c r="M63" s="16">
        <f>IFERROR(VLOOKUP($F63,[1]Camps!$H$2:$BS$71,25,0),)</f>
        <v>4</v>
      </c>
      <c r="N63" s="16">
        <f>IFERROR(VLOOKUP($F63,[1]Camps!$H$2:$BS$71,26,0),)</f>
        <v>17</v>
      </c>
      <c r="O63" s="16">
        <f>IFERROR(VLOOKUP($F63,[1]Camps!$H$2:$BS$71,27,0),)</f>
        <v>0</v>
      </c>
      <c r="P63" s="16">
        <f>IFERROR(VLOOKUP($F63,[1]Camps!$H$2:$BS$71,28,0),)</f>
        <v>0</v>
      </c>
      <c r="Q63" s="16">
        <f>IFERROR(VLOOKUP($F63,[1]Camps!$H$2:$BS$71,29,0),)</f>
        <v>0</v>
      </c>
      <c r="R63" s="16">
        <f>IFERROR(VLOOKUP($F63,[1]Camps!$H$2:$BS$71,30,0),)</f>
        <v>0</v>
      </c>
      <c r="S63" s="16">
        <f>IFERROR(VLOOKUP($F63,[1]Camps!$H$2:$BS$71,61,0),)</f>
        <v>3003</v>
      </c>
      <c r="T63" s="16">
        <f>IFERROR(VLOOKUP($F63,[1]Camps!$H$2:$BS$71,62,0),)</f>
        <v>0</v>
      </c>
      <c r="U63" s="16">
        <f>IFERROR(VLOOKUP($F63,[1]Camps!$H$2:$BS$71,63,0),)</f>
        <v>0</v>
      </c>
      <c r="V63" s="20">
        <f>IFERROR(VLOOKUP($F63,[1]Camps!$H$2:$BS$71,64,0),)</f>
        <v>0</v>
      </c>
      <c r="W63" s="16">
        <f>IFERROR(VLOOKUP($F63,[1]Camps!$H$2:$BS$71,13,0),)</f>
        <v>6791</v>
      </c>
      <c r="X63" s="16">
        <f>IFERROR(VLOOKUP($F63,[1]Camps!$H$2:$BS$71,16,0),)</f>
        <v>7409</v>
      </c>
      <c r="Y63" s="20">
        <f>IFERROR(VLOOKUP($F63,[1]Camps!$H$2:$BS$71,19,0),)</f>
        <v>623</v>
      </c>
      <c r="Z63" s="1"/>
      <c r="AA63" s="1"/>
      <c r="AB63" s="1"/>
      <c r="AC63" s="1"/>
      <c r="AD63" s="1"/>
      <c r="AE63" s="1"/>
      <c r="AF63" s="1"/>
      <c r="AG63" s="1"/>
      <c r="AH63" s="1"/>
      <c r="AI63" s="1"/>
    </row>
    <row r="64" spans="1:35" s="26" customFormat="1" ht="17.45" customHeight="1" x14ac:dyDescent="0.3">
      <c r="A64" s="1"/>
      <c r="B64" s="14">
        <v>55</v>
      </c>
      <c r="C64" s="15" t="s">
        <v>204</v>
      </c>
      <c r="D64" s="16" t="s">
        <v>122</v>
      </c>
      <c r="E64" s="16" t="s">
        <v>167</v>
      </c>
      <c r="F64" s="16" t="s">
        <v>170</v>
      </c>
      <c r="G64" s="16"/>
      <c r="H64" s="16" t="s">
        <v>171</v>
      </c>
      <c r="I64" s="16">
        <f>IFERROR(VLOOKUP($F64,[1]Camps!$H$2:$BS$71,8,0),)</f>
        <v>1726</v>
      </c>
      <c r="J64" s="16">
        <f>IFERROR(VLOOKUP($F64,[1]Camps!$H$2:$BS$71,9,0),)</f>
        <v>8765</v>
      </c>
      <c r="K64" s="16">
        <f>IFERROR(VLOOKUP($F64,[1]Camps!$H$2:$BS$71,10,0),)</f>
        <v>4550</v>
      </c>
      <c r="L64" s="16">
        <f>IFERROR(VLOOKUP($F64,[1]Camps!$H$2:$BS$71,11,0),)</f>
        <v>4215</v>
      </c>
      <c r="M64" s="16">
        <f>IFERROR(VLOOKUP($F64,[1]Camps!$H$2:$BS$71,25,0),)</f>
        <v>4</v>
      </c>
      <c r="N64" s="16">
        <f>IFERROR(VLOOKUP($F64,[1]Camps!$H$2:$BS$71,26,0),)</f>
        <v>8</v>
      </c>
      <c r="O64" s="16">
        <f>IFERROR(VLOOKUP($F64,[1]Camps!$H$2:$BS$71,27,0),)</f>
        <v>0</v>
      </c>
      <c r="P64" s="16">
        <f>IFERROR(VLOOKUP($F64,[1]Camps!$H$2:$BS$71,28,0),)</f>
        <v>0</v>
      </c>
      <c r="Q64" s="16">
        <f>IFERROR(VLOOKUP($F64,[1]Camps!$H$2:$BS$71,29,0),)</f>
        <v>2</v>
      </c>
      <c r="R64" s="16">
        <f>IFERROR(VLOOKUP($F64,[1]Camps!$H$2:$BS$71,30,0),)</f>
        <v>5</v>
      </c>
      <c r="S64" s="16">
        <f>IFERROR(VLOOKUP($F64,[1]Camps!$H$2:$BS$71,61,0),)</f>
        <v>1827</v>
      </c>
      <c r="T64" s="16">
        <f>IFERROR(VLOOKUP($F64,[1]Camps!$H$2:$BS$71,62,0),)</f>
        <v>0</v>
      </c>
      <c r="U64" s="16">
        <f>IFERROR(VLOOKUP($F64,[1]Camps!$H$2:$BS$71,63,0),)</f>
        <v>0</v>
      </c>
      <c r="V64" s="20">
        <f>IFERROR(VLOOKUP($F64,[1]Camps!$H$2:$BS$71,64,0),)</f>
        <v>11</v>
      </c>
      <c r="W64" s="16">
        <f>IFERROR(VLOOKUP($F64,[1]Camps!$H$2:$BS$71,13,0),)</f>
        <v>4138</v>
      </c>
      <c r="X64" s="16">
        <f>IFERROR(VLOOKUP($F64,[1]Camps!$H$2:$BS$71,16,0),)</f>
        <v>4222</v>
      </c>
      <c r="Y64" s="20">
        <f>IFERROR(VLOOKUP($F64,[1]Camps!$H$2:$BS$71,19,0),)</f>
        <v>405</v>
      </c>
      <c r="Z64" s="1"/>
      <c r="AA64" s="1"/>
      <c r="AB64" s="1"/>
      <c r="AC64" s="1"/>
      <c r="AD64" s="1"/>
      <c r="AE64" s="1"/>
      <c r="AF64" s="1"/>
      <c r="AG64" s="1"/>
      <c r="AH64" s="1"/>
      <c r="AI64" s="1"/>
    </row>
    <row r="65" spans="1:40" ht="17.45" customHeight="1" x14ac:dyDescent="0.3">
      <c r="B65" s="14">
        <v>56</v>
      </c>
      <c r="C65" s="15" t="s">
        <v>204</v>
      </c>
      <c r="D65" s="16" t="s">
        <v>122</v>
      </c>
      <c r="E65" s="16" t="s">
        <v>167</v>
      </c>
      <c r="F65" s="16" t="s">
        <v>172</v>
      </c>
      <c r="G65" s="16"/>
      <c r="H65" s="16" t="s">
        <v>173</v>
      </c>
      <c r="I65" s="16">
        <f>IFERROR(VLOOKUP($F65,[1]Camps!$H$2:$BS$71,8,0),)</f>
        <v>863</v>
      </c>
      <c r="J65" s="16">
        <f>IFERROR(VLOOKUP($F65,[1]Camps!$H$2:$BS$71,9,0),)</f>
        <v>4437</v>
      </c>
      <c r="K65" s="16">
        <f>IFERROR(VLOOKUP($F65,[1]Camps!$H$2:$BS$71,10,0),)</f>
        <v>2227</v>
      </c>
      <c r="L65" s="16">
        <f>IFERROR(VLOOKUP($F65,[1]Camps!$H$2:$BS$71,11,0),)</f>
        <v>2210</v>
      </c>
      <c r="M65" s="16">
        <f>IFERROR(VLOOKUP($F65,[1]Camps!$H$2:$BS$71,25,0),)</f>
        <v>0</v>
      </c>
      <c r="N65" s="16">
        <f>IFERROR(VLOOKUP($F65,[1]Camps!$H$2:$BS$71,26,0),)</f>
        <v>0</v>
      </c>
      <c r="O65" s="16">
        <f>IFERROR(VLOOKUP($F65,[1]Camps!$H$2:$BS$71,27,0),)</f>
        <v>0</v>
      </c>
      <c r="P65" s="16">
        <f>IFERROR(VLOOKUP($F65,[1]Camps!$H$2:$BS$71,28,0),)</f>
        <v>0</v>
      </c>
      <c r="Q65" s="16">
        <f>IFERROR(VLOOKUP($F65,[1]Camps!$H$2:$BS$71,29,0),)</f>
        <v>0</v>
      </c>
      <c r="R65" s="16">
        <f>IFERROR(VLOOKUP($F65,[1]Camps!$H$2:$BS$71,30,0),)</f>
        <v>0</v>
      </c>
      <c r="S65" s="16">
        <f>IFERROR(VLOOKUP($F65,[1]Camps!$H$2:$BS$71,61,0),)</f>
        <v>1004</v>
      </c>
      <c r="T65" s="16">
        <f>IFERROR(VLOOKUP($F65,[1]Camps!$H$2:$BS$71,62,0),)</f>
        <v>0</v>
      </c>
      <c r="U65" s="16">
        <f>IFERROR(VLOOKUP($F65,[1]Camps!$H$2:$BS$71,63,0),)</f>
        <v>2</v>
      </c>
      <c r="V65" s="20">
        <f>IFERROR(VLOOKUP($F65,[1]Camps!$H$2:$BS$71,64,0),)</f>
        <v>0</v>
      </c>
      <c r="W65" s="16">
        <f>IFERROR(VLOOKUP($F65,[1]Camps!$H$2:$BS$71,13,0),)</f>
        <v>2025</v>
      </c>
      <c r="X65" s="16">
        <f>IFERROR(VLOOKUP($F65,[1]Camps!$H$2:$BS$71,16,0),)</f>
        <v>2210</v>
      </c>
      <c r="Y65" s="20">
        <f>IFERROR(VLOOKUP($F65,[1]Camps!$H$2:$BS$71,19,0),)</f>
        <v>202</v>
      </c>
      <c r="AJ65" s="26"/>
      <c r="AK65" s="26"/>
      <c r="AL65" s="26"/>
      <c r="AM65" s="26"/>
      <c r="AN65" s="26"/>
    </row>
    <row r="66" spans="1:40" ht="17.45" customHeight="1" x14ac:dyDescent="0.3">
      <c r="B66" s="14">
        <v>57</v>
      </c>
      <c r="C66" s="15" t="s">
        <v>204</v>
      </c>
      <c r="D66" s="16" t="s">
        <v>122</v>
      </c>
      <c r="E66" s="16" t="s">
        <v>174</v>
      </c>
      <c r="F66" s="16" t="s">
        <v>175</v>
      </c>
      <c r="G66" s="16"/>
      <c r="H66" s="16" t="s">
        <v>176</v>
      </c>
      <c r="I66" s="16">
        <f>IFERROR(VLOOKUP($F66,[1]Camps!$H$2:$BS$71,8,0),)</f>
        <v>983</v>
      </c>
      <c r="J66" s="16">
        <f>IFERROR(VLOOKUP($F66,[1]Camps!$H$2:$BS$71,9,0),)</f>
        <v>4540</v>
      </c>
      <c r="K66" s="16">
        <f>IFERROR(VLOOKUP($F66,[1]Camps!$H$2:$BS$71,10,0),)</f>
        <v>2553</v>
      </c>
      <c r="L66" s="16">
        <f>IFERROR(VLOOKUP($F66,[1]Camps!$H$2:$BS$71,11,0),)</f>
        <v>1987</v>
      </c>
      <c r="M66" s="16">
        <f>IFERROR(VLOOKUP($F66,[1]Camps!$H$2:$BS$71,25,0),)</f>
        <v>33</v>
      </c>
      <c r="N66" s="16">
        <f>IFERROR(VLOOKUP($F66,[1]Camps!$H$2:$BS$71,26,0),)</f>
        <v>150</v>
      </c>
      <c r="O66" s="16">
        <f>IFERROR(VLOOKUP($F66,[1]Camps!$H$2:$BS$71,27,0),)</f>
        <v>13</v>
      </c>
      <c r="P66" s="16">
        <f>IFERROR(VLOOKUP($F66,[1]Camps!$H$2:$BS$71,28,0),)</f>
        <v>64</v>
      </c>
      <c r="Q66" s="16">
        <f>IFERROR(VLOOKUP($F66,[1]Camps!$H$2:$BS$71,29,0),)</f>
        <v>31</v>
      </c>
      <c r="R66" s="16">
        <f>IFERROR(VLOOKUP($F66,[1]Camps!$H$2:$BS$71,30,0),)</f>
        <v>151</v>
      </c>
      <c r="S66" s="16">
        <f>IFERROR(VLOOKUP($F66,[1]Camps!$H$2:$BS$71,61,0),)</f>
        <v>1273</v>
      </c>
      <c r="T66" s="16">
        <f>IFERROR(VLOOKUP($F66,[1]Camps!$H$2:$BS$71,62,0),)</f>
        <v>0</v>
      </c>
      <c r="U66" s="16">
        <f>IFERROR(VLOOKUP($F66,[1]Camps!$H$2:$BS$71,63,0),)</f>
        <v>0</v>
      </c>
      <c r="V66" s="20">
        <f>IFERROR(VLOOKUP($F66,[1]Camps!$H$2:$BS$71,64,0),)</f>
        <v>0</v>
      </c>
      <c r="W66" s="16">
        <f>IFERROR(VLOOKUP($F66,[1]Camps!$H$2:$BS$71,13,0),)</f>
        <v>2970</v>
      </c>
      <c r="X66" s="16">
        <f>IFERROR(VLOOKUP($F66,[1]Camps!$H$2:$BS$71,16,0),)</f>
        <v>1473</v>
      </c>
      <c r="Y66" s="20">
        <f>IFERROR(VLOOKUP($F66,[1]Camps!$H$2:$BS$71,19,0),)</f>
        <v>97</v>
      </c>
      <c r="AJ66" s="26"/>
      <c r="AK66" s="26"/>
      <c r="AL66" s="26"/>
      <c r="AM66" s="26"/>
      <c r="AN66" s="26"/>
    </row>
    <row r="67" spans="1:40" ht="17.45" customHeight="1" x14ac:dyDescent="0.3">
      <c r="B67" s="14">
        <v>58</v>
      </c>
      <c r="C67" s="15" t="s">
        <v>204</v>
      </c>
      <c r="D67" s="16" t="s">
        <v>122</v>
      </c>
      <c r="E67" s="16" t="s">
        <v>174</v>
      </c>
      <c r="F67" s="16" t="s">
        <v>177</v>
      </c>
      <c r="G67" s="16"/>
      <c r="H67" s="16" t="s">
        <v>178</v>
      </c>
      <c r="I67" s="16">
        <f>IFERROR(VLOOKUP($F67,[1]Camps!$H$2:$BS$71,8,0),)</f>
        <v>1236</v>
      </c>
      <c r="J67" s="16">
        <f>IFERROR(VLOOKUP($F67,[1]Camps!$H$2:$BS$71,9,0),)</f>
        <v>5665</v>
      </c>
      <c r="K67" s="16">
        <f>IFERROR(VLOOKUP($F67,[1]Camps!$H$2:$BS$71,10,0),)</f>
        <v>3123</v>
      </c>
      <c r="L67" s="16">
        <f>IFERROR(VLOOKUP($F67,[1]Camps!$H$2:$BS$71,11,0),)</f>
        <v>2542</v>
      </c>
      <c r="M67" s="16">
        <f>IFERROR(VLOOKUP($F67,[1]Camps!$H$2:$BS$71,25,0),)</f>
        <v>20</v>
      </c>
      <c r="N67" s="16">
        <f>IFERROR(VLOOKUP($F67,[1]Camps!$H$2:$BS$71,26,0),)</f>
        <v>103</v>
      </c>
      <c r="O67" s="16">
        <f>IFERROR(VLOOKUP($F67,[1]Camps!$H$2:$BS$71,27,0),)</f>
        <v>4</v>
      </c>
      <c r="P67" s="16">
        <f>IFERROR(VLOOKUP($F67,[1]Camps!$H$2:$BS$71,28,0),)</f>
        <v>10</v>
      </c>
      <c r="Q67" s="16">
        <f>IFERROR(VLOOKUP($F67,[1]Camps!$H$2:$BS$71,29,0),)</f>
        <v>45</v>
      </c>
      <c r="R67" s="16">
        <f>IFERROR(VLOOKUP($F67,[1]Camps!$H$2:$BS$71,30,0),)</f>
        <v>170</v>
      </c>
      <c r="S67" s="16">
        <f>IFERROR(VLOOKUP($F67,[1]Camps!$H$2:$BS$71,61,0),)</f>
        <v>1539</v>
      </c>
      <c r="T67" s="16">
        <f>IFERROR(VLOOKUP($F67,[1]Camps!$H$2:$BS$71,62,0),)</f>
        <v>0</v>
      </c>
      <c r="U67" s="16">
        <f>IFERROR(VLOOKUP($F67,[1]Camps!$H$2:$BS$71,63,0),)</f>
        <v>0</v>
      </c>
      <c r="V67" s="20">
        <f>IFERROR(VLOOKUP($F67,[1]Camps!$H$2:$BS$71,64,0),)</f>
        <v>0</v>
      </c>
      <c r="W67" s="16">
        <f>IFERROR(VLOOKUP($F67,[1]Camps!$H$2:$BS$71,13,0),)</f>
        <v>3322</v>
      </c>
      <c r="X67" s="16">
        <f>IFERROR(VLOOKUP($F67,[1]Camps!$H$2:$BS$71,16,0),)</f>
        <v>2190</v>
      </c>
      <c r="Y67" s="20">
        <f>IFERROR(VLOOKUP($F67,[1]Camps!$H$2:$BS$71,19,0),)</f>
        <v>153</v>
      </c>
      <c r="AJ67" s="26"/>
      <c r="AK67" s="26"/>
      <c r="AL67" s="26"/>
      <c r="AM67" s="26"/>
      <c r="AN67" s="26"/>
    </row>
    <row r="68" spans="1:40" ht="17.45" customHeight="1" x14ac:dyDescent="0.3">
      <c r="B68" s="14">
        <v>59</v>
      </c>
      <c r="C68" s="15" t="s">
        <v>204</v>
      </c>
      <c r="D68" s="16" t="s">
        <v>122</v>
      </c>
      <c r="E68" s="16" t="s">
        <v>174</v>
      </c>
      <c r="F68" s="16" t="s">
        <v>179</v>
      </c>
      <c r="G68" s="16"/>
      <c r="H68" s="16" t="s">
        <v>180</v>
      </c>
      <c r="I68" s="16">
        <f>IFERROR(VLOOKUP($F68,[1]Camps!$H$2:$BS$71,8,0),)</f>
        <v>1189</v>
      </c>
      <c r="J68" s="16">
        <f>IFERROR(VLOOKUP($F68,[1]Camps!$H$2:$BS$71,9,0),)</f>
        <v>6245</v>
      </c>
      <c r="K68" s="16">
        <f>IFERROR(VLOOKUP($F68,[1]Camps!$H$2:$BS$71,10,0),)</f>
        <v>3296</v>
      </c>
      <c r="L68" s="16">
        <f>IFERROR(VLOOKUP($F68,[1]Camps!$H$2:$BS$71,11,0),)</f>
        <v>2949</v>
      </c>
      <c r="M68" s="16">
        <f>IFERROR(VLOOKUP($F68,[1]Camps!$H$2:$BS$71,25,0),)</f>
        <v>16</v>
      </c>
      <c r="N68" s="16">
        <f>IFERROR(VLOOKUP($F68,[1]Camps!$H$2:$BS$71,26,0),)</f>
        <v>79</v>
      </c>
      <c r="O68" s="16">
        <f>IFERROR(VLOOKUP($F68,[1]Camps!$H$2:$BS$71,27,0),)</f>
        <v>5</v>
      </c>
      <c r="P68" s="16">
        <f>IFERROR(VLOOKUP($F68,[1]Camps!$H$2:$BS$71,28,0),)</f>
        <v>15</v>
      </c>
      <c r="Q68" s="16">
        <f>IFERROR(VLOOKUP($F68,[1]Camps!$H$2:$BS$71,29,0),)</f>
        <v>33</v>
      </c>
      <c r="R68" s="16">
        <f>IFERROR(VLOOKUP($F68,[1]Camps!$H$2:$BS$71,30,0),)</f>
        <v>157</v>
      </c>
      <c r="S68" s="16">
        <f>IFERROR(VLOOKUP($F68,[1]Camps!$H$2:$BS$71,61,0),)</f>
        <v>1652</v>
      </c>
      <c r="T68" s="16">
        <f>IFERROR(VLOOKUP($F68,[1]Camps!$H$2:$BS$71,62,0),)</f>
        <v>0</v>
      </c>
      <c r="U68" s="16">
        <f>IFERROR(VLOOKUP($F68,[1]Camps!$H$2:$BS$71,63,0),)</f>
        <v>0</v>
      </c>
      <c r="V68" s="20">
        <f>IFERROR(VLOOKUP($F68,[1]Camps!$H$2:$BS$71,64,0),)</f>
        <v>0</v>
      </c>
      <c r="W68" s="16">
        <f>IFERROR(VLOOKUP($F68,[1]Camps!$H$2:$BS$71,13,0),)</f>
        <v>3726</v>
      </c>
      <c r="X68" s="16">
        <f>IFERROR(VLOOKUP($F68,[1]Camps!$H$2:$BS$71,16,0),)</f>
        <v>2341</v>
      </c>
      <c r="Y68" s="20">
        <f>IFERROR(VLOOKUP($F68,[1]Camps!$H$2:$BS$71,19,0),)</f>
        <v>178</v>
      </c>
      <c r="AJ68" s="26"/>
      <c r="AK68" s="26"/>
      <c r="AL68" s="26"/>
      <c r="AM68" s="26"/>
      <c r="AN68" s="26"/>
    </row>
    <row r="69" spans="1:40" ht="17.45" customHeight="1" x14ac:dyDescent="0.3">
      <c r="B69" s="14">
        <v>60</v>
      </c>
      <c r="C69" s="15" t="s">
        <v>204</v>
      </c>
      <c r="D69" s="16" t="s">
        <v>122</v>
      </c>
      <c r="E69" s="16" t="s">
        <v>174</v>
      </c>
      <c r="F69" s="16" t="s">
        <v>181</v>
      </c>
      <c r="G69" s="16"/>
      <c r="H69" s="16" t="s">
        <v>182</v>
      </c>
      <c r="I69" s="16">
        <f>IFERROR(VLOOKUP($F69,[1]Camps!$H$2:$BS$71,8,0),)</f>
        <v>3070</v>
      </c>
      <c r="J69" s="16">
        <f>IFERROR(VLOOKUP($F69,[1]Camps!$H$2:$BS$71,9,0),)</f>
        <v>15040</v>
      </c>
      <c r="K69" s="16">
        <f>IFERROR(VLOOKUP($F69,[1]Camps!$H$2:$BS$71,10,0),)</f>
        <v>8026</v>
      </c>
      <c r="L69" s="16">
        <f>IFERROR(VLOOKUP($F69,[1]Camps!$H$2:$BS$71,11,0),)</f>
        <v>7014</v>
      </c>
      <c r="M69" s="16">
        <f>IFERROR(VLOOKUP($F69,[1]Camps!$H$2:$BS$71,25,0),)</f>
        <v>2</v>
      </c>
      <c r="N69" s="16">
        <f>IFERROR(VLOOKUP($F69,[1]Camps!$H$2:$BS$71,26,0),)</f>
        <v>10</v>
      </c>
      <c r="O69" s="16">
        <f>IFERROR(VLOOKUP($F69,[1]Camps!$H$2:$BS$71,27,0),)</f>
        <v>2</v>
      </c>
      <c r="P69" s="16">
        <f>IFERROR(VLOOKUP($F69,[1]Camps!$H$2:$BS$71,28,0),)</f>
        <v>10</v>
      </c>
      <c r="Q69" s="16">
        <f>IFERROR(VLOOKUP($F69,[1]Camps!$H$2:$BS$71,29,0),)</f>
        <v>17</v>
      </c>
      <c r="R69" s="16">
        <f>IFERROR(VLOOKUP($F69,[1]Camps!$H$2:$BS$71,30,0),)</f>
        <v>76</v>
      </c>
      <c r="S69" s="16">
        <f>IFERROR(VLOOKUP($F69,[1]Camps!$H$2:$BS$71,61,0),)</f>
        <v>3931</v>
      </c>
      <c r="T69" s="16">
        <f>IFERROR(VLOOKUP($F69,[1]Camps!$H$2:$BS$71,62,0),)</f>
        <v>1756</v>
      </c>
      <c r="U69" s="16">
        <f>IFERROR(VLOOKUP($F69,[1]Camps!$H$2:$BS$71,63,0),)</f>
        <v>0</v>
      </c>
      <c r="V69" s="20">
        <f>IFERROR(VLOOKUP($F69,[1]Camps!$H$2:$BS$71,64,0),)</f>
        <v>0</v>
      </c>
      <c r="W69" s="16">
        <f>IFERROR(VLOOKUP($F69,[1]Camps!$H$2:$BS$71,13,0),)</f>
        <v>8826</v>
      </c>
      <c r="X69" s="16">
        <f>IFERROR(VLOOKUP($F69,[1]Camps!$H$2:$BS$71,16,0),)</f>
        <v>5755</v>
      </c>
      <c r="Y69" s="20">
        <f>IFERROR(VLOOKUP($F69,[1]Camps!$H$2:$BS$71,19,0),)</f>
        <v>459</v>
      </c>
      <c r="AJ69" s="26"/>
      <c r="AK69" s="26"/>
      <c r="AL69" s="26"/>
      <c r="AM69" s="26"/>
      <c r="AN69" s="26"/>
    </row>
    <row r="70" spans="1:40" ht="17.45" customHeight="1" x14ac:dyDescent="0.3">
      <c r="B70" s="14">
        <v>61</v>
      </c>
      <c r="C70" s="15" t="s">
        <v>204</v>
      </c>
      <c r="D70" s="16" t="s">
        <v>122</v>
      </c>
      <c r="E70" s="16" t="s">
        <v>183</v>
      </c>
      <c r="F70" s="16" t="s">
        <v>184</v>
      </c>
      <c r="G70" s="16"/>
      <c r="H70" s="16" t="s">
        <v>185</v>
      </c>
      <c r="I70" s="16">
        <f>IFERROR(VLOOKUP($F70,[1]Camps!$H$2:$BS$71,8,0),)</f>
        <v>1182</v>
      </c>
      <c r="J70" s="16">
        <f>IFERROR(VLOOKUP($F70,[1]Camps!$H$2:$BS$71,9,0),)</f>
        <v>4554</v>
      </c>
      <c r="K70" s="16">
        <f>IFERROR(VLOOKUP($F70,[1]Camps!$H$2:$BS$71,10,0),)</f>
        <v>2443</v>
      </c>
      <c r="L70" s="16">
        <f>IFERROR(VLOOKUP($F70,[1]Camps!$H$2:$BS$71,11,0),)</f>
        <v>2111</v>
      </c>
      <c r="M70" s="16">
        <f>IFERROR(VLOOKUP($F70,[1]Camps!$H$2:$BS$71,25,0),)</f>
        <v>0</v>
      </c>
      <c r="N70" s="16">
        <f>IFERROR(VLOOKUP($F70,[1]Camps!$H$2:$BS$71,26,0),)</f>
        <v>0</v>
      </c>
      <c r="O70" s="16">
        <f>IFERROR(VLOOKUP($F70,[1]Camps!$H$2:$BS$71,27,0),)</f>
        <v>0</v>
      </c>
      <c r="P70" s="16">
        <f>IFERROR(VLOOKUP($F70,[1]Camps!$H$2:$BS$71,28,0),)</f>
        <v>0</v>
      </c>
      <c r="Q70" s="16">
        <f>IFERROR(VLOOKUP($F70,[1]Camps!$H$2:$BS$71,29,0),)</f>
        <v>42</v>
      </c>
      <c r="R70" s="16">
        <f>IFERROR(VLOOKUP($F70,[1]Camps!$H$2:$BS$71,30,0),)</f>
        <v>157</v>
      </c>
      <c r="S70" s="16">
        <f>IFERROR(VLOOKUP($F70,[1]Camps!$H$2:$BS$71,61,0),)</f>
        <v>1326</v>
      </c>
      <c r="T70" s="16">
        <f>IFERROR(VLOOKUP($F70,[1]Camps!$H$2:$BS$71,62,0),)</f>
        <v>1033</v>
      </c>
      <c r="U70" s="16">
        <f>IFERROR(VLOOKUP($F70,[1]Camps!$H$2:$BS$71,63,0),)</f>
        <v>141</v>
      </c>
      <c r="V70" s="20">
        <f>IFERROR(VLOOKUP($F70,[1]Camps!$H$2:$BS$71,64,0),)</f>
        <v>0</v>
      </c>
      <c r="W70" s="16">
        <f>IFERROR(VLOOKUP($F70,[1]Camps!$H$2:$BS$71,13,0),)</f>
        <v>1261</v>
      </c>
      <c r="X70" s="16">
        <f>IFERROR(VLOOKUP($F70,[1]Camps!$H$2:$BS$71,16,0),)</f>
        <v>3159</v>
      </c>
      <c r="Y70" s="20">
        <f>IFERROR(VLOOKUP($F70,[1]Camps!$H$2:$BS$71,19,0),)</f>
        <v>134</v>
      </c>
      <c r="AJ70" s="26"/>
      <c r="AK70" s="26"/>
      <c r="AL70" s="26"/>
      <c r="AM70" s="26"/>
      <c r="AN70" s="26"/>
    </row>
    <row r="71" spans="1:40" ht="17.45" customHeight="1" x14ac:dyDescent="0.3">
      <c r="B71" s="14">
        <v>62</v>
      </c>
      <c r="C71" s="15" t="s">
        <v>204</v>
      </c>
      <c r="D71" s="16" t="s">
        <v>122</v>
      </c>
      <c r="E71" s="16" t="s">
        <v>183</v>
      </c>
      <c r="F71" s="16" t="s">
        <v>186</v>
      </c>
      <c r="G71" s="16"/>
      <c r="H71" s="16" t="s">
        <v>187</v>
      </c>
      <c r="I71" s="16">
        <f>IFERROR(VLOOKUP($F71,[1]Camps!$H$2:$BS$71,8,0),)</f>
        <v>4258</v>
      </c>
      <c r="J71" s="16">
        <f>IFERROR(VLOOKUP($F71,[1]Camps!$H$2:$BS$71,9,0),)</f>
        <v>16838</v>
      </c>
      <c r="K71" s="16">
        <f>IFERROR(VLOOKUP($F71,[1]Camps!$H$2:$BS$71,10,0),)</f>
        <v>8725</v>
      </c>
      <c r="L71" s="16">
        <f>IFERROR(VLOOKUP($F71,[1]Camps!$H$2:$BS$71,11,0),)</f>
        <v>8113</v>
      </c>
      <c r="M71" s="16">
        <f>IFERROR(VLOOKUP($F71,[1]Camps!$H$2:$BS$71,25,0),)</f>
        <v>4</v>
      </c>
      <c r="N71" s="16">
        <f>IFERROR(VLOOKUP($F71,[1]Camps!$H$2:$BS$71,26,0),)</f>
        <v>26</v>
      </c>
      <c r="O71" s="16">
        <f>IFERROR(VLOOKUP($F71,[1]Camps!$H$2:$BS$71,27,0),)</f>
        <v>4</v>
      </c>
      <c r="P71" s="16">
        <f>IFERROR(VLOOKUP($F71,[1]Camps!$H$2:$BS$71,28,0),)</f>
        <v>26</v>
      </c>
      <c r="Q71" s="16">
        <f>IFERROR(VLOOKUP($F71,[1]Camps!$H$2:$BS$71,29,0),)</f>
        <v>66</v>
      </c>
      <c r="R71" s="16">
        <f>IFERROR(VLOOKUP($F71,[1]Camps!$H$2:$BS$71,30,0),)</f>
        <v>212</v>
      </c>
      <c r="S71" s="16">
        <f>IFERROR(VLOOKUP($F71,[1]Camps!$H$2:$BS$71,61,0),)</f>
        <v>5843</v>
      </c>
      <c r="T71" s="16">
        <f>IFERROR(VLOOKUP($F71,[1]Camps!$H$2:$BS$71,62,0),)</f>
        <v>1425</v>
      </c>
      <c r="U71" s="16">
        <f>IFERROR(VLOOKUP($F71,[1]Camps!$H$2:$BS$71,63,0),)</f>
        <v>232</v>
      </c>
      <c r="V71" s="20">
        <f>IFERROR(VLOOKUP($F71,[1]Camps!$H$2:$BS$71,64,0),)</f>
        <v>0</v>
      </c>
      <c r="W71" s="16">
        <f>IFERROR(VLOOKUP($F71,[1]Camps!$H$2:$BS$71,13,0),)</f>
        <v>10306</v>
      </c>
      <c r="X71" s="16">
        <f>IFERROR(VLOOKUP($F71,[1]Camps!$H$2:$BS$71,16,0),)</f>
        <v>6034</v>
      </c>
      <c r="Y71" s="20">
        <f>IFERROR(VLOOKUP($F71,[1]Camps!$H$2:$BS$71,19,0),)</f>
        <v>498</v>
      </c>
      <c r="AJ71" s="26"/>
      <c r="AK71" s="26"/>
      <c r="AL71" s="26"/>
      <c r="AM71" s="26"/>
      <c r="AN71" s="26"/>
    </row>
    <row r="72" spans="1:40" ht="17.45" customHeight="1" x14ac:dyDescent="0.3">
      <c r="B72" s="14">
        <v>63</v>
      </c>
      <c r="C72" s="15" t="s">
        <v>204</v>
      </c>
      <c r="D72" s="16" t="s">
        <v>122</v>
      </c>
      <c r="E72" s="16" t="s">
        <v>183</v>
      </c>
      <c r="F72" s="16" t="s">
        <v>188</v>
      </c>
      <c r="G72" s="16"/>
      <c r="H72" s="16" t="s">
        <v>189</v>
      </c>
      <c r="I72" s="16">
        <f>IFERROR(VLOOKUP($F72,[1]Camps!$H$2:$BS$71,8,0),)</f>
        <v>2193</v>
      </c>
      <c r="J72" s="16">
        <f>IFERROR(VLOOKUP($F72,[1]Camps!$H$2:$BS$71,9,0),)</f>
        <v>10199</v>
      </c>
      <c r="K72" s="16">
        <f>IFERROR(VLOOKUP($F72,[1]Camps!$H$2:$BS$71,10,0),)</f>
        <v>5680</v>
      </c>
      <c r="L72" s="16">
        <f>IFERROR(VLOOKUP($F72,[1]Camps!$H$2:$BS$71,11,0),)</f>
        <v>4519</v>
      </c>
      <c r="M72" s="16">
        <f>IFERROR(VLOOKUP($F72,[1]Camps!$H$2:$BS$71,25,0),)</f>
        <v>7</v>
      </c>
      <c r="N72" s="16">
        <f>IFERROR(VLOOKUP($F72,[1]Camps!$H$2:$BS$71,26,0),)</f>
        <v>27</v>
      </c>
      <c r="O72" s="16">
        <f>IFERROR(VLOOKUP($F72,[1]Camps!$H$2:$BS$71,27,0),)</f>
        <v>4</v>
      </c>
      <c r="P72" s="16">
        <f>IFERROR(VLOOKUP($F72,[1]Camps!$H$2:$BS$71,28,0),)</f>
        <v>22</v>
      </c>
      <c r="Q72" s="16">
        <f>IFERROR(VLOOKUP($F72,[1]Camps!$H$2:$BS$71,29,0),)</f>
        <v>10</v>
      </c>
      <c r="R72" s="16">
        <f>IFERROR(VLOOKUP($F72,[1]Camps!$H$2:$BS$71,30,0),)</f>
        <v>55</v>
      </c>
      <c r="S72" s="16">
        <f>IFERROR(VLOOKUP($F72,[1]Camps!$H$2:$BS$71,61,0),)</f>
        <v>2780</v>
      </c>
      <c r="T72" s="16">
        <f>IFERROR(VLOOKUP($F72,[1]Camps!$H$2:$BS$71,62,0),)</f>
        <v>1876</v>
      </c>
      <c r="U72" s="16">
        <f>IFERROR(VLOOKUP($F72,[1]Camps!$H$2:$BS$71,63,0),)</f>
        <v>0</v>
      </c>
      <c r="V72" s="20">
        <f>IFERROR(VLOOKUP($F72,[1]Camps!$H$2:$BS$71,64,0),)</f>
        <v>0</v>
      </c>
      <c r="W72" s="16">
        <f>IFERROR(VLOOKUP($F72,[1]Camps!$H$2:$BS$71,13,0),)</f>
        <v>6461</v>
      </c>
      <c r="X72" s="16">
        <f>IFERROR(VLOOKUP($F72,[1]Camps!$H$2:$BS$71,16,0),)</f>
        <v>3477</v>
      </c>
      <c r="Y72" s="20">
        <f>IFERROR(VLOOKUP($F72,[1]Camps!$H$2:$BS$71,19,0),)</f>
        <v>261</v>
      </c>
      <c r="AJ72" s="26"/>
      <c r="AK72" s="26"/>
      <c r="AL72" s="26"/>
      <c r="AM72" s="26"/>
      <c r="AN72" s="26"/>
    </row>
    <row r="73" spans="1:40" ht="17.45" customHeight="1" x14ac:dyDescent="0.3">
      <c r="B73" s="14">
        <v>64</v>
      </c>
      <c r="C73" s="15" t="s">
        <v>204</v>
      </c>
      <c r="D73" s="16" t="s">
        <v>190</v>
      </c>
      <c r="E73" s="16" t="s">
        <v>191</v>
      </c>
      <c r="F73" s="16" t="s">
        <v>192</v>
      </c>
      <c r="G73" s="16"/>
      <c r="H73" s="30" t="s">
        <v>193</v>
      </c>
      <c r="I73" s="16">
        <f>IFERROR(VLOOKUP($F73,[1]Camps!$H$2:$BS$71,8,0),)</f>
        <v>196</v>
      </c>
      <c r="J73" s="16">
        <f>IFERROR(VLOOKUP($F73,[1]Camps!$H$2:$BS$71,9,0),)</f>
        <v>806</v>
      </c>
      <c r="K73" s="16">
        <f>IFERROR(VLOOKUP($F73,[1]Camps!$H$2:$BS$71,10,0),)</f>
        <v>481</v>
      </c>
      <c r="L73" s="16">
        <f>IFERROR(VLOOKUP($F73,[1]Camps!$H$2:$BS$71,11,0),)</f>
        <v>325</v>
      </c>
      <c r="M73" s="16">
        <f>IFERROR(VLOOKUP($F73,[1]Camps!$H$2:$BS$71,25,0),)</f>
        <v>0</v>
      </c>
      <c r="N73" s="16">
        <f>IFERROR(VLOOKUP($F73,[1]Camps!$H$2:$BS$71,26,0),)</f>
        <v>0</v>
      </c>
      <c r="O73" s="16">
        <f>IFERROR(VLOOKUP($F73,[1]Camps!$H$2:$BS$71,27,0),)</f>
        <v>0</v>
      </c>
      <c r="P73" s="16">
        <f>IFERROR(VLOOKUP($F73,[1]Camps!$H$2:$BS$71,28,0),)</f>
        <v>0</v>
      </c>
      <c r="Q73" s="16">
        <f>IFERROR(VLOOKUP($F73,[1]Camps!$H$2:$BS$71,29,0),)</f>
        <v>5</v>
      </c>
      <c r="R73" s="16">
        <f>IFERROR(VLOOKUP($F73,[1]Camps!$H$2:$BS$71,30,0),)</f>
        <v>25</v>
      </c>
      <c r="S73" s="16">
        <f>IFERROR(VLOOKUP($F73,[1]Camps!$H$2:$BS$71,61,0),)</f>
        <v>340</v>
      </c>
      <c r="T73" s="16">
        <f>IFERROR(VLOOKUP($F73,[1]Camps!$H$2:$BS$71,62,0),)</f>
        <v>0</v>
      </c>
      <c r="U73" s="16">
        <f>IFERROR(VLOOKUP($F73,[1]Camps!$H$2:$BS$71,63,0),)</f>
        <v>0</v>
      </c>
      <c r="V73" s="20">
        <f>IFERROR(VLOOKUP($F73,[1]Camps!$H$2:$BS$71,64,0),)</f>
        <v>0</v>
      </c>
      <c r="W73" s="16">
        <f>IFERROR(VLOOKUP($F73,[1]Camps!$H$2:$BS$71,13,0),)</f>
        <v>503</v>
      </c>
      <c r="X73" s="16">
        <f>IFERROR(VLOOKUP($F73,[1]Camps!$H$2:$BS$71,16,0),)</f>
        <v>271</v>
      </c>
      <c r="Y73" s="20">
        <f>IFERROR(VLOOKUP($F73,[1]Camps!$H$2:$BS$71,19,0),)</f>
        <v>32</v>
      </c>
      <c r="AJ73" s="26"/>
      <c r="AK73" s="26"/>
      <c r="AL73" s="26"/>
      <c r="AM73" s="26"/>
      <c r="AN73" s="26"/>
    </row>
    <row r="74" spans="1:40" ht="17.45" customHeight="1" x14ac:dyDescent="0.3">
      <c r="B74" s="14">
        <v>65</v>
      </c>
      <c r="C74" s="15" t="s">
        <v>204</v>
      </c>
      <c r="D74" s="16" t="s">
        <v>194</v>
      </c>
      <c r="E74" s="16" t="s">
        <v>195</v>
      </c>
      <c r="F74" s="16" t="s">
        <v>196</v>
      </c>
      <c r="G74" s="16"/>
      <c r="H74" s="16" t="s">
        <v>197</v>
      </c>
      <c r="I74" s="16">
        <f>IFERROR(VLOOKUP($F74,[1]Camps!$H$2:$BS$71,8,0),)</f>
        <v>263</v>
      </c>
      <c r="J74" s="16">
        <f>IFERROR(VLOOKUP($F74,[1]Camps!$H$2:$BS$71,9,0),)</f>
        <v>1233</v>
      </c>
      <c r="K74" s="16">
        <f>IFERROR(VLOOKUP($F74,[1]Camps!$H$2:$BS$71,10,0),)</f>
        <v>658</v>
      </c>
      <c r="L74" s="16">
        <f>IFERROR(VLOOKUP($F74,[1]Camps!$H$2:$BS$71,11,0),)</f>
        <v>575</v>
      </c>
      <c r="M74" s="16">
        <f>IFERROR(VLOOKUP($F74,[1]Camps!$H$2:$BS$71,25,0),)</f>
        <v>1</v>
      </c>
      <c r="N74" s="16">
        <f>IFERROR(VLOOKUP($F74,[1]Camps!$H$2:$BS$71,26,0),)</f>
        <v>4</v>
      </c>
      <c r="O74" s="16">
        <f>IFERROR(VLOOKUP($F74,[1]Camps!$H$2:$BS$71,27,0),)</f>
        <v>0</v>
      </c>
      <c r="P74" s="16">
        <f>IFERROR(VLOOKUP($F74,[1]Camps!$H$2:$BS$71,28,0),)</f>
        <v>0</v>
      </c>
      <c r="Q74" s="16">
        <f>IFERROR(VLOOKUP($F74,[1]Camps!$H$2:$BS$71,29,0),)</f>
        <v>4</v>
      </c>
      <c r="R74" s="16">
        <f>IFERROR(VLOOKUP($F74,[1]Camps!$H$2:$BS$71,30,0),)</f>
        <v>23</v>
      </c>
      <c r="S74" s="16">
        <f>IFERROR(VLOOKUP($F74,[1]Camps!$H$2:$BS$71,61,0),)</f>
        <v>331</v>
      </c>
      <c r="T74" s="16">
        <f>IFERROR(VLOOKUP($F74,[1]Camps!$H$2:$BS$71,62,0),)</f>
        <v>0</v>
      </c>
      <c r="U74" s="16">
        <f>IFERROR(VLOOKUP($F74,[1]Camps!$H$2:$BS$71,63,0),)</f>
        <v>0</v>
      </c>
      <c r="V74" s="20">
        <f>IFERROR(VLOOKUP($F74,[1]Camps!$H$2:$BS$71,64,0),)</f>
        <v>410</v>
      </c>
      <c r="W74" s="16">
        <f>IFERROR(VLOOKUP($F74,[1]Camps!$H$2:$BS$71,13,0),)</f>
        <v>682</v>
      </c>
      <c r="X74" s="16">
        <f>IFERROR(VLOOKUP($F74,[1]Camps!$H$2:$BS$71,16,0),)</f>
        <v>513</v>
      </c>
      <c r="Y74" s="20">
        <f>IFERROR(VLOOKUP($F74,[1]Camps!$H$2:$BS$71,19,0),)</f>
        <v>38</v>
      </c>
      <c r="AJ74" s="26"/>
      <c r="AK74" s="26"/>
      <c r="AL74" s="26"/>
      <c r="AM74" s="26"/>
      <c r="AN74" s="26"/>
    </row>
    <row r="75" spans="1:40" ht="17.45" customHeight="1" x14ac:dyDescent="0.3">
      <c r="B75" s="14">
        <v>66</v>
      </c>
      <c r="C75" s="15" t="s">
        <v>204</v>
      </c>
      <c r="D75" s="16" t="s">
        <v>194</v>
      </c>
      <c r="E75" s="16" t="s">
        <v>198</v>
      </c>
      <c r="F75" s="16" t="s">
        <v>199</v>
      </c>
      <c r="G75" s="16"/>
      <c r="H75" s="16" t="s">
        <v>200</v>
      </c>
      <c r="I75" s="16">
        <f>IFERROR(VLOOKUP($F75,[1]Camps!$H$2:$BS$71,8,0),)</f>
        <v>348</v>
      </c>
      <c r="J75" s="16">
        <f>IFERROR(VLOOKUP($F75,[1]Camps!$H$2:$BS$71,9,0),)</f>
        <v>1616</v>
      </c>
      <c r="K75" s="16">
        <f>IFERROR(VLOOKUP($F75,[1]Camps!$H$2:$BS$71,10,0),)</f>
        <v>839</v>
      </c>
      <c r="L75" s="16">
        <f>IFERROR(VLOOKUP($F75,[1]Camps!$H$2:$BS$71,11,0),)</f>
        <v>777</v>
      </c>
      <c r="M75" s="16">
        <f>IFERROR(VLOOKUP($F75,[1]Camps!$H$2:$BS$71,25,0),)</f>
        <v>0</v>
      </c>
      <c r="N75" s="16">
        <f>IFERROR(VLOOKUP($F75,[1]Camps!$H$2:$BS$71,26,0),)</f>
        <v>0</v>
      </c>
      <c r="O75" s="16">
        <f>IFERROR(VLOOKUP($F75,[1]Camps!$H$2:$BS$71,27,0),)</f>
        <v>0</v>
      </c>
      <c r="P75" s="16">
        <f>IFERROR(VLOOKUP($F75,[1]Camps!$H$2:$BS$71,28,0),)</f>
        <v>0</v>
      </c>
      <c r="Q75" s="16">
        <f>IFERROR(VLOOKUP($F75,[1]Camps!$H$2:$BS$71,29,0),)</f>
        <v>1</v>
      </c>
      <c r="R75" s="16">
        <f>IFERROR(VLOOKUP($F75,[1]Camps!$H$2:$BS$71,30,0),)</f>
        <v>2</v>
      </c>
      <c r="S75" s="16">
        <f>IFERROR(VLOOKUP($F75,[1]Camps!$H$2:$BS$71,61,0),)</f>
        <v>397</v>
      </c>
      <c r="T75" s="16">
        <f>IFERROR(VLOOKUP($F75,[1]Camps!$H$2:$BS$71,62,0),)</f>
        <v>0</v>
      </c>
      <c r="U75" s="16">
        <f>IFERROR(VLOOKUP($F75,[1]Camps!$H$2:$BS$71,63,0),)</f>
        <v>0</v>
      </c>
      <c r="V75" s="20">
        <f>IFERROR(VLOOKUP($F75,[1]Camps!$H$2:$BS$71,64,0),)</f>
        <v>19</v>
      </c>
      <c r="W75" s="16">
        <f>IFERROR(VLOOKUP($F75,[1]Camps!$H$2:$BS$71,13,0),)</f>
        <v>919</v>
      </c>
      <c r="X75" s="16">
        <f>IFERROR(VLOOKUP($F75,[1]Camps!$H$2:$BS$71,16,0),)</f>
        <v>655</v>
      </c>
      <c r="Y75" s="20">
        <f>IFERROR(VLOOKUP($F75,[1]Camps!$H$2:$BS$71,19,0),)</f>
        <v>42</v>
      </c>
      <c r="AJ75" s="26"/>
      <c r="AK75" s="26"/>
      <c r="AL75" s="26"/>
      <c r="AM75" s="26"/>
      <c r="AN75" s="26"/>
    </row>
    <row r="76" spans="1:40" ht="17.45" customHeight="1" thickBot="1" x14ac:dyDescent="0.35">
      <c r="B76" s="14">
        <v>67</v>
      </c>
      <c r="C76" s="15" t="s">
        <v>204</v>
      </c>
      <c r="D76" s="31" t="s">
        <v>194</v>
      </c>
      <c r="E76" s="31" t="s">
        <v>198</v>
      </c>
      <c r="F76" s="31" t="s">
        <v>201</v>
      </c>
      <c r="G76" s="31"/>
      <c r="H76" s="32" t="s">
        <v>202</v>
      </c>
      <c r="I76" s="16">
        <f>IFERROR(VLOOKUP($F76,[1]Camps!$H$2:$BS$71,8,0),)</f>
        <v>2101</v>
      </c>
      <c r="J76" s="16">
        <f>IFERROR(VLOOKUP($F76,[1]Camps!$H$2:$BS$71,9,0),)</f>
        <v>10237</v>
      </c>
      <c r="K76" s="16">
        <f>IFERROR(VLOOKUP($F76,[1]Camps!$H$2:$BS$71,10,0),)</f>
        <v>5262</v>
      </c>
      <c r="L76" s="16">
        <f>IFERROR(VLOOKUP($F76,[1]Camps!$H$2:$BS$71,11,0),)</f>
        <v>4975</v>
      </c>
      <c r="M76" s="16">
        <f>IFERROR(VLOOKUP($F76,[1]Camps!$H$2:$BS$71,25,0),)</f>
        <v>0</v>
      </c>
      <c r="N76" s="16">
        <f>IFERROR(VLOOKUP($F76,[1]Camps!$H$2:$BS$71,26,0),)</f>
        <v>0</v>
      </c>
      <c r="O76" s="16">
        <f>IFERROR(VLOOKUP($F76,[1]Camps!$H$2:$BS$71,27,0),)</f>
        <v>0</v>
      </c>
      <c r="P76" s="16">
        <f>IFERROR(VLOOKUP($F76,[1]Camps!$H$2:$BS$71,28,0),)</f>
        <v>0</v>
      </c>
      <c r="Q76" s="16">
        <f>IFERROR(VLOOKUP($F76,[1]Camps!$H$2:$BS$71,29,0),)</f>
        <v>7</v>
      </c>
      <c r="R76" s="16">
        <f>IFERROR(VLOOKUP($F76,[1]Camps!$H$2:$BS$71,30,0),)</f>
        <v>39</v>
      </c>
      <c r="S76" s="16">
        <f>IFERROR(VLOOKUP($F76,[1]Camps!$H$2:$BS$71,61,0),)</f>
        <v>2276</v>
      </c>
      <c r="T76" s="16">
        <f>IFERROR(VLOOKUP($F76,[1]Camps!$H$2:$BS$71,62,0),)</f>
        <v>354</v>
      </c>
      <c r="U76" s="16">
        <f>IFERROR(VLOOKUP($F76,[1]Camps!$H$2:$BS$71,63,0),)</f>
        <v>0</v>
      </c>
      <c r="V76" s="20">
        <f>IFERROR(VLOOKUP($F76,[1]Camps!$H$2:$BS$71,64,0),)</f>
        <v>0</v>
      </c>
      <c r="W76" s="16">
        <f>IFERROR(VLOOKUP($F76,[1]Camps!$H$2:$BS$71,13,0),)</f>
        <v>5868</v>
      </c>
      <c r="X76" s="16">
        <f>IFERROR(VLOOKUP($F76,[1]Camps!$H$2:$BS$71,16,0),)</f>
        <v>4108</v>
      </c>
      <c r="Y76" s="20">
        <f>IFERROR(VLOOKUP($F76,[1]Camps!$H$2:$BS$71,19,0),)</f>
        <v>261</v>
      </c>
      <c r="AJ76" s="26"/>
      <c r="AK76" s="26"/>
      <c r="AL76" s="26"/>
      <c r="AM76" s="26"/>
      <c r="AN76" s="26"/>
    </row>
    <row r="77" spans="1:40" s="37" customFormat="1" ht="17.25" thickBot="1" x14ac:dyDescent="0.35">
      <c r="A77" s="33"/>
      <c r="B77" s="34"/>
      <c r="C77" s="35" t="s">
        <v>203</v>
      </c>
      <c r="D77" s="35"/>
      <c r="E77" s="35"/>
      <c r="F77" s="36"/>
      <c r="G77" s="36"/>
      <c r="H77" s="36"/>
      <c r="I77" s="36">
        <f t="shared" ref="I77:Y77" si="2">SUM(I36:I76)+I35+I29</f>
        <v>55947</v>
      </c>
      <c r="J77" s="36">
        <f t="shared" si="2"/>
        <v>278189</v>
      </c>
      <c r="K77" s="36">
        <f t="shared" si="2"/>
        <v>144669</v>
      </c>
      <c r="L77" s="36">
        <f t="shared" si="2"/>
        <v>133520</v>
      </c>
      <c r="M77" s="36">
        <f t="shared" si="2"/>
        <v>161</v>
      </c>
      <c r="N77" s="36">
        <f t="shared" si="2"/>
        <v>766</v>
      </c>
      <c r="O77" s="36">
        <f t="shared" si="2"/>
        <v>41</v>
      </c>
      <c r="P77" s="36">
        <f t="shared" si="2"/>
        <v>178</v>
      </c>
      <c r="Q77" s="36">
        <f t="shared" si="2"/>
        <v>404</v>
      </c>
      <c r="R77" s="36">
        <f t="shared" si="2"/>
        <v>1738</v>
      </c>
      <c r="S77" s="36">
        <f t="shared" si="2"/>
        <v>68486</v>
      </c>
      <c r="T77" s="36">
        <f t="shared" si="2"/>
        <v>19502</v>
      </c>
      <c r="U77" s="36">
        <f t="shared" si="2"/>
        <v>1189</v>
      </c>
      <c r="V77" s="36">
        <f t="shared" si="2"/>
        <v>1920</v>
      </c>
      <c r="W77" s="36">
        <f t="shared" si="2"/>
        <v>141350</v>
      </c>
      <c r="X77" s="36">
        <f t="shared" si="2"/>
        <v>126139</v>
      </c>
      <c r="Y77" s="36">
        <f t="shared" si="2"/>
        <v>10700</v>
      </c>
      <c r="Z77" s="33"/>
      <c r="AA77" s="33"/>
      <c r="AB77" s="33"/>
      <c r="AC77" s="33"/>
      <c r="AD77" s="33"/>
      <c r="AE77" s="33"/>
      <c r="AF77" s="33"/>
      <c r="AG77" s="33"/>
      <c r="AH77" s="33"/>
      <c r="AI77" s="33"/>
      <c r="AJ77" s="33"/>
      <c r="AK77" s="33"/>
      <c r="AL77" s="33"/>
      <c r="AM77" s="33"/>
      <c r="AN77" s="33"/>
    </row>
  </sheetData>
  <autoFilter ref="B7:Y77" xr:uid="{53336C1B-DC7F-416C-B7D7-A483AB2E90FE}"/>
  <mergeCells count="8">
    <mergeCell ref="F30:F34"/>
    <mergeCell ref="R3:Y3"/>
    <mergeCell ref="R4:Y5"/>
    <mergeCell ref="B6:H6"/>
    <mergeCell ref="I6:L6"/>
    <mergeCell ref="M6:R6"/>
    <mergeCell ref="S6:V6"/>
    <mergeCell ref="W6:Y6"/>
  </mergeCells>
  <conditionalFormatting sqref="H78:H1048576">
    <cfRule type="duplicateValues" dxfId="11" priority="11"/>
  </conditionalFormatting>
  <conditionalFormatting sqref="F74:F75">
    <cfRule type="duplicateValues" dxfId="10" priority="13"/>
  </conditionalFormatting>
  <conditionalFormatting sqref="H73">
    <cfRule type="duplicateValues" dxfId="9" priority="5"/>
  </conditionalFormatting>
  <conditionalFormatting sqref="H73">
    <cfRule type="duplicateValues" dxfId="8" priority="6"/>
    <cfRule type="duplicateValues" dxfId="7" priority="7"/>
  </conditionalFormatting>
  <conditionalFormatting sqref="H73">
    <cfRule type="duplicateValues" dxfId="6" priority="8"/>
  </conditionalFormatting>
  <conditionalFormatting sqref="F76">
    <cfRule type="duplicateValues" dxfId="5" priority="15"/>
  </conditionalFormatting>
  <conditionalFormatting sqref="H75:H76 H8:H28 H30:H34 H36:H54 H56:H72">
    <cfRule type="duplicateValues" dxfId="4" priority="16"/>
  </conditionalFormatting>
  <conditionalFormatting sqref="G74:G75">
    <cfRule type="duplicateValues" dxfId="3" priority="1"/>
  </conditionalFormatting>
  <conditionalFormatting sqref="G76">
    <cfRule type="duplicateValues" dxfId="2" priority="2"/>
  </conditionalFormatting>
  <conditionalFormatting sqref="F36:F46 F48:F75">
    <cfRule type="duplicateValues" dxfId="1" priority="17"/>
  </conditionalFormatting>
  <conditionalFormatting sqref="G36:G46 G48:G75">
    <cfRule type="duplicateValues" dxfId="0" priority="18"/>
  </conditionalFormatting>
  <pageMargins left="7.874015748031496E-2" right="0" top="7.874015748031496E-2" bottom="7.874015748031496E-2" header="0.11811023622047245" footer="0.11811023622047245"/>
  <pageSetup paperSize="9" scale="65" orientation="landscape" horizontalDpi="300" r:id="rId1"/>
  <rowBreaks count="1" manualBreakCount="1">
    <brk id="29" min="1" max="24"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 2020</vt:lpstr>
      <vt:lpstr>'January 2020'!Print_Area</vt:lpstr>
      <vt:lpstr>'January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2020-02-11T07:50:32Z</dcterms:created>
  <dcterms:modified xsi:type="dcterms:W3CDTF">2020-02-12T12:21:44Z</dcterms:modified>
</cp:coreProperties>
</file>