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Vicken_Sector\2021\EDU_2021\"/>
    </mc:Choice>
  </mc:AlternateContent>
  <xr:revisionPtr revIDLastSave="0" documentId="13_ncr:1_{CD5926B9-ADF5-4166-9D0F-9ECE3D4BE6E5}" xr6:coauthVersionLast="45" xr6:coauthVersionMax="45" xr10:uidLastSave="{00000000-0000-0000-0000-000000000000}"/>
  <bookViews>
    <workbookView xWindow="-110" yWindow="-110" windowWidth="19420" windowHeight="10420" xr2:uid="{00000000-000D-0000-FFFF-FFFF00000000}"/>
  </bookViews>
  <sheets>
    <sheet name="EDU Summary" sheetId="5" r:id="rId1"/>
    <sheet name="PIN" sheetId="6" r:id="rId2"/>
    <sheet name="EDU FUNDING" sheetId="4" r:id="rId3"/>
    <sheet name="EDU LOGFRAME" sheetId="2" r:id="rId4"/>
  </sheets>
  <definedNames>
    <definedName name="_xlnm._FilterDatabase" localSheetId="2" hidden="1">'EDU FUNDING'!$A$3:$M$12</definedName>
    <definedName name="_xlnm.Print_Area" localSheetId="3">'EDU LOGFRAME'!$A$1:$Q$88</definedName>
    <definedName name="Z_22EC4EAD_30FC_4843_B33F_0E7D55EB3A95_.wvu.FilterData" localSheetId="2" hidden="1">'EDU FUNDING'!$A$3:$M$12</definedName>
    <definedName name="Z_22EC4EAD_30FC_4843_B33F_0E7D55EB3A95_.wvu.PrintArea" localSheetId="3" hidden="1">'EDU LOGFRAME'!$A$1:$Q$88</definedName>
    <definedName name="Z_445B5084_4AA9_4766_BDF3_F081BD99834E_.wvu.FilterData" localSheetId="2" hidden="1">'EDU FUNDING'!$A$3:$M$12</definedName>
    <definedName name="Z_445B5084_4AA9_4766_BDF3_F081BD99834E_.wvu.PrintArea" localSheetId="3" hidden="1">'EDU LOGFRAME'!$A$1:$Q$88</definedName>
    <definedName name="Z_A3FC2C64_8F18_4E91_812D_1C0A223CFD0E_.wvu.FilterData" localSheetId="2" hidden="1">'EDU FUNDING'!$A$3:$M$12</definedName>
    <definedName name="Z_A3FC2C64_8F18_4E91_812D_1C0A223CFD0E_.wvu.PrintArea" localSheetId="3" hidden="1">'EDU LOGFRAME'!$A$1:$Q$88</definedName>
    <definedName name="Z_AA74D617_46A2_4FDC_94DA_407647126A6B_.wvu.FilterData" localSheetId="2" hidden="1">'EDU FUNDING'!$A$3:$M$12</definedName>
    <definedName name="Z_AA74D617_46A2_4FDC_94DA_407647126A6B_.wvu.PrintArea" localSheetId="3" hidden="1">'EDU LOGFRAME'!$A$1:$Q$88</definedName>
  </definedNames>
  <calcPr calcId="191029"/>
  <customWorkbookViews>
    <customWorkbookView name="Rasha Akil - Personal View" guid="{22EC4EAD-30FC-4843-B33F-0E7D55EB3A95}" mergeInterval="0" personalView="1" maximized="1" xWindow="-8" yWindow="-8" windowWidth="1616" windowHeight="916" activeSheetId="2"/>
    <customWorkbookView name="Fanette Blanc - Personal View" guid="{A3FC2C64-8F18-4E91-812D-1C0A223CFD0E}" mergeInterval="0" personalView="1" maximized="1" xWindow="-8" yWindow="-8" windowWidth="1936" windowHeight="1056" activeSheetId="2"/>
    <customWorkbookView name="Kareem Khalil - Personal View" guid="{445B5084-4AA9-4766-BDF3-F081BD99834E}" mergeInterval="0" personalView="1" maximized="1" xWindow="-8" yWindow="-8" windowWidth="1936" windowHeight="1096" activeSheetId="2" showComments="commIndAndComment"/>
    <customWorkbookView name="Jean-Charles Rouge - Personal View" guid="{AA74D617-46A2-4FDC-94DA-407647126A6B}" mergeInterval="0" personalView="1" xWindow="13" yWindow="18" windowWidth="1853" windowHeight="75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6" l="1"/>
  <c r="R10" i="2" l="1"/>
  <c r="R7" i="2"/>
  <c r="R11" i="2" l="1"/>
  <c r="M4" i="6" l="1"/>
  <c r="K8" i="6" l="1"/>
  <c r="I8" i="6"/>
  <c r="C8" i="6"/>
  <c r="B8" i="6"/>
  <c r="N7" i="6"/>
  <c r="M5" i="6"/>
  <c r="M8" i="6"/>
  <c r="N5" i="6" l="1"/>
  <c r="N6" i="6"/>
  <c r="L4" i="6"/>
  <c r="N4" i="6"/>
  <c r="L6" i="6"/>
  <c r="L7" i="6"/>
  <c r="D8" i="6"/>
  <c r="L5" i="6"/>
  <c r="G8" i="6" l="1"/>
  <c r="O177" i="2"/>
  <c r="O176" i="2"/>
  <c r="O62" i="2" l="1"/>
  <c r="O57" i="2"/>
  <c r="O47" i="2"/>
  <c r="O42" i="2"/>
  <c r="O27" i="2"/>
  <c r="R219" i="2" l="1"/>
  <c r="P219" i="2"/>
  <c r="N219" i="2"/>
  <c r="L219" i="2"/>
  <c r="I219" i="2"/>
  <c r="R214" i="2"/>
  <c r="P214" i="2"/>
  <c r="N214" i="2"/>
  <c r="L214" i="2"/>
  <c r="J214" i="2"/>
  <c r="I214" i="2"/>
  <c r="R208" i="2"/>
  <c r="P208" i="2"/>
  <c r="N208" i="2"/>
  <c r="L208" i="2"/>
  <c r="I208" i="2"/>
  <c r="R203" i="2"/>
  <c r="P203" i="2"/>
  <c r="N203" i="2"/>
  <c r="L203" i="2"/>
  <c r="J203" i="2"/>
  <c r="J165" i="2"/>
  <c r="L165" i="2"/>
  <c r="N165" i="2"/>
  <c r="P165" i="2"/>
  <c r="R165" i="2"/>
  <c r="P170" i="2"/>
  <c r="R170" i="2"/>
  <c r="R181" i="2"/>
  <c r="P181" i="2"/>
  <c r="N181" i="2"/>
  <c r="L181" i="2"/>
  <c r="I181" i="2"/>
  <c r="R176" i="2"/>
  <c r="N176" i="2"/>
  <c r="L176" i="2"/>
  <c r="J176" i="2"/>
  <c r="I176" i="2"/>
  <c r="N170" i="2"/>
  <c r="L170" i="2"/>
  <c r="I170" i="2"/>
  <c r="R187" i="2"/>
  <c r="P187" i="2"/>
  <c r="N187" i="2"/>
  <c r="L187" i="2"/>
  <c r="I187" i="2"/>
  <c r="R144" i="2"/>
  <c r="P144" i="2"/>
  <c r="N144" i="2"/>
  <c r="L144" i="2"/>
  <c r="I144" i="2"/>
  <c r="I149" i="2"/>
  <c r="J149" i="2"/>
  <c r="L149" i="2"/>
  <c r="N149" i="2"/>
  <c r="P149" i="2"/>
  <c r="R149" i="2"/>
  <c r="P132" i="2"/>
  <c r="P128" i="2" s="1"/>
  <c r="J128" i="2"/>
  <c r="L128" i="2"/>
  <c r="R128" i="2"/>
  <c r="N132" i="2"/>
  <c r="N128" i="2" s="1"/>
  <c r="B17" i="5" l="1"/>
  <c r="B15" i="5"/>
  <c r="B13" i="5"/>
  <c r="L62" i="2" l="1"/>
  <c r="N62" i="2"/>
  <c r="N57" i="2"/>
  <c r="N47" i="2"/>
  <c r="L47" i="2"/>
  <c r="I47" i="2"/>
  <c r="P42" i="2"/>
  <c r="N42" i="2"/>
  <c r="L42" i="2"/>
  <c r="J42" i="2"/>
  <c r="I42" i="2"/>
  <c r="N37" i="2"/>
  <c r="L37" i="2"/>
  <c r="N27" i="2"/>
  <c r="L27" i="2"/>
  <c r="I27" i="2"/>
  <c r="P72" i="2"/>
  <c r="P67" i="2"/>
  <c r="P62" i="2"/>
  <c r="P57" i="2"/>
  <c r="R52" i="2"/>
  <c r="P52" i="2"/>
  <c r="P47" i="2"/>
  <c r="P37" i="2"/>
  <c r="P32" i="2"/>
  <c r="P27" i="2"/>
  <c r="R82" i="2"/>
  <c r="R77" i="2"/>
  <c r="R72" i="2"/>
  <c r="R67" i="2"/>
  <c r="R62" i="2"/>
  <c r="R57" i="2"/>
  <c r="R47" i="2"/>
  <c r="R42" i="2"/>
  <c r="R37" i="2"/>
  <c r="R32" i="2"/>
  <c r="R27" i="2"/>
  <c r="R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tc={772F32DE-51E6-4445-BACD-EA7EFCE6397B}</author>
    <author>tc={1984C931-3A16-4578-9277-C3DDBAAD1781}</author>
  </authors>
  <commentList>
    <comment ref="K3" authorId="0" shapeId="0" xr:uid="{772F32DE-51E6-4445-BACD-EA7EFCE6397B}">
      <text>
        <t>[Threaded comment]
Your version of Excel allows you to read this threaded comment; however, any edits to it will get removed if the file is opened in a newer version of Excel. Learn more: https://go.microsoft.com/fwlink/?linkid=870924
Comment:
    Students in TVET</t>
      </text>
    </comment>
    <comment ref="M3" authorId="1" shapeId="0" xr:uid="{1984C931-3A16-4578-9277-C3DDBAAD1781}">
      <text>
        <t>[Threaded comment]
Your version of Excel allows you to read this threaded comment; however, any edits to it will get removed if the file is opened in a newer version of Excel. Learn more: https://go.microsoft.com/fwlink/?linkid=870924
Comment:
    This includes Caregivers and Teachers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tc={7B3BF113-F9D7-4514-BD62-A1FC71429016}</author>
  </authors>
  <commentList>
    <comment ref="O18" authorId="0" shapeId="0" xr:uid="{7B3BF113-F9D7-4514-BD62-A1FC71429016}">
      <text>
        <t>[Threaded comment]
Your version of Excel allows you to read this threaded comment; however, any edits to it will get removed if the file is opened in a newer version of Excel. Learn more: https://go.microsoft.com/fwlink/?linkid=870924
Comment:
    OOSC2019 _ PBI File</t>
      </text>
    </comment>
  </commentList>
</comments>
</file>

<file path=xl/sharedStrings.xml><?xml version="1.0" encoding="utf-8"?>
<sst xmlns="http://schemas.openxmlformats.org/spreadsheetml/2006/main" count="1050" uniqueCount="409">
  <si>
    <t>PRS</t>
  </si>
  <si>
    <t>PRL</t>
  </si>
  <si>
    <t>Result</t>
  </si>
  <si>
    <t>ID</t>
  </si>
  <si>
    <t>Indicators</t>
  </si>
  <si>
    <t>Baseline</t>
  </si>
  <si>
    <t>A</t>
  </si>
  <si>
    <t>B</t>
  </si>
  <si>
    <t>C</t>
  </si>
  <si>
    <t>D</t>
  </si>
  <si>
    <t>E</t>
  </si>
  <si>
    <t>F</t>
  </si>
  <si>
    <t>Description/ definition</t>
  </si>
  <si>
    <t>MoV / Responsible</t>
  </si>
  <si>
    <t>Unit</t>
  </si>
  <si>
    <t>Frequency</t>
  </si>
  <si>
    <t>ActivityInfo</t>
  </si>
  <si>
    <t>Yearly</t>
  </si>
  <si>
    <t>SYR</t>
  </si>
  <si>
    <t>LEB</t>
  </si>
  <si>
    <t>Beneficiary</t>
  </si>
  <si>
    <t>Target</t>
  </si>
  <si>
    <t>Monthly</t>
  </si>
  <si>
    <t>Budget 2017</t>
  </si>
  <si>
    <t>Budget 2018</t>
  </si>
  <si>
    <t>Budget 2019</t>
  </si>
  <si>
    <t>Budget 2020</t>
  </si>
  <si>
    <t>%Hum 2017</t>
  </si>
  <si>
    <t>%Stab 2017</t>
  </si>
  <si>
    <t>%Hum 2018</t>
  </si>
  <si>
    <t>%Stab 2018</t>
  </si>
  <si>
    <t>%Hum 2019</t>
  </si>
  <si>
    <t>%Stab 2019</t>
  </si>
  <si>
    <t>%Hum 2020</t>
  </si>
  <si>
    <t>%Stab 2020</t>
  </si>
  <si>
    <t>TOTAL</t>
  </si>
  <si>
    <t>Results</t>
  </si>
  <si>
    <t>% Stabilization</t>
  </si>
  <si>
    <t>Budget</t>
  </si>
  <si>
    <t>% Humanitarian</t>
  </si>
  <si>
    <t xml:space="preserve">Budget </t>
  </si>
  <si>
    <t>Output</t>
  </si>
  <si>
    <t>Outcome</t>
  </si>
  <si>
    <t>Vulnerable Lebanese</t>
  </si>
  <si>
    <t>Persons Displaced from Syria</t>
  </si>
  <si>
    <t>All Population</t>
  </si>
  <si>
    <t>2019</t>
  </si>
  <si>
    <t>Targeted 2017</t>
  </si>
  <si>
    <t>In Need (persons)</t>
  </si>
  <si>
    <t>Sector name: Total budget (USD)</t>
  </si>
  <si>
    <t>Contact Information</t>
  </si>
  <si>
    <t>UNICEF</t>
  </si>
  <si>
    <t>Coordinating Agency</t>
  </si>
  <si>
    <t>Lead Ministry</t>
  </si>
  <si>
    <t>Schools</t>
  </si>
  <si>
    <t>-</t>
  </si>
  <si>
    <t>UNHCR</t>
  </si>
  <si>
    <t xml:space="preserve">Results </t>
  </si>
  <si>
    <t>EDUCATION SECTOR LOGFRAME - 2017-2020+2021</t>
  </si>
  <si>
    <t># of students (age 3-18) enrolled in formal education</t>
  </si>
  <si>
    <t># of learners (age 3-24) enrolled in regulated non-formal education</t>
  </si>
  <si>
    <t>Covering costs for public school 1st and 2nd shift/school rent / counselors/provision of transportation for vulnerable boys/girls</t>
  </si>
  <si>
    <t>Covering costs for non-formal education/center rent /provision of transportation for vulnerable boys/girls</t>
  </si>
  <si>
    <t>SIMS/MEHE Second Shift database (Compiler), MEHE</t>
  </si>
  <si>
    <t>OUTPUT 1.1: Children, youth, and their caregivers, are provided with the necessary support to increase their demand for formal education or regulated non-formal education</t>
  </si>
  <si>
    <t>G</t>
  </si>
  <si>
    <t>H</t>
  </si>
  <si>
    <t>J</t>
  </si>
  <si>
    <t>K</t>
  </si>
  <si>
    <t>L</t>
  </si>
  <si>
    <t>M</t>
  </si>
  <si>
    <t>Child</t>
  </si>
  <si>
    <t>BTS campaigns are intensive advocacy and communication efforts aimed at mobilizing governments, communities, donors and partner organizations to get children back to learning.</t>
  </si>
  <si>
    <t># of SEN students enrolled in special education schooling.</t>
  </si>
  <si>
    <t># of students enrolled in University through provision of scholarships.</t>
  </si>
  <si>
    <t>I</t>
  </si>
  <si>
    <t># of children and youth enrolled in TVET institutes whose registration fees are fully or partially subsidized.</t>
  </si>
  <si>
    <t># of children and youth enrolled in TVET institutes whose education-related costs are partially or fully subsidised.</t>
  </si>
  <si>
    <t># of children and youth receiving meals or snacks at formal public schools or non formal education centers.</t>
  </si>
  <si>
    <t># of children and youth reached through created/supported school kitchens.</t>
  </si>
  <si>
    <t>Measures the number of children and youth (03 to 18 years) whose registration fees into Lebanese public schools (KG-G9 and Secondary) are fully subsidized.</t>
  </si>
  <si>
    <t>Measures the number of children and youth (03 to 18 years) whose registration fees into UNRWA schools (KG-G9 and Secondary) are fully subsidized.</t>
  </si>
  <si>
    <t>Measures the number of children and youth (03 to 24 years) whose registration fees into any regulated non-formal education programme are fully subsidized</t>
  </si>
  <si>
    <t>Measures the number of children (03 to 18 years) who are enrolled into any formal Lebanese public/UNRWA schools; and whose education related costs (transport, school supplies and textbooks) are partially or fully subsidized.</t>
  </si>
  <si>
    <t>Measures the number of children and youth (03 to 24 years) who are enrolled into any regulated NFE programme; and whose education related costs (transport, stationary, textbooks, special equipment, special services) are partially or fully subsidized.</t>
  </si>
  <si>
    <t>Measures the number of children and youth (03-24) who are enrolled in Special Education centers and whose registration fees are partially or fully subsidized.</t>
  </si>
  <si>
    <t>Measures the number of students who are enrolled into any  TVET institutes and whose transportation related costs are partially or fully subsidized.</t>
  </si>
  <si>
    <t>Financial and Programme Reports (Programme Management Unit - PMU), UNICEF, UNESCO</t>
  </si>
  <si>
    <t>UNRWA</t>
  </si>
  <si>
    <t>Financial and Programme Reports (PMU, UN Agencies, and NGOs), Child Level Monitoring (CLM) Database, UNHCR NFE Registry, Activity Info</t>
  </si>
  <si>
    <t>Financial and Programme Reports (MEHE different departments, UN Agencies, and NGOs) and distribution receipts stamped by school-director</t>
  </si>
  <si>
    <t>ActivityInfo (NGOs), UNRWA??</t>
  </si>
  <si>
    <t>ActivityInfo (NGOs)</t>
  </si>
  <si>
    <t>Progress reports, supply distribution reports (MEHE and UN Agencies)</t>
  </si>
  <si>
    <t>Scholarship programme data, enrollment data: UNHCR, NGOs</t>
  </si>
  <si>
    <t>Scholarship programme data, enrollment data: UNICEF, UNRWA</t>
  </si>
  <si>
    <t>Financial and Programme Reports (MEHE TVET department, UN Agencies, and NGOs), UNHCR, UNRWA</t>
  </si>
  <si>
    <t>per Cycle</t>
  </si>
  <si>
    <t>Learning Support is extra pedagogical academic follow up, or psychosocial, orthophonic, medical, or psychological support etc. for children with specific needs depending on the need of the child. Special
equipment refers to physical materials such as; wheelchairs, hearing aid, glasses, crutches, or in rare cases prosthetic limbs, helping children with special needs better integrate in school.</t>
  </si>
  <si>
    <t>Education Output</t>
  </si>
  <si>
    <t>EDUCATION SECTOR BUDGET AT OUTPUT LEVEL - 2017-2020+2021</t>
  </si>
  <si>
    <t>List of Activities under Output 1.1:</t>
  </si>
  <si>
    <t>Conduct ongoing outreach activities to enrol children in formal education or non-formal education.</t>
  </si>
  <si>
    <t>Support enrolment and other indirect costs in Formal Education.</t>
  </si>
  <si>
    <t>Support enrolment and other indirect costs in Non-Formal Education.</t>
  </si>
  <si>
    <t>Support enrolment of and services to children with SEN to Education.</t>
  </si>
  <si>
    <t>Provide children with proper access to nutrition inside schools.</t>
  </si>
  <si>
    <t>OUTPUT 1.2: Children and youth have improved access to appropriately equipped public schools and learning centers especially in underserved areas</t>
  </si>
  <si>
    <t>List of Activities under Output 1.2:</t>
  </si>
  <si>
    <t xml:space="preserve">Support Formal and Non-Formal Education insititutions with COVID-19 prevention measures </t>
  </si>
  <si>
    <t>Support MEHE to rehabilitate, build and expand new public school buildings  in line with ESP standards</t>
  </si>
  <si>
    <t># of public school buildings that meet MEHEs effective public school profile (ESP) standards</t>
  </si>
  <si>
    <t>Engineering team (MEHE - PMU), UNICEF, NGOs</t>
  </si>
  <si>
    <t># of public schools newly built or expanded to meet quality standards specified in GoLs decree 9091</t>
  </si>
  <si>
    <t># of MEHE-owned public school buildings meeting ESP standards equipped in line with MEHE specification</t>
  </si>
  <si>
    <t># of public school buildings fully furnished in line with MEHE specifications</t>
  </si>
  <si>
    <t># of education institutions implementing COVID-19 safe school protocols (infection prevention and control)</t>
  </si>
  <si>
    <t>A school should be ready for learning and fitted out with equipment; desks, chairs, blackboards and other relevant equipment to enable the class to be utilised for teaching.</t>
  </si>
  <si>
    <t>Public schools that meet MEHE's Effective School Profile (ESP) standards of construction.</t>
  </si>
  <si>
    <t>The number of classrooms newly constructed, damage structures repaired or rehabilitated to enable learning to take place.</t>
  </si>
  <si>
    <t>A school that meets MEHE ESP standards for learning, safety, environment and friendly for recreational activities.</t>
  </si>
  <si>
    <t>To be disaggregated by public/private/TVET/university and NFE.</t>
  </si>
  <si>
    <t>EI</t>
  </si>
  <si>
    <t>School</t>
  </si>
  <si>
    <t>Twice a year</t>
  </si>
  <si>
    <t>INST</t>
  </si>
  <si>
    <t>Output 1.1 Children, youth, and their caregivers, are provided with the necessary support to increase their demand for formal education or regulated non-formal education</t>
  </si>
  <si>
    <t>Output 1.2: Children and youth have improved access to appropriately equipped public schools and learning centers especially in underserved areas</t>
  </si>
  <si>
    <t>Budget 2021</t>
  </si>
  <si>
    <t>%Hum 2021</t>
  </si>
  <si>
    <t>%Stab 2021</t>
  </si>
  <si>
    <t>Output 2.1: Teachers, education personnel and educators have enhanced capacities to provide learner-centered pedagogy in public schools or learning spaces</t>
  </si>
  <si>
    <t>Output 2.2: Teachers and education personnel at the school level and home and educators in learning spaces are capacitated to contribute to inclusive, safe, healthy and protective environment</t>
  </si>
  <si>
    <t>Output 2.3: Children in public schools and learning spaces have enhanced capabilities &amp; life skills through additional operational subjects and extra-curricular activities</t>
  </si>
  <si>
    <t>Output 3.1: CERD is capacitated to administer an effective education data management system</t>
  </si>
  <si>
    <t>Output 3.2: Revised curricula for schools and learning spaces are developed and endorsed to improve quality learning, life skills and employability for children and youth</t>
  </si>
  <si>
    <t>Output 3.3: Appropriate policy frameworks are endorsed and implemented to regulate education programs and services, strengthen school management, and professionalise teaching services</t>
  </si>
  <si>
    <t>Output 3.4: The PMU, in collaboration with CERD and DOPS is capacitated to lead RACE 2 with MEHE departments and relevant education stakeholder</t>
  </si>
  <si>
    <t>N/A</t>
  </si>
  <si>
    <t>Education</t>
  </si>
  <si>
    <t>Ministry of Education and Higher Education</t>
  </si>
  <si>
    <t>Hala el-Helou (helhelou@unicef.org)</t>
  </si>
  <si>
    <t>TBD</t>
  </si>
  <si>
    <t>Target 2018</t>
  </si>
  <si>
    <t>Institutions</t>
  </si>
  <si>
    <t>OUTCOME 1: Enhanced access to , and demand from children, youth and their caregivers in Lebanon for inclusive equitable formal education or regulated non-formal education</t>
  </si>
  <si>
    <t>%</t>
  </si>
  <si>
    <t xml:space="preserve">OUTCOME 2:  Enhanced quality of education services and learning environment to ensure grade-appropriate learning outcomes for children and youth adapted to multi-crisis situations </t>
  </si>
  <si>
    <t>OUTPUT 2.1: Teachers, education personnel and educators have enhanced capacities to provide learner-centered pedagogy in public schools or learning spaces</t>
  </si>
  <si>
    <t>OUTPUT 2.2: Teachers and education personnel at the school level and home and educators in learning spaces are capacitated to contribute to inclusive, safe, healthy and protective environment</t>
  </si>
  <si>
    <t>OUTPUT 2.3: Children in public schools and learning spaces have enhanced capabilities &amp; life skills through additional operational subjects and extra-curricular activities.</t>
  </si>
  <si>
    <t>OUTCOME 3: Enhanced governance and managerial capacities of RACE 2 implemting institutions to plan, budget, deliver, monitor and evaluate education services</t>
  </si>
  <si>
    <t>OUTPUT 3.1: CERD is capacitated to administer an effective education data management system</t>
  </si>
  <si>
    <t>OUTPUT 3.2: Revised curricula for schools and learning spaces are developed and endorsed to improve quality learning, life skills and employability for children and youth</t>
  </si>
  <si>
    <t>OUTPUT 3.3: Appropriate policy frameworks are endorsed and implemented to regulate education programs and services, strengthen school management, and professionalise teaching services</t>
  </si>
  <si>
    <t>OUTPUT 3.4: The PMU, in collaboration with CERD and DOPS is capacitated to lead RACE 2 with MEHE departments and relevant education stakeholder</t>
  </si>
  <si>
    <t xml:space="preserve">Completion rates by cycle </t>
  </si>
  <si>
    <t xml:space="preserve">Child </t>
  </si>
  <si>
    <t>% of children and youth of the corresponding graduation age who have completed a cycle/passage rate by end of basic cycle/</t>
  </si>
  <si>
    <t>CERD/ MEHE registration database/SIMS. MEHE</t>
  </si>
  <si>
    <t>3 years</t>
  </si>
  <si>
    <t>Cycle 1 68%
Cycle 2 51%
Cycle 3 52%</t>
  </si>
  <si>
    <t>&gt;68%
&gt;51%
&gt;52%</t>
  </si>
  <si>
    <t>Cycle 1 96%
Cycle 2 87%
Cycle 3 78%</t>
  </si>
  <si>
    <t>&gt;96%
&gt;87%
&gt;78%</t>
  </si>
  <si>
    <t>Retention rates by cycle</t>
  </si>
  <si>
    <t>% of students who were at school the last scholastic year who remain at school the next scholastic year</t>
  </si>
  <si>
    <t>4 years</t>
  </si>
  <si>
    <t>Cycle 1 99%
Cycle 2 94%
Cycle 3 93%</t>
  </si>
  <si>
    <t>99%
94%
93%</t>
  </si>
  <si>
    <t xml:space="preserve">Transition rates by cycle </t>
  </si>
  <si>
    <t>% of students at the last grade of one cycle the last scholastic year who are at the first grade of the next cycle the next scholastic year</t>
  </si>
  <si>
    <t>5 years</t>
  </si>
  <si>
    <t>Cycle 1 - Cycle 2 96%
Cycle 2 - Cycle 3 82%
Cycle 3 - Secondary 82%</t>
  </si>
  <si>
    <t>96%
82%
82%</t>
  </si>
  <si>
    <t>Cycle 1 - Cycle 2 100%
Cycle 2 - Cycle 3 94%
Cycle 3 - Secondary 91%</t>
  </si>
  <si>
    <t>100%
94%
91%</t>
  </si>
  <si>
    <t>% of children and youth attending regulated NFE who transitioned to formal education</t>
  </si>
  <si>
    <t>Transition rates from NFE to Formal Education</t>
  </si>
  <si>
    <t>Cross check of CLM with MEHE registration database/SIMS. Education Partners and MEHE</t>
  </si>
  <si>
    <t>ALP 35%</t>
  </si>
  <si>
    <t>ALP 65%</t>
  </si>
  <si>
    <r>
      <t xml:space="preserve">OUTCOME 1: 
</t>
    </r>
    <r>
      <rPr>
        <sz val="12"/>
        <rFont val="Calibri"/>
        <family val="2"/>
      </rPr>
      <t>Enhanced access to, and demand from, children youth, and their caregivers, for equitable formal or regulated non-formal education.</t>
    </r>
  </si>
  <si>
    <r>
      <t xml:space="preserve">OUTPUT 1.1: 
</t>
    </r>
    <r>
      <rPr>
        <sz val="12"/>
        <rFont val="Calibri"/>
        <family val="2"/>
      </rPr>
      <t>Children, youth, and their caregivers, are provided with the necessary support to increase their demand for formal education or regulated non-formal education.</t>
    </r>
  </si>
  <si>
    <r>
      <t xml:space="preserve">OUTPUT 1.2: 
</t>
    </r>
    <r>
      <rPr>
        <sz val="12"/>
        <rFont val="Calibri"/>
        <family val="2"/>
      </rPr>
      <t>Children and youth have improved access to appropriately equipped public schools and learning centers especially in underserved areas.</t>
    </r>
  </si>
  <si>
    <t>OUTCOME 2</t>
  </si>
  <si>
    <r>
      <rPr>
        <b/>
        <sz val="12"/>
        <rFont val="Calibri"/>
        <family val="2"/>
      </rPr>
      <t xml:space="preserve">Outcome 2: 
</t>
    </r>
    <r>
      <rPr>
        <sz val="12"/>
        <rFont val="Calibri"/>
        <family val="2"/>
      </rPr>
      <t>Enhanced quality of education services and learning environment to ensure grade-appropriate learning outcomes for children and youth.</t>
    </r>
  </si>
  <si>
    <t>OUTCOME 1:</t>
  </si>
  <si>
    <t>Indicator</t>
  </si>
  <si>
    <t>Programme Reports (CERD) / Teacher performance monitoring reports (DOPS/DG), Activity Info</t>
  </si>
  <si>
    <t xml:space="preserve">Monthly </t>
  </si>
  <si>
    <t>Education personnel 0
Educators 0</t>
  </si>
  <si>
    <t>% of educators employed in learning spaces whose teaching performance meets MEHE standards</t>
  </si>
  <si>
    <t>Educators</t>
  </si>
  <si>
    <t>Programme Reports (CERD) / Teacher performance monitoring reports (DOPS/DG) + NFE educators MoV</t>
  </si>
  <si>
    <t># of teachers and educators who received a MEHE endorsed teachers guide and training materials</t>
  </si>
  <si>
    <t>Counsellors</t>
  </si>
  <si>
    <t>INSTIT</t>
  </si>
  <si>
    <t>Total</t>
  </si>
  <si>
    <r>
      <t xml:space="preserve">Output 2.1: 
</t>
    </r>
    <r>
      <rPr>
        <sz val="10"/>
        <rFont val="Calibri"/>
        <family val="2"/>
      </rPr>
      <t>Teachers, education personnel, and educators have enhanced capacities to provide learner-centered pedagogy in public schools or learning spaces.</t>
    </r>
  </si>
  <si>
    <t>Teachers and education personnel (school principal/director)</t>
  </si>
  <si>
    <t>The number of teachers and education personnel who are currently providing formal or non-formal education services trained. This also includes UNRWA Education staff and TVET. These trainings can include inclusive education, distance learning, psychosocial support, pedagogical skills, classroom managements, positive discipline, PSEA and GBV, life skills and citizenship education programmes, etc.</t>
  </si>
  <si>
    <t>% of trained teachers whose teaching performance meets national performance standards</t>
  </si>
  <si>
    <t>Teachers and Education Personnel</t>
  </si>
  <si>
    <t>Programme Reports (CERD) / Teacher performance monitoring reports (DOPS/DG)</t>
  </si>
  <si>
    <t>The number of educators who received trainings certified by MEHE to implement Education Programmes inside or outside public schools.</t>
  </si>
  <si>
    <t># of DOPS counsellors in second shift trained.</t>
  </si>
  <si>
    <t>Strengthened parental engagement in the teaching and learning process.</t>
  </si>
  <si>
    <t>Parent / Caregiver</t>
  </si>
  <si>
    <t>Teachers / 
Educators</t>
  </si>
  <si>
    <t>The number of teachers and education personnel who received teaching resources that support in-class teaching. The teaching guides, kits and material to help teachers and other education personnel achieve their learning objectives.</t>
  </si>
  <si>
    <t>Parents awareness sessions, community outreach activities and parents meetings with school administration.</t>
  </si>
  <si>
    <t>Progrmme reports (CERD), supply release data. MEHE.</t>
  </si>
  <si>
    <t>Programme Reports (DOPS/DG, PMU, UN Agencies, NGOs).</t>
  </si>
  <si>
    <t>Focus Group Discussions, parents visits to schools and outreach data: Education Partners and Schools.</t>
  </si>
  <si>
    <t>List of Activities under Output 2.1:</t>
  </si>
  <si>
    <t>Train teachers, education personnel and educators</t>
  </si>
  <si>
    <t>Ensure provision of teachers guide and training materials</t>
  </si>
  <si>
    <t>Train  DOPS counsellors</t>
  </si>
  <si>
    <t>List of Activities under Output 2.2:</t>
  </si>
  <si>
    <r>
      <t xml:space="preserve">Output 2.2: 
</t>
    </r>
    <r>
      <rPr>
        <sz val="10"/>
        <rFont val="Calibri"/>
        <family val="2"/>
      </rPr>
      <t>Teachers and education personnel at the school level and home and educators in learning spaces are capacitated to contribute to inclusive, safe, healthy and protective environment.</t>
    </r>
  </si>
  <si>
    <t>Support creation of and follow up on School improvement plans</t>
  </si>
  <si>
    <t>Provide Effective Retention support programs</t>
  </si>
  <si>
    <t xml:space="preserve">Ensure effective support to students with special needs in education services </t>
  </si>
  <si>
    <t># of second shift schools that implement and monitor their school improvement plan (SIP) within the same academic year, with the involvement of parents.</t>
  </si>
  <si>
    <t># of second shift schools and learning spaces that conduct two or more health checks per year.</t>
  </si>
  <si>
    <t>% of cases of violence involving students that require follow up/referral and for which referral mechanisms were followed in public schools, learning spaces or communities.</t>
  </si>
  <si>
    <t># of children and youth with special needs identified and referred by public schools, learning spaces or communities.</t>
  </si>
  <si>
    <t># of CB-ECE, BLN and YBLN learning spaces with trained personnel to provide services to children with special needs.</t>
  </si>
  <si>
    <t># of children and youth benefitting from remedial or homework support programs.</t>
  </si>
  <si>
    <t># of children and youth participating in Language Programmes in community venues.</t>
  </si>
  <si>
    <t># of second shift public schools with community liaison volunteers.</t>
  </si>
  <si>
    <t># of academic monitoring visits conducted by DOPS counsellors in second shift schools.</t>
  </si>
  <si>
    <t># of Education Outreach Volunteers.</t>
  </si>
  <si>
    <t>Visit</t>
  </si>
  <si>
    <t>Volunteers</t>
  </si>
  <si>
    <t>Educators / Spaces</t>
  </si>
  <si>
    <t>All</t>
  </si>
  <si>
    <t>Indicator measures health checks conducted by health educators or relevant staff.</t>
  </si>
  <si>
    <t>Indicator measures efficiency of the referral mechanism of CP policy inside and outside schools communities and learning spaces.</t>
  </si>
  <si>
    <t>Identification, referral and follow-up on cases of children with special needs into education services.</t>
  </si>
  <si>
    <t>Ensure inclusive learning environment for CB-ECE and BLN, YBLN.</t>
  </si>
  <si>
    <t>Provision of regulated retention support through Remedial Education and home work support to children at risk of dropout inside and outside public schools.</t>
  </si>
  <si>
    <t>Provision of refugee volunteers inside public schools to contribute to a safer learning environment.</t>
  </si>
  <si>
    <t>Number of monitoring visits to second shift schools.</t>
  </si>
  <si>
    <t>Spaces</t>
  </si>
  <si>
    <t>Visits</t>
  </si>
  <si>
    <t>List of Activities under Output 2.3:</t>
  </si>
  <si>
    <t>Ensure Educational Institutions offer life skills-based education (vocational education in public schools, computer skills in community centers, foreign language programs, etc.)</t>
  </si>
  <si>
    <t>Ensure parents and children are capacitated to cope with COVID-19 impact on learning</t>
  </si>
  <si>
    <r>
      <t xml:space="preserve">Output 2.3: 
</t>
    </r>
    <r>
      <rPr>
        <sz val="10"/>
        <rFont val="Calibri"/>
        <family val="2"/>
      </rPr>
      <t>Children in public schools and learning spaces have enhanced capabilities &amp; life skills through additional operational subjects and extra-curricular activities.</t>
    </r>
  </si>
  <si>
    <t># of public schools providing life-skills education and operational subjects and/extra-curricular activities.</t>
  </si>
  <si>
    <t># of learning spaces providing life-skills education and extra-curricular activities.</t>
  </si>
  <si>
    <t># public schools teachers trained on CERD-approved life-skills education and operational subjects.</t>
  </si>
  <si>
    <t>Teachers</t>
  </si>
  <si>
    <t>Child / Caregiver</t>
  </si>
  <si>
    <t>Caregiver</t>
  </si>
  <si>
    <t>Annual RACE 2 operational and financial plan and report available</t>
  </si>
  <si>
    <t>Ops and financial plan</t>
  </si>
  <si>
    <t>All NFE programs in the MEHE NFE framework developed, endorsed and operational</t>
  </si>
  <si>
    <t>NFE Program</t>
  </si>
  <si>
    <t>NFE programmes regulated and endorsed by MEHE</t>
  </si>
  <si>
    <t>Programme Reports (CERD and PMU)
Endorsed documents for each NFE programme (PMU and CERD)</t>
  </si>
  <si>
    <t>ALP endorsed CB-ECE, Retention support, BLN Youth</t>
  </si>
  <si>
    <t>Document on risk screening in public schools in Lebanon under the national school safety program (NSSP)</t>
  </si>
  <si>
    <t>Report</t>
  </si>
  <si>
    <t>A study on risk screening by MEHE</t>
  </si>
  <si>
    <t>Study report by MEHE</t>
  </si>
  <si>
    <t>Technical assistance plan for PMU, CERD and DOPS available</t>
  </si>
  <si>
    <t>Assistance plan</t>
  </si>
  <si>
    <t>Provide technical assistance such as direct deoplyments, support for recuritment and capacity building</t>
  </si>
  <si>
    <t>Document on MEHE quality control standards and financial management standards</t>
  </si>
  <si>
    <t>PME, CERD &amp; DOPS current</t>
  </si>
  <si>
    <t>Quality control standards for planning, procurement and financial management for PMU and CERD endorsed and operational</t>
  </si>
  <si>
    <t>Training undertaken</t>
  </si>
  <si>
    <t xml:space="preserve">Provide support to PMU and CERD training on planning and procurement </t>
  </si>
  <si>
    <t>Draft</t>
  </si>
  <si>
    <t>OUTCOME 3</t>
  </si>
  <si>
    <r>
      <rPr>
        <b/>
        <sz val="12"/>
        <rFont val="Calibri"/>
        <family val="2"/>
      </rPr>
      <t>Outcome 3</t>
    </r>
    <r>
      <rPr>
        <sz val="12"/>
        <rFont val="Calibri"/>
        <family val="2"/>
      </rPr>
      <t xml:space="preserve">: </t>
    </r>
    <r>
      <rPr>
        <sz val="10"/>
        <rFont val="Calibri"/>
        <family val="2"/>
      </rPr>
      <t xml:space="preserve">
Enhanced governance and managerial capacities of RACE 2 implemting institutions to plan, budget, deliver, monitor and evaluate education services.</t>
    </r>
  </si>
  <si>
    <t>CERD Annual Statistics yearbook is published by 01 August every year for the last academic year inclusive of all refugee education data.</t>
  </si>
  <si>
    <r>
      <t xml:space="preserve">Output 3.1: 
</t>
    </r>
    <r>
      <rPr>
        <sz val="10"/>
        <rFont val="Calibri"/>
        <family val="2"/>
      </rPr>
      <t>CERD is capacitated to administer an effective education data management system.</t>
    </r>
  </si>
  <si>
    <t>% of schools with disaggregated data on refugee student enrolement made available by 1 February of each year for current scholastic year</t>
  </si>
  <si>
    <t>Indicator measures the presence and functionality of unified data collection system being used for planning, decision making, policy formation and advocacy by government and education sector partners.</t>
  </si>
  <si>
    <t>CERD Data Framework document</t>
  </si>
  <si>
    <t>Unified framework for data management, data collection protocols and compliance systems endorsed and operational.</t>
  </si>
  <si>
    <t>% of public schools with education data management system functioning.</t>
  </si>
  <si>
    <t>Datasets for refugee enrolement (by public and regulated NFE) produced by 1 February of each year for the current scholastic year.</t>
  </si>
  <si>
    <t>List of Activities under Output 3.1:</t>
  </si>
  <si>
    <t>Rollout EMIS</t>
  </si>
  <si>
    <r>
      <t xml:space="preserve">Output 3.2:
</t>
    </r>
    <r>
      <rPr>
        <sz val="10"/>
        <rFont val="Calibri"/>
        <family val="2"/>
      </rPr>
      <t>Revised curricula for schools and learning spaces are developed and endorsed to improve quality learning, life skills and employability for children and youth</t>
    </r>
  </si>
  <si>
    <t>List of Activities under Output 3.2:</t>
  </si>
  <si>
    <t>National curriculum design document completed for submission to the national higher committee.</t>
  </si>
  <si>
    <t>CERD capacitated and equipped to develop interactive content and e-Platform.</t>
  </si>
  <si>
    <t>Standards for learning spaces and for educator profiles developed in line with INEE standards; endorsed; Support CERD develop play-based learning modules, life-skills modules and operatoinal subjects; Support CERD develop a baseline of public school teacher trainer standards in Lebanon.</t>
  </si>
  <si>
    <t>Revise curriculum</t>
  </si>
  <si>
    <t>Develop NFE program in NFE Framework</t>
  </si>
  <si>
    <r>
      <t>Output 3.3:</t>
    </r>
    <r>
      <rPr>
        <sz val="10"/>
        <rFont val="Calibri"/>
        <family val="2"/>
      </rPr>
      <t xml:space="preserve"> 
Appropriate policy frameworks are endorsed and implemented to regulate education programs and services, strengthen school management, and professionalise teaching services</t>
    </r>
  </si>
  <si>
    <t>List of Activities under Output 3.3:</t>
  </si>
  <si>
    <t>National learning assessment strategy developed and operational</t>
  </si>
  <si>
    <t>National teacher assessment framework and teacher observation tools developed and operational</t>
  </si>
  <si>
    <t>SOPs for the operationalisation of the national framework for school based management in second shift schools endorsed</t>
  </si>
  <si>
    <t>Policy and mechanisms to monitor violence against children in schools endorsed and operationalised by MEHE with MoSA, MoJ, MoI</t>
  </si>
  <si>
    <t>Policy framework for special needs education endorsed and operational</t>
  </si>
  <si>
    <t>Standards for learning spaces and for educator profiles developed in line with INEE standards endorsed</t>
  </si>
  <si>
    <t>The Lebanese national teacher curriculum and training package</t>
  </si>
  <si>
    <t xml:space="preserve">SBM SOPs for Second Shift schools </t>
  </si>
  <si>
    <t>CP/GBV policy and referral protocols document</t>
  </si>
  <si>
    <t>Special needs policy and referral protocols document</t>
  </si>
  <si>
    <t>Standards for learning spaces and for educator profiles</t>
  </si>
  <si>
    <t>Existing</t>
  </si>
  <si>
    <t>No</t>
  </si>
  <si>
    <t>Not available</t>
  </si>
  <si>
    <t>Develop national framework for school-based management</t>
  </si>
  <si>
    <t>Set up policy to monitor violence</t>
  </si>
  <si>
    <t>Develop standards for NFE learning spaces and educator profiles</t>
  </si>
  <si>
    <r>
      <t xml:space="preserve">Output 3.4:
</t>
    </r>
    <r>
      <rPr>
        <sz val="10"/>
        <rFont val="Calibri"/>
        <family val="2"/>
      </rPr>
      <t>The PMU, in collaboration with CERD and DOPS is capacitated to lead RACE 2 with MEHE departments and relevant education stakeholder.</t>
    </r>
  </si>
  <si>
    <t>List of Activities under Output 3.4:</t>
  </si>
  <si>
    <t>Provide technical assistance to PMU, CERD and DOPS</t>
  </si>
  <si>
    <t>RACE 2 coordination mechanisms led by PMU established and fully functional</t>
  </si>
  <si>
    <t>REC &amp; NGO Sub-committee</t>
  </si>
  <si>
    <t>1. Count of Barcodes tracked in registration systems (MEHE second shift database, SIMS, Child Level Monitoring (CLM) Database and RAIS: UN Agencies)
2. Cross-check of outreach data with registration data to identify children. UN Agencies</t>
  </si>
  <si>
    <t># of parents supported to engage their children with distance learning.</t>
  </si>
  <si>
    <t># of students/learners trained on life-skills education packages. (REMOVE - Already embedded in YBLN)</t>
  </si>
  <si>
    <t># of children and parents receiving awareness sessions on COVID-19 and other health related issues.</t>
  </si>
  <si>
    <t>All (Activity Info)</t>
  </si>
  <si>
    <t>Activity Info / WFP</t>
  </si>
  <si>
    <t>Activity Info / WFP and NFE Partners</t>
  </si>
  <si>
    <t>Measures the number of children in formal public primary schools or NFE centers who are receiving a healthy snack pack.</t>
  </si>
  <si>
    <t>Measures the number of children in formal public primary schools who are receiving a healthy snack pack prepared fresh in the school kitchen.</t>
  </si>
  <si>
    <t># of teachers, education personnel and educators in FE and NFE trained on defined learning standards</t>
  </si>
  <si>
    <t># of educators trained on life-skills education packages.</t>
  </si>
  <si>
    <t>Annual Statistical YB</t>
  </si>
  <si>
    <r>
      <t xml:space="preserve">The indicator measures the number of Statistical Bulletin published per year with all statistical data pertaining to the last scholastic year. 
</t>
    </r>
    <r>
      <rPr>
        <b/>
        <sz val="13"/>
        <color rgb="FFFF0000"/>
        <rFont val="Calibri"/>
        <family val="2"/>
      </rPr>
      <t>NOT UNDER THE APPEAL</t>
    </r>
  </si>
  <si>
    <t>MEHE/CERD</t>
  </si>
  <si>
    <t>RACE II Operational and financial plan.</t>
  </si>
  <si>
    <t>MEHE/PMU</t>
  </si>
  <si>
    <t>Population Cohorts</t>
  </si>
  <si>
    <t>Total Population</t>
  </si>
  <si>
    <t>Total Population in Need</t>
  </si>
  <si>
    <t>Total Population Targeted</t>
  </si>
  <si>
    <t># Female</t>
  </si>
  <si>
    <t>% Female*</t>
  </si>
  <si>
    <t># Male</t>
  </si>
  <si>
    <t>% Male*</t>
  </si>
  <si>
    <t># Children
 (0-18)</t>
  </si>
  <si>
    <t>% Children*</t>
  </si>
  <si>
    <t># Adolescent
 (15-18)</t>
  </si>
  <si>
    <t>% Adolescent*
 (15-18)</t>
  </si>
  <si>
    <t># Adults</t>
  </si>
  <si>
    <t>% additional disaggregation</t>
  </si>
  <si>
    <t xml:space="preserve">Lebanese </t>
  </si>
  <si>
    <t>Displaced Syrian</t>
  </si>
  <si>
    <t>Palestine Refugee from Syria (PRS)</t>
  </si>
  <si>
    <t>Palestine Refugee in Lebanon  (PRL)</t>
  </si>
  <si>
    <t>GRAND TOTAL</t>
  </si>
  <si>
    <t xml:space="preserve">Type of institution </t>
  </si>
  <si>
    <t># Targeted</t>
  </si>
  <si>
    <t>* Source: LCRP 2021 population package. 
% of Female, Male, Children, Adolescent, Youth to be used if you do not have specific Sex Age Disaggregated Target for your sector</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</si>
  <si>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</si>
  <si>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</si>
  <si>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</si>
  <si>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</si>
  <si>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</si>
  <si>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</si>
  <si>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</si>
  <si>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</si>
  <si>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</si>
  <si>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</si>
  <si>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</si>
  <si>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</si>
  <si>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</si>
  <si>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</si>
  <si>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</si>
  <si>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</si>
  <si>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</si>
  <si>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</si>
  <si>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</si>
  <si>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</si>
  <si>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</si>
  <si>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</si>
  <si>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</si>
  <si>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</si>
  <si>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</si>
  <si>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</si>
  <si>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</si>
  <si>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</si>
  <si>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</si>
  <si>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</si>
  <si>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</si>
  <si>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CAS</t>
  </si>
  <si>
    <t>Other ? Please specify</t>
  </si>
  <si>
    <t># of OOS/OOL children reached through community outreach and engagement activities who are referred to public formal education or NFE</t>
  </si>
  <si>
    <t>Measures the number of students enrolled into higher education institutions (for short and long-term professional courses) and whose education related cost is covered through scholarships.</t>
  </si>
  <si>
    <t>Measures the number of students enrolled into TVET institutes and whose education related cost is covered through scholarships.</t>
  </si>
  <si>
    <t># of children and youth whose registration fees for public schools are partially or fully subsidized.</t>
  </si>
  <si>
    <t># of children and youth whose registration fees at UNRWA schools are partially or fully subsidized.</t>
  </si>
  <si>
    <t># of children and youth whose registration fees for regulated NFE programes are partially or fully subsidized.</t>
  </si>
  <si>
    <t># of children and youth enrolled in public formal education whose education-related costs are partially or fully subsidized.</t>
  </si>
  <si>
    <t># of children and youth enrolled in regulated NFE programs whose education-related costs are partially or fully subsidized.</t>
  </si>
  <si>
    <t>Student</t>
  </si>
  <si>
    <t># of children with special needs receiving additional support to be retained in formal Education and non-formal Education.</t>
  </si>
  <si>
    <t>FE</t>
  </si>
  <si>
    <t>NFE</t>
  </si>
  <si>
    <t>TVET</t>
  </si>
  <si>
    <t>Teachers Training</t>
  </si>
  <si>
    <t>Parents Supported</t>
  </si>
  <si>
    <r>
      <rPr>
        <b/>
        <sz val="11"/>
        <color rgb="FFFF0000"/>
        <rFont val="Calibri"/>
        <family val="2"/>
      </rPr>
      <t>**</t>
    </r>
    <r>
      <rPr>
        <sz val="11"/>
        <color theme="1"/>
        <rFont val="Calibri"/>
        <family val="2"/>
      </rPr>
      <t xml:space="preserve"> Target revised in mid-year review.</t>
    </r>
  </si>
  <si>
    <r>
      <t xml:space="preserve">349000 </t>
    </r>
    <r>
      <rPr>
        <b/>
        <sz val="11"/>
        <color rgb="FFFF0000"/>
        <rFont val="Calibri"/>
        <family val="2"/>
      </rPr>
      <t>**</t>
    </r>
  </si>
  <si>
    <r>
      <t xml:space="preserve">307100 </t>
    </r>
    <r>
      <rPr>
        <b/>
        <sz val="11"/>
        <color rgb="FFFF0000"/>
        <rFont val="Calibri"/>
        <family val="2"/>
      </rPr>
      <t>*</t>
    </r>
    <r>
      <rPr>
        <sz val="11"/>
        <color rgb="FFFF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</si>
</sst>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5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sz val="11"/>
      <name val="Calibri"/>
      <family val="2"/>
    </font>
    <font>
      <b/>
      <sz val="10"/>
      <name val="Calibri"/>
      <family val="2"/>
    </font>
    <font>
      <sz val="10"/>
      <name val="Calibri"/>
      <family val="2"/>
    </font>
    <font>
      <sz val="11"/>
      <color rgb="FF000000"/>
      <name val="Calibri"/>
      <family val="2"/>
    </font>
    <font>
      <sz val="10"/>
      <name val="Calibri"/>
      <family val="2"/>
      <scheme val="minor"/>
    </font>
    <font>
      <b/>
      <sz val="11"/>
      <color theme="1"/>
      <name val="Calibri"/>
      <family val="2"/>
      <scheme val="minor"/>
    </font>
    <font>
      <sz val="10"/>
      <name val="Arial"/>
      <family val="2"/>
    </font>
    <font>
      <b/>
      <sz val="11"/>
      <name val="Calibri Light"/>
      <family val="2"/>
      <scheme val="major"/>
    </font>
    <font>
      <sz val="11"/>
      <name val="Calibri"/>
      <family val="2"/>
      <scheme val="minor"/>
    </font>
    <font>
      <b/>
      <sz val="12"/>
      <name val="Calibri"/>
      <family val="2"/>
    </font>
    <font>
      <sz val="12"/>
      <name val="Calibri"/>
      <family val="2"/>
    </font>
    <font>
      <b/>
      <sz val="14"/>
      <name val="Calibri"/>
      <family val="2"/>
    </font>
    <font>
      <sz val="9"/>
      <name val="Calibri"/>
      <family val="2"/>
    </font>
    <font>
      <b/>
      <sz val="16"/>
      <name val="Calibri Light"/>
      <family val="2"/>
      <scheme val="major"/>
    </font>
    <font>
      <b/>
      <sz val="10"/>
      <color rgb="FFFF0000"/>
      <name val="Calibri Light"/>
      <family val="2"/>
      <scheme val="major"/>
    </font>
    <font>
      <sz val="10"/>
      <name val="Calibri Light"/>
      <family val="2"/>
      <scheme val="major"/>
    </font>
    <font>
      <b/>
      <sz val="13"/>
      <color theme="1"/>
      <name val="Calibri"/>
      <family val="2"/>
      <scheme val="minor"/>
    </font>
    <font>
      <sz val="16"/>
      <name val="Calibri Light"/>
      <family val="2"/>
      <scheme val="major"/>
    </font>
    <font>
      <sz val="12"/>
      <name val="Calibri Light"/>
      <family val="2"/>
      <scheme val="major"/>
    </font>
    <font>
      <b/>
      <sz val="12"/>
      <color theme="1"/>
      <name val="Calibri"/>
      <family val="2"/>
      <scheme val="minor"/>
    </font>
    <font>
      <sz val="14"/>
      <name val="Calibri Light"/>
      <family val="2"/>
      <scheme val="major"/>
    </font>
    <font>
      <sz val="12"/>
      <name val="Calibri"/>
      <family val="2"/>
      <scheme val="minor"/>
    </font>
    <font>
      <sz val="12"/>
      <color theme="1"/>
      <name val="Calibri"/>
      <family val="2"/>
      <scheme val="minor"/>
    </font>
    <font>
      <sz val="14"/>
      <color theme="0"/>
      <name val="Calibri Light"/>
      <family val="2"/>
      <scheme val="major"/>
    </font>
    <font>
      <b/>
      <sz val="12"/>
      <name val="Calibri Light"/>
      <family val="2"/>
      <scheme val="major"/>
    </font>
    <font>
      <b/>
      <sz val="10"/>
      <name val="Calibri Light"/>
      <family val="2"/>
      <scheme val="major"/>
    </font>
    <font>
      <b/>
      <sz val="11"/>
      <name val="Calibri"/>
      <family val="2"/>
      <scheme val="minor"/>
    </font>
    <font>
      <sz val="9"/>
      <name val="Calibri"/>
      <family val="2"/>
      <scheme val="minor"/>
    </font>
    <font>
      <sz val="9"/>
      <color theme="1"/>
      <name val="Calibri"/>
      <family val="2"/>
      <scheme val="minor"/>
    </font>
    <font>
      <b/>
      <sz val="14"/>
      <name val="Calibri"/>
      <family val="2"/>
      <scheme val="minor"/>
    </font>
    <font>
      <i/>
      <sz val="10"/>
      <name val="Calibri"/>
      <family val="2"/>
    </font>
    <font>
      <i/>
      <sz val="11"/>
      <name val="Calibri"/>
      <family val="2"/>
    </font>
    <font>
      <sz val="8"/>
      <name val="Calibri"/>
      <family val="2"/>
    </font>
    <font>
      <b/>
      <sz val="20"/>
      <name val="Calibri"/>
      <family val="2"/>
    </font>
    <font>
      <b/>
      <sz val="10"/>
      <color rgb="FFFF0000"/>
      <name val="Calibri"/>
      <family val="2"/>
    </font>
    <font>
      <b/>
      <sz val="13"/>
      <color rgb="FFFF0000"/>
      <name val="Calibri"/>
      <family val="2"/>
    </font>
    <font>
      <b/>
      <sz val="24"/>
      <color rgb="FFC00000"/>
      <name val="Calibri"/>
      <family val="2"/>
    </font>
    <font>
      <sz val="11"/>
      <color theme="1"/>
      <name val="Calibri"/>
      <family val="2"/>
    </font>
    <font>
      <b/>
      <sz val="11"/>
      <color theme="0"/>
      <name val="Calibri"/>
      <family val="2"/>
    </font>
    <font>
      <b/>
      <sz val="11"/>
      <color rgb="FFFFFF00"/>
      <name val="Calibri"/>
      <family val="2"/>
    </font>
    <font>
      <b/>
      <sz val="11"/>
      <name val="Calibri"/>
      <family val="2"/>
    </font>
    <font>
      <b/>
      <sz val="11"/>
      <color theme="1"/>
      <name val="Calibri"/>
      <family val="2"/>
    </font>
    <font>
      <b/>
      <sz val="10"/>
      <color theme="0"/>
      <name val="Calibri"/>
      <family val="2"/>
    </font>
    <font>
      <b/>
      <sz val="11"/>
      <color rgb="FFFF0000"/>
      <name val="Calibri"/>
      <family val="2"/>
    </font>
    <font>
      <sz val="11"/>
      <color rgb="FFFF0000"/>
      <name val="Calibri"/>
      <family val="2"/>
    </font>
  </fonts>
  <fills count="23">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rgb="FFFFFF00"/>
      </patternFill>
    </fill>
    <fill>
      <patternFill patternType="solid">
        <fgColor rgb="FFC00000"/>
        <bgColor indexed="64"/>
      </patternFill>
    </fill>
    <fill>
      <patternFill patternType="solid">
        <fgColor rgb="FFF6D2D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59999389629810485"/>
        <bgColor rgb="FFFFFFFF"/>
      </patternFill>
    </fill>
  </fills>
  <borders count="44">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ck">
        <color theme="0"/>
      </left>
      <right style="thick">
        <color theme="0"/>
      </right>
      <top/>
      <bottom/>
      <diagonal/>
    </border>
    <border>
      <left/>
      <right style="thick">
        <color theme="0"/>
      </right>
      <top/>
      <bottom/>
      <diagonal/>
    </border>
    <border>
      <left/>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right style="thick">
        <color theme="0"/>
      </right>
      <top style="thin">
        <color auto="1"/>
      </top>
      <bottom style="thin">
        <color theme="0" tint="-0.34998626667073579"/>
      </bottom>
      <diagonal/>
    </border>
    <border>
      <left style="thick">
        <color theme="0"/>
      </left>
      <right style="thick">
        <color theme="0"/>
      </right>
      <top/>
      <bottom style="thin">
        <color auto="1"/>
      </bottom>
      <diagonal/>
    </border>
    <border>
      <left/>
      <right style="thick">
        <color theme="0"/>
      </right>
      <top/>
      <bottom style="thin">
        <color auto="1"/>
      </bottom>
      <diagonal/>
    </border>
    <border>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style="thin">
        <color rgb="FF000000"/>
      </right>
      <top style="thin">
        <color indexed="64"/>
      </top>
      <bottom/>
      <diagonal/>
    </border>
    <border>
      <left/>
      <right/>
      <top style="thin">
        <color auto="1"/>
      </top>
      <bottom style="thin">
        <color auto="1"/>
      </bottom>
      <diagonal/>
    </border>
    <border>
      <left style="dotted">
        <color auto="1"/>
      </left>
      <right/>
      <top/>
      <bottom/>
      <diagonal/>
    </border>
    <border>
      <left style="dotted">
        <color auto="1"/>
      </left>
      <right/>
      <top/>
      <bottom style="thin">
        <color auto="1"/>
      </bottom>
      <diagonal/>
    </border>
    <border>
      <left/>
      <right style="dotted">
        <color auto="1"/>
      </right>
      <top style="thin">
        <color auto="1"/>
      </top>
      <bottom style="thin">
        <color auto="1"/>
      </bottom>
      <diagonal/>
    </border>
    <border>
      <left/>
      <right style="thick">
        <color theme="0"/>
      </right>
      <top style="thin">
        <color auto="1"/>
      </top>
      <bottom style="thin">
        <color auto="1"/>
      </bottom>
      <diagonal/>
    </border>
    <border>
      <left style="dotted">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hair">
        <color auto="1"/>
      </top>
      <bottom/>
      <diagonal/>
    </border>
    <border>
      <left/>
      <right style="thin">
        <color indexed="64"/>
      </right>
      <top style="thin">
        <color indexed="64"/>
      </top>
      <bottom style="thin">
        <color indexed="64"/>
      </bottom>
      <diagonal/>
    </border>
  </borders>
  <cellStyleXfs count="21">
    <xf numFmtId="0" fontId="0" fillId="0" borderId="0"/>
    <xf numFmtId="9" fontId="10" fillId="0" borderId="0" applyFont="0" applyFill="0" applyBorder="0" applyAlignment="0" applyProtection="0"/>
    <xf numFmtId="43" fontId="10" fillId="0" borderId="0" applyFont="0" applyFill="0" applyBorder="0" applyAlignment="0" applyProtection="0"/>
    <xf numFmtId="0" fontId="10" fillId="0" borderId="2"/>
    <xf numFmtId="9" fontId="10" fillId="0" borderId="2" applyFont="0" applyFill="0" applyBorder="0" applyAlignment="0" applyProtection="0"/>
    <xf numFmtId="43" fontId="10" fillId="0" borderId="2" applyFont="0" applyFill="0" applyBorder="0" applyAlignment="0" applyProtection="0"/>
    <xf numFmtId="0" fontId="4" fillId="0" borderId="2"/>
    <xf numFmtId="43" fontId="4" fillId="0" borderId="2" applyFont="0" applyFill="0" applyBorder="0" applyAlignment="0" applyProtection="0"/>
    <xf numFmtId="0" fontId="13" fillId="0" borderId="2"/>
    <xf numFmtId="43" fontId="13" fillId="0" borderId="2" applyFont="0" applyFill="0" applyBorder="0" applyAlignment="0" applyProtection="0"/>
    <xf numFmtId="9" fontId="4" fillId="0" borderId="2" applyFont="0" applyFill="0" applyBorder="0" applyAlignment="0" applyProtection="0"/>
    <xf numFmtId="0" fontId="3" fillId="0" borderId="2"/>
    <xf numFmtId="43" fontId="3" fillId="0" borderId="2" applyFont="0" applyFill="0" applyBorder="0" applyAlignment="0" applyProtection="0"/>
    <xf numFmtId="9" fontId="3" fillId="0" borderId="2" applyFont="0" applyFill="0" applyBorder="0" applyAlignment="0" applyProtection="0"/>
    <xf numFmtId="0" fontId="2" fillId="0" borderId="2"/>
    <xf numFmtId="43" fontId="2" fillId="0" borderId="2" applyFont="0" applyFill="0" applyBorder="0" applyAlignment="0" applyProtection="0"/>
    <xf numFmtId="9" fontId="2" fillId="0" borderId="2" applyFont="0" applyFill="0" applyBorder="0" applyAlignment="0" applyProtection="0"/>
    <xf numFmtId="0" fontId="2" fillId="0" borderId="2"/>
    <xf numFmtId="0" fontId="1" fillId="0" borderId="2"/>
    <xf numFmtId="43" fontId="1" fillId="0" borderId="2" applyFont="0" applyFill="0" applyBorder="0" applyAlignment="0" applyProtection="0"/>
    <xf numFmtId="9" fontId="1" fillId="0" borderId="2" applyFont="0" applyFill="0" applyBorder="0" applyAlignment="0" applyProtection="0"/>
  </cellStyleXfs>
  <cellXfs count="403">
    <xf numFmtId="0" fontId="0" fillId="0" borderId="0" xfId="0"/>
    <xf numFmtId="0" fontId="5" fillId="2" borderId="1" xfId="0" applyFont="1" applyFill="1" applyBorder="1"/>
    <xf numFmtId="0" fontId="6" fillId="2" borderId="1" xfId="0" applyFont="1" applyFill="1" applyBorder="1"/>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xf numFmtId="0" fontId="6" fillId="3" borderId="2" xfId="0" applyFont="1" applyFill="1" applyBorder="1"/>
    <xf numFmtId="0" fontId="8" fillId="4" borderId="0" xfId="0" applyFont="1" applyFill="1" applyAlignment="1">
      <alignment wrapText="1"/>
    </xf>
    <xf numFmtId="0" fontId="9" fillId="4" borderId="0" xfId="0" applyFont="1" applyFill="1"/>
    <xf numFmtId="3" fontId="11" fillId="5" borderId="5" xfId="0" applyNumberFormat="1" applyFont="1" applyFill="1" applyBorder="1" applyAlignment="1">
      <alignment horizontal="right" vertical="center" wrapText="1"/>
    </xf>
    <xf numFmtId="9" fontId="11" fillId="5" borderId="5" xfId="1" applyFont="1" applyFill="1" applyBorder="1" applyAlignment="1">
      <alignment horizontal="right" vertical="center" wrapText="1"/>
    </xf>
    <xf numFmtId="3" fontId="11" fillId="6" borderId="5" xfId="0" applyNumberFormat="1" applyFont="1" applyFill="1" applyBorder="1" applyAlignment="1">
      <alignment horizontal="right" vertical="center" wrapText="1"/>
    </xf>
    <xf numFmtId="9" fontId="11" fillId="6" borderId="5" xfId="1" applyFont="1" applyFill="1" applyBorder="1" applyAlignment="1">
      <alignment horizontal="right" vertical="center" wrapText="1"/>
    </xf>
    <xf numFmtId="3" fontId="11" fillId="7" borderId="5" xfId="0" applyNumberFormat="1" applyFont="1" applyFill="1" applyBorder="1" applyAlignment="1">
      <alignment horizontal="right" vertical="center" wrapText="1"/>
    </xf>
    <xf numFmtId="9" fontId="11" fillId="7" borderId="5" xfId="1" applyFont="1" applyFill="1" applyBorder="1" applyAlignment="1">
      <alignment horizontal="right" vertical="center" wrapText="1"/>
    </xf>
    <xf numFmtId="3" fontId="11" fillId="8" borderId="5" xfId="0" applyNumberFormat="1" applyFont="1" applyFill="1" applyBorder="1" applyAlignment="1">
      <alignment horizontal="right" vertical="center" wrapText="1"/>
    </xf>
    <xf numFmtId="0" fontId="5" fillId="2" borderId="2" xfId="0" applyFont="1" applyFill="1" applyBorder="1"/>
    <xf numFmtId="0" fontId="9" fillId="0" borderId="2" xfId="0" applyFont="1" applyFill="1" applyBorder="1"/>
    <xf numFmtId="0" fontId="8" fillId="0" borderId="2" xfId="0" applyFont="1" applyFill="1" applyBorder="1" applyAlignment="1">
      <alignment horizontal="left" vertical="center" wrapText="1"/>
    </xf>
    <xf numFmtId="3" fontId="9" fillId="0" borderId="2" xfId="0" applyNumberFormat="1" applyFont="1" applyFill="1" applyBorder="1" applyAlignment="1">
      <alignment horizontal="right" vertical="top" wrapText="1"/>
    </xf>
    <xf numFmtId="164" fontId="9" fillId="0" borderId="5" xfId="2" applyNumberFormat="1" applyFont="1" applyFill="1" applyBorder="1" applyAlignment="1">
      <alignment horizontal="right" vertical="top" wrapText="1"/>
    </xf>
    <xf numFmtId="0" fontId="7" fillId="0" borderId="2" xfId="0" applyFont="1" applyFill="1" applyBorder="1" applyAlignment="1">
      <alignment horizontal="right"/>
    </xf>
    <xf numFmtId="0" fontId="18" fillId="0" borderId="2" xfId="0" applyFont="1" applyFill="1" applyBorder="1" applyAlignment="1">
      <alignment vertical="top"/>
    </xf>
    <xf numFmtId="0" fontId="7" fillId="0" borderId="2" xfId="0" applyFont="1" applyFill="1" applyBorder="1"/>
    <xf numFmtId="0" fontId="9" fillId="0" borderId="2" xfId="0" applyFont="1" applyFill="1" applyBorder="1" applyAlignment="1">
      <alignment horizontal="left"/>
    </xf>
    <xf numFmtId="0" fontId="7" fillId="0" borderId="0" xfId="0" applyFont="1" applyFill="1"/>
    <xf numFmtId="0" fontId="8" fillId="0" borderId="1" xfId="0" applyFont="1" applyFill="1" applyBorder="1" applyAlignment="1">
      <alignment horizontal="left" vertical="center" wrapText="1"/>
    </xf>
    <xf numFmtId="0" fontId="7" fillId="0" borderId="0" xfId="0" applyFont="1" applyFill="1" applyAlignment="1">
      <alignment horizontal="left"/>
    </xf>
    <xf numFmtId="0" fontId="9" fillId="0" borderId="2" xfId="0" applyFont="1" applyFill="1" applyBorder="1" applyAlignment="1">
      <alignment wrapText="1"/>
    </xf>
    <xf numFmtId="0" fontId="8" fillId="12" borderId="3" xfId="0" applyFont="1" applyFill="1" applyBorder="1" applyAlignment="1">
      <alignment horizontal="left" vertical="center"/>
    </xf>
    <xf numFmtId="0" fontId="8" fillId="12" borderId="3" xfId="0" applyFont="1" applyFill="1" applyBorder="1" applyAlignment="1">
      <alignment horizontal="left" vertical="center" wrapText="1"/>
    </xf>
    <xf numFmtId="0" fontId="8" fillId="12" borderId="17" xfId="0" applyFont="1" applyFill="1" applyBorder="1" applyAlignment="1">
      <alignment horizontal="left" vertical="center" wrapText="1"/>
    </xf>
    <xf numFmtId="0" fontId="8" fillId="12" borderId="11" xfId="0" applyFont="1" applyFill="1" applyBorder="1" applyAlignment="1">
      <alignment vertical="center"/>
    </xf>
    <xf numFmtId="0" fontId="8" fillId="12" borderId="12" xfId="0" applyFont="1" applyFill="1" applyBorder="1" applyAlignment="1">
      <alignment horizontal="center" vertical="center" wrapText="1"/>
    </xf>
    <xf numFmtId="0" fontId="8" fillId="12" borderId="12" xfId="0" applyFont="1" applyFill="1" applyBorder="1" applyAlignment="1">
      <alignment horizontal="left" vertical="center"/>
    </xf>
    <xf numFmtId="164" fontId="8" fillId="0" borderId="5" xfId="2" applyNumberFormat="1" applyFont="1" applyFill="1" applyBorder="1" applyAlignment="1">
      <alignment horizontal="right" vertical="center" wrapText="1"/>
    </xf>
    <xf numFmtId="164" fontId="9" fillId="0" borderId="5" xfId="2" applyNumberFormat="1" applyFont="1" applyFill="1" applyBorder="1" applyAlignment="1">
      <alignment horizontal="right" vertical="center" wrapText="1"/>
    </xf>
    <xf numFmtId="0" fontId="9" fillId="3" borderId="5" xfId="0" applyFont="1" applyFill="1" applyBorder="1" applyAlignment="1">
      <alignment horizontal="left" vertical="center" wrapText="1"/>
    </xf>
    <xf numFmtId="0" fontId="16" fillId="0" borderId="2" xfId="0" applyFont="1" applyFill="1" applyBorder="1" applyAlignment="1">
      <alignment vertical="top"/>
    </xf>
    <xf numFmtId="0" fontId="16" fillId="12" borderId="5" xfId="0" applyFont="1" applyFill="1" applyBorder="1" applyAlignment="1">
      <alignment horizontal="left" vertical="center" wrapText="1"/>
    </xf>
    <xf numFmtId="164" fontId="17" fillId="0" borderId="5" xfId="2" applyNumberFormat="1" applyFont="1" applyFill="1" applyBorder="1" applyAlignment="1">
      <alignment horizontal="right" vertical="top" wrapText="1"/>
    </xf>
    <xf numFmtId="0" fontId="17" fillId="0" borderId="2" xfId="0" applyFont="1" applyFill="1" applyBorder="1"/>
    <xf numFmtId="0" fontId="7" fillId="0" borderId="2" xfId="0" applyFont="1" applyFill="1" applyBorder="1"/>
    <xf numFmtId="164" fontId="16" fillId="0" borderId="5" xfId="2" applyNumberFormat="1" applyFont="1" applyFill="1" applyBorder="1" applyAlignment="1">
      <alignment horizontal="right" vertical="center" wrapText="1"/>
    </xf>
    <xf numFmtId="0" fontId="16" fillId="12" borderId="5" xfId="0" applyFont="1" applyFill="1" applyBorder="1" applyAlignment="1">
      <alignment horizontal="center" vertical="center" wrapText="1"/>
    </xf>
    <xf numFmtId="0" fontId="7" fillId="0" borderId="2" xfId="0" applyFont="1" applyFill="1" applyBorder="1"/>
    <xf numFmtId="0" fontId="9" fillId="0" borderId="2" xfId="0" applyFont="1" applyFill="1" applyBorder="1" applyAlignment="1">
      <alignment horizontal="left"/>
    </xf>
    <xf numFmtId="0" fontId="16" fillId="12"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9" fontId="9" fillId="0" borderId="18"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8" fillId="12" borderId="28" xfId="0" applyFont="1" applyFill="1" applyBorder="1" applyAlignment="1">
      <alignment horizontal="left" vertical="center" wrapText="1"/>
    </xf>
    <xf numFmtId="164" fontId="9" fillId="0" borderId="18" xfId="2" applyNumberFormat="1" applyFont="1" applyFill="1" applyBorder="1" applyAlignment="1">
      <alignment horizontal="right" vertical="center" wrapText="1"/>
    </xf>
    <xf numFmtId="164" fontId="17" fillId="0" borderId="5" xfId="2" applyNumberFormat="1" applyFont="1" applyFill="1" applyBorder="1" applyAlignment="1">
      <alignment horizontal="right" vertical="center" wrapText="1"/>
    </xf>
    <xf numFmtId="0" fontId="9" fillId="3" borderId="7"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6" fillId="12" borderId="5" xfId="0" applyFont="1" applyFill="1" applyBorder="1" applyAlignment="1">
      <alignment horizontal="center" vertical="center" wrapText="1"/>
    </xf>
    <xf numFmtId="0" fontId="7" fillId="0" borderId="2" xfId="0" applyFont="1" applyFill="1" applyBorder="1"/>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3" fontId="17" fillId="0" borderId="2" xfId="0" applyNumberFormat="1" applyFont="1" applyFill="1" applyBorder="1" applyAlignment="1">
      <alignment horizontal="right" vertical="top"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64" fontId="9" fillId="0" borderId="26" xfId="2" applyNumberFormat="1" applyFont="1" applyFill="1" applyBorder="1" applyAlignment="1">
      <alignment horizontal="right" vertical="center" wrapText="1"/>
    </xf>
    <xf numFmtId="164" fontId="17" fillId="0" borderId="26" xfId="2" applyNumberFormat="1" applyFont="1" applyFill="1" applyBorder="1" applyAlignment="1">
      <alignment horizontal="right" vertical="center" wrapText="1"/>
    </xf>
    <xf numFmtId="164" fontId="9" fillId="0" borderId="2" xfId="2" applyNumberFormat="1" applyFont="1" applyFill="1" applyBorder="1" applyAlignment="1">
      <alignment horizontal="right" vertical="center" wrapText="1"/>
    </xf>
    <xf numFmtId="164" fontId="17" fillId="0" borderId="2" xfId="2" applyNumberFormat="1" applyFont="1" applyFill="1" applyBorder="1" applyAlignment="1">
      <alignment horizontal="right" vertical="center" wrapText="1"/>
    </xf>
    <xf numFmtId="0" fontId="9" fillId="0" borderId="2" xfId="0" applyFont="1" applyFill="1" applyBorder="1" applyAlignment="1">
      <alignment horizontal="left" vertical="center"/>
    </xf>
    <xf numFmtId="0" fontId="9" fillId="3" borderId="14" xfId="0" applyFont="1" applyFill="1" applyBorder="1" applyAlignment="1">
      <alignment horizontal="left" vertical="center" wrapText="1"/>
    </xf>
    <xf numFmtId="164" fontId="9"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12" borderId="2" xfId="0" applyFont="1" applyFill="1" applyBorder="1" applyAlignment="1">
      <alignment horizontal="left" vertical="center"/>
    </xf>
    <xf numFmtId="0" fontId="9" fillId="12" borderId="2" xfId="0" applyFont="1" applyFill="1" applyBorder="1" applyAlignment="1">
      <alignment horizontal="center" vertical="center" wrapText="1"/>
    </xf>
    <xf numFmtId="0" fontId="9" fillId="12" borderId="2" xfId="0" applyFont="1" applyFill="1" applyBorder="1" applyAlignment="1">
      <alignment horizontal="left" vertical="center" wrapText="1"/>
    </xf>
    <xf numFmtId="0" fontId="8" fillId="0" borderId="1" xfId="0" applyFont="1" applyFill="1" applyBorder="1"/>
    <xf numFmtId="0" fontId="8" fillId="12" borderId="29" xfId="0" applyFont="1" applyFill="1" applyBorder="1" applyAlignment="1">
      <alignment vertical="center"/>
    </xf>
    <xf numFmtId="0" fontId="8" fillId="12" borderId="27" xfId="0" applyFont="1" applyFill="1" applyBorder="1" applyAlignment="1">
      <alignment horizontal="center" vertical="center" wrapText="1"/>
    </xf>
    <xf numFmtId="0" fontId="8" fillId="12" borderId="27" xfId="0" applyFont="1" applyFill="1" applyBorder="1" applyAlignment="1">
      <alignment horizontal="left" vertical="center"/>
    </xf>
    <xf numFmtId="0" fontId="8" fillId="0" borderId="5" xfId="0" applyFont="1" applyFill="1" applyBorder="1" applyAlignment="1">
      <alignment horizontal="left" vertical="center" wrapText="1"/>
    </xf>
    <xf numFmtId="164" fontId="9" fillId="0" borderId="5" xfId="2" applyNumberFormat="1" applyFont="1" applyFill="1" applyBorder="1" applyAlignment="1">
      <alignment horizontal="center" vertical="center" wrapText="1"/>
    </xf>
    <xf numFmtId="164" fontId="17" fillId="0" borderId="5" xfId="2" applyNumberFormat="1" applyFont="1" applyFill="1" applyBorder="1" applyAlignment="1">
      <alignment horizontal="center" vertical="center" wrapText="1"/>
    </xf>
    <xf numFmtId="0" fontId="9" fillId="4" borderId="5" xfId="0" applyFont="1" applyFill="1" applyBorder="1" applyAlignment="1">
      <alignment vertical="center" wrapText="1"/>
    </xf>
    <xf numFmtId="0" fontId="9" fillId="4" borderId="0" xfId="0" applyFont="1" applyFill="1" applyAlignment="1">
      <alignment vertical="center"/>
    </xf>
    <xf numFmtId="9" fontId="11" fillId="7" borderId="5" xfId="0" applyNumberFormat="1" applyFont="1" applyFill="1" applyBorder="1" applyAlignment="1">
      <alignment horizontal="right" vertical="center" wrapText="1"/>
    </xf>
    <xf numFmtId="3" fontId="11" fillId="14" borderId="5" xfId="0" applyNumberFormat="1" applyFont="1" applyFill="1" applyBorder="1" applyAlignment="1">
      <alignment horizontal="right" vertical="center" wrapText="1"/>
    </xf>
    <xf numFmtId="0" fontId="8" fillId="4" borderId="0" xfId="0" applyFont="1" applyFill="1" applyAlignment="1">
      <alignment vertical="center" wrapText="1"/>
    </xf>
    <xf numFmtId="0" fontId="8" fillId="5" borderId="0" xfId="0" applyFont="1" applyFill="1" applyAlignment="1">
      <alignment vertical="center" wrapText="1"/>
    </xf>
    <xf numFmtId="0" fontId="8" fillId="6" borderId="0" xfId="0" applyFont="1" applyFill="1" applyAlignment="1">
      <alignment vertical="center" wrapText="1"/>
    </xf>
    <xf numFmtId="0" fontId="8" fillId="7" borderId="0" xfId="0" applyFont="1" applyFill="1" applyAlignment="1">
      <alignment vertical="center" wrapText="1"/>
    </xf>
    <xf numFmtId="0" fontId="8" fillId="8" borderId="0" xfId="0" applyFont="1" applyFill="1" applyAlignment="1">
      <alignment vertical="center" wrapText="1"/>
    </xf>
    <xf numFmtId="0" fontId="8" fillId="14" borderId="0" xfId="0" applyFont="1" applyFill="1" applyAlignment="1">
      <alignment vertical="center" wrapText="1"/>
    </xf>
    <xf numFmtId="0" fontId="20" fillId="15" borderId="2" xfId="8" applyFont="1" applyFill="1" applyAlignment="1">
      <alignment vertical="center"/>
    </xf>
    <xf numFmtId="0" fontId="21" fillId="6" borderId="2" xfId="8" applyFont="1" applyFill="1" applyAlignment="1">
      <alignment horizontal="right" vertical="center"/>
    </xf>
    <xf numFmtId="0" fontId="22" fillId="0" borderId="26" xfId="8" applyFont="1" applyBorder="1" applyAlignment="1">
      <alignment horizontal="left" vertical="center"/>
    </xf>
    <xf numFmtId="0" fontId="2" fillId="0" borderId="2" xfId="14"/>
    <xf numFmtId="0" fontId="22" fillId="6" borderId="2" xfId="8" applyFont="1" applyFill="1" applyAlignment="1">
      <alignment horizontal="right" vertical="center"/>
    </xf>
    <xf numFmtId="0" fontId="22" fillId="0" borderId="2" xfId="8" applyFont="1" applyAlignment="1">
      <alignment horizontal="left" vertical="center"/>
    </xf>
    <xf numFmtId="0" fontId="23" fillId="0" borderId="2" xfId="14" applyFont="1" applyAlignment="1">
      <alignment vertical="top" wrapText="1"/>
    </xf>
    <xf numFmtId="0" fontId="23" fillId="0" borderId="2" xfId="14" applyFont="1" applyAlignment="1">
      <alignment vertical="top"/>
    </xf>
    <xf numFmtId="0" fontId="14" fillId="15" borderId="16" xfId="8" applyFont="1" applyFill="1" applyBorder="1" applyAlignment="1">
      <alignment vertical="center"/>
    </xf>
    <xf numFmtId="0" fontId="22" fillId="6" borderId="16" xfId="8" applyFont="1" applyFill="1" applyBorder="1" applyAlignment="1">
      <alignment vertical="center"/>
    </xf>
    <xf numFmtId="0" fontId="14" fillId="15" borderId="30" xfId="8" applyFont="1" applyFill="1" applyBorder="1" applyAlignment="1">
      <alignment vertical="center"/>
    </xf>
    <xf numFmtId="0" fontId="22" fillId="6" borderId="30" xfId="8" applyFont="1" applyFill="1" applyBorder="1" applyAlignment="1">
      <alignment vertical="center"/>
    </xf>
    <xf numFmtId="0" fontId="22" fillId="6" borderId="30" xfId="8" applyFont="1" applyFill="1" applyBorder="1" applyAlignment="1">
      <alignment horizontal="left" vertical="center" wrapText="1"/>
    </xf>
    <xf numFmtId="0" fontId="24" fillId="0" borderId="2" xfId="8" applyFont="1" applyAlignment="1">
      <alignment vertical="center"/>
    </xf>
    <xf numFmtId="0" fontId="22" fillId="0" borderId="2" xfId="8" applyFont="1" applyAlignment="1">
      <alignment horizontal="right" vertical="center"/>
    </xf>
    <xf numFmtId="0" fontId="25" fillId="11" borderId="25" xfId="8" applyFont="1" applyFill="1" applyBorder="1" applyAlignment="1">
      <alignment horizontal="right" vertical="center"/>
    </xf>
    <xf numFmtId="0" fontId="25" fillId="10" borderId="24" xfId="8" applyFont="1" applyFill="1" applyBorder="1" applyAlignment="1">
      <alignment horizontal="right" vertical="center"/>
    </xf>
    <xf numFmtId="0" fontId="25" fillId="5" borderId="24" xfId="8" applyFont="1" applyFill="1" applyBorder="1" applyAlignment="1">
      <alignment horizontal="right" vertical="center"/>
    </xf>
    <xf numFmtId="0" fontId="25" fillId="12" borderId="16" xfId="8" applyFont="1" applyFill="1" applyBorder="1" applyAlignment="1">
      <alignment horizontal="right" vertical="center"/>
    </xf>
    <xf numFmtId="164" fontId="26" fillId="13" borderId="19" xfId="15" applyNumberFormat="1" applyFont="1" applyFill="1" applyBorder="1" applyAlignment="1">
      <alignment horizontal="right" vertical="center"/>
    </xf>
    <xf numFmtId="0" fontId="2" fillId="6" borderId="2" xfId="14" applyFill="1"/>
    <xf numFmtId="0" fontId="22" fillId="6" borderId="2" xfId="8" applyFont="1" applyFill="1" applyAlignment="1">
      <alignment horizontal="right" vertical="center" wrapText="1"/>
    </xf>
    <xf numFmtId="164" fontId="27" fillId="11" borderId="20" xfId="9" applyNumberFormat="1" applyFont="1" applyFill="1" applyBorder="1" applyAlignment="1">
      <alignment vertical="center"/>
    </xf>
    <xf numFmtId="164" fontId="25" fillId="10" borderId="19" xfId="9" applyNumberFormat="1" applyFont="1" applyFill="1" applyBorder="1" applyAlignment="1">
      <alignment vertical="center"/>
    </xf>
    <xf numFmtId="3" fontId="28" fillId="5" borderId="19" xfId="14" applyNumberFormat="1" applyFont="1" applyFill="1" applyBorder="1" applyAlignment="1">
      <alignment horizontal="right" vertical="center"/>
    </xf>
    <xf numFmtId="164" fontId="29" fillId="16" borderId="19" xfId="15" applyNumberFormat="1" applyFont="1" applyFill="1" applyBorder="1" applyAlignment="1">
      <alignment horizontal="right" vertical="center"/>
    </xf>
    <xf numFmtId="164" fontId="26" fillId="16" borderId="19" xfId="15" applyNumberFormat="1" applyFont="1" applyFill="1" applyBorder="1" applyAlignment="1">
      <alignment horizontal="right" vertical="center"/>
    </xf>
    <xf numFmtId="9" fontId="27" fillId="11" borderId="20" xfId="16" applyFont="1" applyFill="1" applyBorder="1" applyAlignment="1">
      <alignment vertical="center"/>
    </xf>
    <xf numFmtId="9" fontId="27" fillId="10" borderId="19" xfId="16" applyFont="1" applyFill="1" applyBorder="1" applyAlignment="1">
      <alignment vertical="center"/>
    </xf>
    <xf numFmtId="0" fontId="28" fillId="5" borderId="19" xfId="14" applyFont="1" applyFill="1" applyBorder="1" applyAlignment="1">
      <alignment horizontal="right" vertical="center"/>
    </xf>
    <xf numFmtId="0" fontId="29" fillId="16" borderId="19" xfId="14" applyFont="1" applyFill="1" applyBorder="1" applyAlignment="1">
      <alignment horizontal="right" vertical="center"/>
    </xf>
    <xf numFmtId="164" fontId="30" fillId="0" borderId="2" xfId="9" applyNumberFormat="1" applyFont="1" applyAlignment="1">
      <alignment vertical="center"/>
    </xf>
    <xf numFmtId="0" fontId="15" fillId="0" borderId="2" xfId="14" applyFont="1"/>
    <xf numFmtId="164" fontId="25" fillId="11" borderId="25" xfId="9" applyNumberFormat="1" applyFont="1" applyFill="1" applyBorder="1" applyAlignment="1">
      <alignment horizontal="right" vertical="center"/>
    </xf>
    <xf numFmtId="164" fontId="25" fillId="10" borderId="24" xfId="9" quotePrefix="1" applyNumberFormat="1" applyFont="1" applyFill="1" applyBorder="1" applyAlignment="1">
      <alignment horizontal="right" vertical="center" wrapText="1"/>
    </xf>
    <xf numFmtId="164" fontId="25" fillId="5" borderId="24" xfId="9" applyNumberFormat="1" applyFont="1" applyFill="1" applyBorder="1" applyAlignment="1">
      <alignment horizontal="right" vertical="center"/>
    </xf>
    <xf numFmtId="164" fontId="25" fillId="12" borderId="16" xfId="9" applyNumberFormat="1" applyFont="1" applyFill="1" applyBorder="1" applyAlignment="1">
      <alignment horizontal="right" vertical="center"/>
    </xf>
    <xf numFmtId="43" fontId="31" fillId="4" borderId="2" xfId="15" applyFont="1" applyFill="1" applyAlignment="1">
      <alignment horizontal="right" vertical="center"/>
    </xf>
    <xf numFmtId="0" fontId="31" fillId="6" borderId="21" xfId="8" applyFont="1" applyFill="1" applyBorder="1" applyAlignment="1">
      <alignment vertical="center"/>
    </xf>
    <xf numFmtId="164" fontId="32" fillId="6" borderId="21" xfId="9" applyNumberFormat="1" applyFont="1" applyFill="1" applyBorder="1" applyAlignment="1">
      <alignment vertical="center"/>
    </xf>
    <xf numFmtId="164" fontId="32" fillId="11" borderId="23" xfId="9" applyNumberFormat="1" applyFont="1" applyFill="1" applyBorder="1" applyAlignment="1">
      <alignment vertical="center"/>
    </xf>
    <xf numFmtId="164" fontId="32" fillId="10" borderId="22" xfId="9" applyNumberFormat="1" applyFont="1" applyFill="1" applyBorder="1" applyAlignment="1">
      <alignment vertical="center"/>
    </xf>
    <xf numFmtId="164" fontId="32" fillId="10" borderId="22" xfId="9" applyNumberFormat="1" applyFont="1" applyFill="1" applyBorder="1" applyAlignment="1">
      <alignment horizontal="right" vertical="center"/>
    </xf>
    <xf numFmtId="164" fontId="32" fillId="16" borderId="21" xfId="9" applyNumberFormat="1" applyFont="1" applyFill="1" applyBorder="1" applyAlignment="1">
      <alignment horizontal="right" vertical="center"/>
    </xf>
    <xf numFmtId="164" fontId="32" fillId="4" borderId="2" xfId="9" applyNumberFormat="1" applyFont="1" applyFill="1" applyAlignment="1">
      <alignment horizontal="right" vertical="center"/>
    </xf>
    <xf numFmtId="164" fontId="22" fillId="6" borderId="2" xfId="9" applyNumberFormat="1" applyFont="1" applyFill="1" applyAlignment="1">
      <alignment vertical="center"/>
    </xf>
    <xf numFmtId="164" fontId="22" fillId="11" borderId="20" xfId="9" applyNumberFormat="1" applyFont="1" applyFill="1" applyBorder="1" applyAlignment="1">
      <alignment vertical="center"/>
    </xf>
    <xf numFmtId="164" fontId="33" fillId="10" borderId="19" xfId="15" applyNumberFormat="1" applyFont="1" applyFill="1" applyBorder="1"/>
    <xf numFmtId="164" fontId="34" fillId="5" borderId="19" xfId="15" applyNumberFormat="1" applyFont="1" applyFill="1" applyBorder="1" applyAlignment="1">
      <alignment horizontal="right"/>
    </xf>
    <xf numFmtId="3" fontId="35" fillId="16" borderId="2" xfId="14" applyNumberFormat="1" applyFont="1" applyFill="1" applyAlignment="1">
      <alignment horizontal="right"/>
    </xf>
    <xf numFmtId="9" fontId="0" fillId="0" borderId="2" xfId="16" applyFont="1"/>
    <xf numFmtId="3" fontId="35" fillId="4" borderId="2" xfId="14" applyNumberFormat="1" applyFont="1" applyFill="1" applyAlignment="1">
      <alignment horizontal="right"/>
    </xf>
    <xf numFmtId="164" fontId="22" fillId="6" borderId="2" xfId="9" applyNumberFormat="1" applyFont="1" applyFill="1" applyAlignment="1">
      <alignment horizontal="left" vertical="center"/>
    </xf>
    <xf numFmtId="0" fontId="34" fillId="5" borderId="19" xfId="14" applyFont="1" applyFill="1" applyBorder="1" applyAlignment="1">
      <alignment horizontal="right"/>
    </xf>
    <xf numFmtId="0" fontId="35" fillId="16" borderId="2" xfId="14" applyFont="1" applyFill="1" applyAlignment="1">
      <alignment horizontal="right"/>
    </xf>
    <xf numFmtId="0" fontId="35" fillId="4" borderId="2" xfId="14" applyFont="1" applyFill="1" applyAlignment="1">
      <alignment horizontal="right"/>
    </xf>
    <xf numFmtId="0" fontId="31" fillId="0" borderId="2" xfId="8" applyFont="1" applyAlignment="1">
      <alignment vertical="center"/>
    </xf>
    <xf numFmtId="0" fontId="22" fillId="0" borderId="2" xfId="8" applyFont="1" applyAlignment="1">
      <alignment vertical="center"/>
    </xf>
    <xf numFmtId="0" fontId="12" fillId="15" borderId="16" xfId="14" applyFont="1" applyFill="1" applyBorder="1" applyAlignment="1">
      <alignment horizontal="right"/>
    </xf>
    <xf numFmtId="0" fontId="12" fillId="15" borderId="25" xfId="14" applyFont="1" applyFill="1" applyBorder="1" applyAlignment="1">
      <alignment horizontal="right"/>
    </xf>
    <xf numFmtId="0" fontId="33" fillId="15" borderId="16" xfId="14" applyFont="1" applyFill="1" applyBorder="1" applyAlignment="1">
      <alignment horizontal="right"/>
    </xf>
    <xf numFmtId="0" fontId="33" fillId="15" borderId="32" xfId="14" applyFont="1" applyFill="1" applyBorder="1" applyAlignment="1">
      <alignment horizontal="right"/>
    </xf>
    <xf numFmtId="0" fontId="32" fillId="12" borderId="31" xfId="8" applyFont="1" applyFill="1" applyBorder="1" applyAlignment="1">
      <alignment horizontal="left" vertical="center" wrapText="1"/>
    </xf>
    <xf numFmtId="0" fontId="32" fillId="12" borderId="2" xfId="8" applyFont="1" applyFill="1" applyAlignment="1">
      <alignment horizontal="left" vertical="center" wrapText="1"/>
    </xf>
    <xf numFmtId="3" fontId="15" fillId="11" borderId="30" xfId="14" applyNumberFormat="1" applyFont="1" applyFill="1" applyBorder="1" applyAlignment="1">
      <alignment vertical="center"/>
    </xf>
    <xf numFmtId="9" fontId="15" fillId="11" borderId="30" xfId="14" applyNumberFormat="1" applyFont="1" applyFill="1" applyBorder="1" applyAlignment="1">
      <alignment vertical="center"/>
    </xf>
    <xf numFmtId="9" fontId="15" fillId="11" borderId="34" xfId="14" applyNumberFormat="1" applyFont="1" applyFill="1" applyBorder="1" applyAlignment="1">
      <alignment vertical="center"/>
    </xf>
    <xf numFmtId="3" fontId="33" fillId="10" borderId="30" xfId="14" applyNumberFormat="1" applyFont="1" applyFill="1" applyBorder="1" applyAlignment="1">
      <alignment vertical="center"/>
    </xf>
    <xf numFmtId="9" fontId="15" fillId="10" borderId="30" xfId="14" applyNumberFormat="1" applyFont="1" applyFill="1" applyBorder="1" applyAlignment="1">
      <alignment vertical="center"/>
    </xf>
    <xf numFmtId="3" fontId="33" fillId="5" borderId="30" xfId="14" applyNumberFormat="1" applyFont="1" applyFill="1" applyBorder="1" applyAlignment="1">
      <alignment horizontal="right" vertical="center"/>
    </xf>
    <xf numFmtId="9" fontId="15" fillId="5" borderId="30" xfId="14" applyNumberFormat="1" applyFont="1" applyFill="1" applyBorder="1" applyAlignment="1">
      <alignment horizontal="center" vertical="center"/>
    </xf>
    <xf numFmtId="3" fontId="33" fillId="16" borderId="35" xfId="14" applyNumberFormat="1" applyFont="1" applyFill="1" applyBorder="1" applyAlignment="1">
      <alignment horizontal="right" vertical="center"/>
    </xf>
    <xf numFmtId="9" fontId="15" fillId="16" borderId="30" xfId="14" applyNumberFormat="1" applyFont="1" applyFill="1" applyBorder="1" applyAlignment="1">
      <alignment horizontal="center" vertical="center"/>
    </xf>
    <xf numFmtId="3" fontId="15" fillId="11" borderId="30" xfId="14" applyNumberFormat="1" applyFont="1" applyFill="1" applyBorder="1" applyAlignment="1">
      <alignment horizontal="center" vertical="center"/>
    </xf>
    <xf numFmtId="9" fontId="15" fillId="11" borderId="30" xfId="14" applyNumberFormat="1" applyFont="1" applyFill="1" applyBorder="1" applyAlignment="1">
      <alignment horizontal="center" vertical="center"/>
    </xf>
    <xf numFmtId="9" fontId="15" fillId="11" borderId="34" xfId="14" applyNumberFormat="1" applyFont="1" applyFill="1" applyBorder="1" applyAlignment="1">
      <alignment horizontal="center" vertical="center"/>
    </xf>
    <xf numFmtId="3" fontId="33" fillId="10" borderId="30" xfId="14" applyNumberFormat="1" applyFont="1" applyFill="1" applyBorder="1" applyAlignment="1">
      <alignment horizontal="center" vertical="center"/>
    </xf>
    <xf numFmtId="9" fontId="15" fillId="10" borderId="30" xfId="14" applyNumberFormat="1" applyFont="1" applyFill="1" applyBorder="1" applyAlignment="1">
      <alignment horizontal="center" vertical="center"/>
    </xf>
    <xf numFmtId="3" fontId="33" fillId="5" borderId="30" xfId="14" applyNumberFormat="1" applyFont="1" applyFill="1" applyBorder="1" applyAlignment="1">
      <alignment horizontal="center" vertical="center"/>
    </xf>
    <xf numFmtId="164" fontId="9" fillId="4" borderId="37" xfId="5" applyNumberFormat="1" applyFont="1" applyFill="1" applyBorder="1" applyAlignment="1">
      <alignment horizontal="right" vertical="top" wrapText="1"/>
    </xf>
    <xf numFmtId="164" fontId="9" fillId="4" borderId="3" xfId="5" applyNumberFormat="1" applyFont="1" applyFill="1" applyBorder="1" applyAlignment="1">
      <alignment horizontal="right" vertical="top" wrapText="1"/>
    </xf>
    <xf numFmtId="164" fontId="9" fillId="4" borderId="5" xfId="5" applyNumberFormat="1" applyFont="1" applyFill="1" applyBorder="1" applyAlignment="1">
      <alignment horizontal="right" vertical="top" wrapText="1"/>
    </xf>
    <xf numFmtId="164" fontId="9" fillId="17" borderId="38" xfId="5" applyNumberFormat="1" applyFont="1" applyFill="1" applyBorder="1" applyAlignment="1">
      <alignment horizontal="right" vertical="top" wrapText="1"/>
    </xf>
    <xf numFmtId="164" fontId="9" fillId="17" borderId="17" xfId="5" applyNumberFormat="1" applyFont="1" applyFill="1" applyBorder="1" applyAlignment="1">
      <alignment horizontal="right" vertical="top" wrapText="1"/>
    </xf>
    <xf numFmtId="164" fontId="9" fillId="17" borderId="18" xfId="5" applyNumberFormat="1" applyFont="1" applyFill="1" applyBorder="1" applyAlignment="1">
      <alignment horizontal="right" vertical="top" wrapText="1"/>
    </xf>
    <xf numFmtId="9" fontId="9" fillId="3" borderId="18" xfId="4" applyFont="1" applyFill="1" applyBorder="1" applyAlignment="1">
      <alignment horizontal="right" vertical="top" wrapText="1"/>
    </xf>
    <xf numFmtId="0" fontId="8" fillId="0" borderId="14" xfId="0" applyFont="1" applyFill="1" applyBorder="1" applyAlignment="1">
      <alignment vertical="center" wrapText="1"/>
    </xf>
    <xf numFmtId="0" fontId="8" fillId="0" borderId="14" xfId="0" applyFont="1" applyFill="1" applyBorder="1" applyAlignment="1">
      <alignment horizontal="left" vertical="center" wrapText="1"/>
    </xf>
    <xf numFmtId="164" fontId="9" fillId="0" borderId="14" xfId="5" applyNumberFormat="1" applyFont="1" applyFill="1" applyBorder="1" applyAlignment="1">
      <alignment horizontal="right" vertical="top" wrapText="1"/>
    </xf>
    <xf numFmtId="0" fontId="8" fillId="13" borderId="1"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3" borderId="5" xfId="0" applyFont="1" applyFill="1" applyBorder="1" applyAlignment="1">
      <alignment horizontal="left" vertical="center" wrapText="1"/>
    </xf>
    <xf numFmtId="164" fontId="9" fillId="3" borderId="36" xfId="5" applyNumberFormat="1" applyFont="1" applyFill="1" applyBorder="1" applyAlignment="1">
      <alignment horizontal="right" vertical="center" wrapText="1"/>
    </xf>
    <xf numFmtId="164" fontId="9" fillId="3" borderId="37" xfId="5" applyNumberFormat="1" applyFont="1" applyFill="1" applyBorder="1" applyAlignment="1">
      <alignment horizontal="right" vertical="center" wrapText="1"/>
    </xf>
    <xf numFmtId="164" fontId="9" fillId="3" borderId="3" xfId="5" applyNumberFormat="1" applyFont="1" applyFill="1" applyBorder="1" applyAlignment="1">
      <alignment horizontal="right" vertical="center" wrapText="1"/>
    </xf>
    <xf numFmtId="164" fontId="9" fillId="3" borderId="5" xfId="5" applyNumberFormat="1" applyFont="1" applyFill="1" applyBorder="1" applyAlignment="1">
      <alignment horizontal="right" vertical="center" wrapText="1"/>
    </xf>
    <xf numFmtId="9" fontId="9" fillId="3" borderId="5" xfId="4" applyFont="1" applyFill="1" applyBorder="1" applyAlignment="1">
      <alignment horizontal="right" vertical="center" wrapText="1"/>
    </xf>
    <xf numFmtId="164" fontId="9" fillId="17" borderId="38" xfId="5" applyNumberFormat="1" applyFont="1" applyFill="1" applyBorder="1" applyAlignment="1">
      <alignment horizontal="center" vertical="center" wrapText="1"/>
    </xf>
    <xf numFmtId="164" fontId="9" fillId="17" borderId="17" xfId="5" applyNumberFormat="1" applyFont="1" applyFill="1" applyBorder="1" applyAlignment="1">
      <alignment horizontal="center" vertical="center" wrapText="1"/>
    </xf>
    <xf numFmtId="164" fontId="9" fillId="17" borderId="18" xfId="5" applyNumberFormat="1" applyFont="1" applyFill="1" applyBorder="1" applyAlignment="1">
      <alignment horizontal="center" vertical="center" wrapText="1"/>
    </xf>
    <xf numFmtId="9" fontId="9" fillId="3" borderId="18" xfId="4" applyFont="1" applyFill="1" applyBorder="1" applyAlignment="1">
      <alignment horizontal="center" vertical="center" wrapText="1"/>
    </xf>
    <xf numFmtId="0" fontId="9" fillId="4" borderId="5" xfId="0" applyFont="1" applyFill="1" applyBorder="1" applyAlignment="1">
      <alignment horizontal="right" vertical="top" wrapText="1"/>
    </xf>
    <xf numFmtId="0" fontId="8" fillId="0" borderId="5" xfId="0" applyFont="1" applyFill="1" applyBorder="1" applyAlignment="1">
      <alignment horizontal="left" vertical="top" wrapText="1"/>
    </xf>
    <xf numFmtId="164" fontId="8" fillId="0" borderId="36" xfId="5" applyNumberFormat="1" applyFont="1" applyFill="1" applyBorder="1" applyAlignment="1">
      <alignment horizontal="right" vertical="top" wrapText="1"/>
    </xf>
    <xf numFmtId="164" fontId="8" fillId="0" borderId="9" xfId="5" applyNumberFormat="1" applyFont="1" applyFill="1" applyBorder="1" applyAlignment="1">
      <alignment horizontal="right" vertical="top" wrapText="1"/>
    </xf>
    <xf numFmtId="0" fontId="9" fillId="0" borderId="9" xfId="0" applyFont="1" applyFill="1" applyBorder="1" applyAlignment="1">
      <alignment horizontal="left" vertical="top" wrapText="1"/>
    </xf>
    <xf numFmtId="164" fontId="9" fillId="0" borderId="37" xfId="5" applyNumberFormat="1" applyFont="1" applyFill="1" applyBorder="1" applyAlignment="1">
      <alignment horizontal="right" vertical="top" wrapText="1"/>
    </xf>
    <xf numFmtId="164" fontId="9" fillId="0" borderId="36" xfId="5" applyNumberFormat="1" applyFont="1" applyFill="1" applyBorder="1" applyAlignment="1">
      <alignment horizontal="right" vertical="top" wrapText="1"/>
    </xf>
    <xf numFmtId="0" fontId="9" fillId="0" borderId="5" xfId="0" applyFont="1" applyFill="1" applyBorder="1" applyAlignment="1">
      <alignment horizontal="left" vertical="top" wrapText="1"/>
    </xf>
    <xf numFmtId="9" fontId="9" fillId="0" borderId="37" xfId="4" applyFont="1" applyFill="1" applyBorder="1" applyAlignment="1">
      <alignment horizontal="right" vertical="top" wrapText="1"/>
    </xf>
    <xf numFmtId="0" fontId="9" fillId="0" borderId="5" xfId="0" applyFont="1" applyFill="1" applyBorder="1" applyAlignment="1">
      <alignment horizontal="right" vertical="top" wrapText="1"/>
    </xf>
    <xf numFmtId="164" fontId="9" fillId="0" borderId="5" xfId="5" applyNumberFormat="1" applyFont="1" applyFill="1" applyBorder="1" applyAlignment="1">
      <alignment horizontal="right" vertical="top" wrapText="1"/>
    </xf>
    <xf numFmtId="0" fontId="9" fillId="0" borderId="5" xfId="0" applyFont="1" applyFill="1" applyBorder="1"/>
    <xf numFmtId="164" fontId="9" fillId="0" borderId="37" xfId="5" applyNumberFormat="1" applyFont="1" applyFill="1" applyBorder="1" applyAlignment="1">
      <alignment horizontal="right" vertical="center" wrapText="1"/>
    </xf>
    <xf numFmtId="164" fontId="8" fillId="0" borderId="37" xfId="5" applyNumberFormat="1" applyFont="1" applyFill="1" applyBorder="1" applyAlignment="1">
      <alignment horizontal="right" vertical="top" wrapText="1"/>
    </xf>
    <xf numFmtId="0" fontId="7" fillId="9" borderId="2" xfId="0" applyFont="1" applyFill="1" applyBorder="1"/>
    <xf numFmtId="0" fontId="9" fillId="9" borderId="2" xfId="0" applyFont="1" applyFill="1" applyBorder="1" applyAlignment="1">
      <alignment horizontal="center" vertical="center" wrapText="1"/>
    </xf>
    <xf numFmtId="0" fontId="9" fillId="9" borderId="2" xfId="0" applyFont="1" applyFill="1" applyBorder="1" applyAlignment="1">
      <alignment horizontal="left" vertical="center" wrapText="1"/>
    </xf>
    <xf numFmtId="0" fontId="37" fillId="9" borderId="2" xfId="0" applyFont="1" applyFill="1" applyBorder="1" applyAlignment="1">
      <alignment horizontal="left" vertical="center"/>
    </xf>
    <xf numFmtId="0" fontId="37" fillId="9" borderId="2" xfId="0" applyFont="1" applyFill="1" applyBorder="1" applyAlignment="1">
      <alignment horizontal="center" vertical="center" wrapText="1"/>
    </xf>
    <xf numFmtId="0" fontId="37" fillId="9" borderId="2" xfId="0" applyFont="1" applyFill="1" applyBorder="1" applyAlignment="1">
      <alignment horizontal="left" vertical="center" wrapText="1"/>
    </xf>
    <xf numFmtId="0" fontId="38" fillId="9" borderId="2" xfId="0" applyFont="1" applyFill="1" applyBorder="1" applyAlignment="1"/>
    <xf numFmtId="0" fontId="37" fillId="9" borderId="2" xfId="0" applyFont="1" applyFill="1" applyBorder="1" applyAlignment="1">
      <alignment vertical="top" wrapText="1"/>
    </xf>
    <xf numFmtId="0" fontId="37" fillId="9" borderId="2" xfId="0" applyFont="1" applyFill="1" applyBorder="1" applyAlignment="1">
      <alignment horizontal="left" vertical="top" wrapText="1"/>
    </xf>
    <xf numFmtId="0" fontId="37" fillId="9" borderId="1" xfId="0" applyFont="1" applyFill="1" applyBorder="1" applyAlignment="1"/>
    <xf numFmtId="0" fontId="38" fillId="9" borderId="2" xfId="0" applyFont="1" applyFill="1" applyBorder="1"/>
    <xf numFmtId="0" fontId="38" fillId="9" borderId="2" xfId="0" applyFont="1" applyFill="1" applyBorder="1" applyAlignment="1">
      <alignment vertical="center"/>
    </xf>
    <xf numFmtId="0" fontId="19" fillId="0" borderId="6" xfId="0" applyFont="1" applyFill="1" applyBorder="1" applyAlignment="1">
      <alignment horizontal="left" vertical="center" wrapText="1"/>
    </xf>
    <xf numFmtId="164" fontId="9" fillId="0" borderId="36" xfId="5" applyNumberFormat="1" applyFont="1" applyFill="1" applyBorder="1" applyAlignment="1">
      <alignment horizontal="right" vertical="center" wrapText="1"/>
    </xf>
    <xf numFmtId="164" fontId="9" fillId="0" borderId="9" xfId="5" applyNumberFormat="1" applyFont="1" applyFill="1" applyBorder="1" applyAlignment="1">
      <alignment horizontal="right" vertical="center" wrapText="1"/>
    </xf>
    <xf numFmtId="164" fontId="8" fillId="0" borderId="37" xfId="5" applyNumberFormat="1" applyFont="1" applyFill="1" applyBorder="1" applyAlignment="1">
      <alignment horizontal="right" vertical="center" wrapText="1"/>
    </xf>
    <xf numFmtId="9" fontId="9" fillId="0" borderId="37" xfId="4" applyFont="1" applyFill="1" applyBorder="1" applyAlignment="1">
      <alignment horizontal="right" vertical="center" wrapText="1"/>
    </xf>
    <xf numFmtId="0" fontId="9" fillId="0" borderId="5" xfId="0" applyFont="1" applyFill="1" applyBorder="1" applyAlignment="1">
      <alignment horizontal="right" vertical="center" wrapText="1"/>
    </xf>
    <xf numFmtId="164" fontId="9" fillId="0" borderId="5" xfId="5" applyNumberFormat="1" applyFont="1" applyFill="1" applyBorder="1" applyAlignment="1">
      <alignment horizontal="right" vertical="center" wrapText="1"/>
    </xf>
    <xf numFmtId="0" fontId="9" fillId="0" borderId="5" xfId="0" applyFont="1" applyFill="1" applyBorder="1" applyAlignment="1">
      <alignment vertical="center"/>
    </xf>
    <xf numFmtId="0" fontId="8" fillId="4" borderId="3"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5" xfId="0" applyFont="1" applyFill="1" applyBorder="1" applyAlignment="1">
      <alignment horizontal="left" vertical="center" wrapText="1"/>
    </xf>
    <xf numFmtId="165" fontId="9" fillId="4" borderId="36" xfId="5" applyNumberFormat="1" applyFont="1" applyFill="1" applyBorder="1" applyAlignment="1">
      <alignment horizontal="right" vertical="top" wrapText="1"/>
    </xf>
    <xf numFmtId="165" fontId="9" fillId="4" borderId="37" xfId="5" applyNumberFormat="1" applyFont="1" applyFill="1" applyBorder="1" applyAlignment="1">
      <alignment horizontal="right" vertical="top" wrapText="1"/>
    </xf>
    <xf numFmtId="9" fontId="9" fillId="4" borderId="5" xfId="0" applyNumberFormat="1" applyFont="1" applyFill="1" applyBorder="1" applyAlignment="1">
      <alignment horizontal="right" vertical="top" wrapText="1"/>
    </xf>
    <xf numFmtId="0" fontId="9" fillId="4" borderId="5" xfId="0" applyFont="1" applyFill="1" applyBorder="1" applyAlignment="1">
      <alignment horizontal="left" vertical="center" wrapText="1"/>
    </xf>
    <xf numFmtId="165" fontId="9" fillId="4" borderId="39" xfId="5" applyNumberFormat="1" applyFont="1" applyFill="1" applyBorder="1" applyAlignment="1">
      <alignment horizontal="right" vertical="top" wrapText="1"/>
    </xf>
    <xf numFmtId="0" fontId="9" fillId="4" borderId="5" xfId="0" applyFont="1" applyFill="1" applyBorder="1" applyAlignment="1">
      <alignment horizontal="center" vertical="center" wrapText="1"/>
    </xf>
    <xf numFmtId="0" fontId="9" fillId="0" borderId="2" xfId="0" applyFont="1" applyFill="1" applyBorder="1" applyAlignment="1">
      <alignment horizontal="left" wrapText="1"/>
    </xf>
    <xf numFmtId="0" fontId="7" fillId="0" borderId="2" xfId="0" applyFont="1" applyFill="1" applyBorder="1" applyAlignment="1">
      <alignment wrapText="1"/>
    </xf>
    <xf numFmtId="0" fontId="8" fillId="0" borderId="2" xfId="0" applyFont="1" applyFill="1" applyBorder="1" applyAlignment="1">
      <alignment wrapText="1"/>
    </xf>
    <xf numFmtId="164" fontId="9" fillId="4" borderId="5" xfId="5" applyNumberFormat="1" applyFont="1" applyFill="1" applyBorder="1" applyAlignment="1">
      <alignment horizontal="center" vertical="center" wrapText="1"/>
    </xf>
    <xf numFmtId="0" fontId="7" fillId="0" borderId="16" xfId="0" applyFont="1" applyFill="1" applyBorder="1" applyAlignment="1">
      <alignment wrapText="1"/>
    </xf>
    <xf numFmtId="0" fontId="9" fillId="0" borderId="2" xfId="0" applyFont="1" applyFill="1" applyBorder="1" applyAlignment="1">
      <alignment horizontal="right" vertical="top" wrapText="1"/>
    </xf>
    <xf numFmtId="9" fontId="9" fillId="0" borderId="2" xfId="0" applyNumberFormat="1" applyFont="1" applyFill="1" applyBorder="1" applyAlignment="1">
      <alignment horizontal="right" vertical="top" wrapText="1"/>
    </xf>
    <xf numFmtId="0" fontId="9" fillId="0" borderId="26" xfId="0" applyFont="1" applyFill="1" applyBorder="1" applyAlignment="1">
      <alignment wrapText="1"/>
    </xf>
    <xf numFmtId="0" fontId="9" fillId="0" borderId="14" xfId="0" applyFont="1" applyFill="1" applyBorder="1" applyAlignment="1">
      <alignment horizontal="right" vertical="top" wrapText="1"/>
    </xf>
    <xf numFmtId="0" fontId="40" fillId="13" borderId="1" xfId="0" applyFont="1" applyFill="1" applyBorder="1" applyAlignment="1">
      <alignment vertical="center"/>
    </xf>
    <xf numFmtId="0" fontId="16" fillId="12" borderId="5" xfId="0" applyFont="1" applyFill="1" applyBorder="1" applyAlignment="1">
      <alignment horizontal="center" vertical="center" wrapText="1"/>
    </xf>
    <xf numFmtId="0" fontId="40" fillId="12" borderId="1" xfId="0" applyFont="1" applyFill="1" applyBorder="1" applyAlignment="1">
      <alignment vertical="center"/>
    </xf>
    <xf numFmtId="0" fontId="8" fillId="12" borderId="1" xfId="0" applyFont="1" applyFill="1" applyBorder="1" applyAlignment="1">
      <alignment horizontal="left" vertical="center" wrapText="1"/>
    </xf>
    <xf numFmtId="0" fontId="8" fillId="12" borderId="2" xfId="0" applyFont="1" applyFill="1" applyBorder="1" applyAlignment="1">
      <alignment horizontal="left" vertical="center" wrapText="1"/>
    </xf>
    <xf numFmtId="164" fontId="9" fillId="4" borderId="37" xfId="5" applyNumberFormat="1" applyFont="1" applyFill="1" applyBorder="1" applyAlignment="1">
      <alignment horizontal="center" vertical="center" wrapText="1"/>
    </xf>
    <xf numFmtId="164" fontId="9" fillId="4" borderId="41" xfId="2" applyNumberFormat="1" applyFont="1" applyFill="1" applyBorder="1" applyAlignment="1">
      <alignment horizontal="right" vertical="top" wrapText="1"/>
    </xf>
    <xf numFmtId="164" fontId="9" fillId="4" borderId="26" xfId="2" applyNumberFormat="1" applyFont="1" applyFill="1" applyBorder="1" applyAlignment="1">
      <alignment horizontal="right" vertical="top" wrapText="1"/>
    </xf>
    <xf numFmtId="164" fontId="9" fillId="4" borderId="14" xfId="2" applyNumberFormat="1" applyFont="1" applyFill="1" applyBorder="1" applyAlignment="1">
      <alignment horizontal="right" vertical="top" wrapText="1"/>
    </xf>
    <xf numFmtId="164" fontId="9" fillId="4" borderId="2" xfId="2" applyNumberFormat="1" applyFont="1" applyFill="1" applyBorder="1" applyAlignment="1">
      <alignment horizontal="right" vertical="top" wrapText="1"/>
    </xf>
    <xf numFmtId="164" fontId="9" fillId="4" borderId="15" xfId="2" applyNumberFormat="1" applyFont="1" applyFill="1" applyBorder="1" applyAlignment="1">
      <alignment horizontal="right" vertical="top" wrapText="1"/>
    </xf>
    <xf numFmtId="164" fontId="9" fillId="4" borderId="16" xfId="2" applyNumberFormat="1" applyFont="1" applyFill="1" applyBorder="1" applyAlignment="1">
      <alignment horizontal="right" vertical="top" wrapText="1"/>
    </xf>
    <xf numFmtId="0" fontId="41" fillId="0" borderId="5" xfId="0" applyFont="1" applyBorder="1" applyAlignment="1">
      <alignment vertical="center" wrapText="1"/>
    </xf>
    <xf numFmtId="0" fontId="41" fillId="0" borderId="5" xfId="0" applyFont="1" applyBorder="1" applyAlignment="1">
      <alignment horizontal="left" vertical="center" wrapText="1"/>
    </xf>
    <xf numFmtId="0" fontId="6" fillId="0" borderId="5" xfId="0" applyFont="1" applyBorder="1" applyAlignment="1">
      <alignment vertical="center" wrapText="1"/>
    </xf>
    <xf numFmtId="0" fontId="43" fillId="0" borderId="2" xfId="0" applyFont="1" applyFill="1" applyBorder="1" applyAlignment="1">
      <alignment vertical="center"/>
    </xf>
    <xf numFmtId="0" fontId="44" fillId="0" borderId="2" xfId="18" applyFont="1" applyAlignment="1">
      <alignment horizontal="center" vertical="center" wrapText="1"/>
    </xf>
    <xf numFmtId="164" fontId="45" fillId="18" borderId="5" xfId="19" applyNumberFormat="1" applyFont="1" applyFill="1" applyBorder="1" applyAlignment="1">
      <alignment horizontal="center" vertical="center" wrapText="1"/>
    </xf>
    <xf numFmtId="0" fontId="45" fillId="18" borderId="5" xfId="8" applyFont="1" applyFill="1" applyBorder="1" applyAlignment="1">
      <alignment horizontal="center" vertical="center" wrapText="1"/>
    </xf>
    <xf numFmtId="17" fontId="46" fillId="18" borderId="5" xfId="8" applyNumberFormat="1" applyFont="1" applyFill="1" applyBorder="1" applyAlignment="1">
      <alignment horizontal="center" vertical="center" wrapText="1"/>
    </xf>
    <xf numFmtId="166" fontId="45" fillId="18" borderId="5" xfId="20" applyNumberFormat="1" applyFont="1" applyFill="1" applyBorder="1" applyAlignment="1">
      <alignment horizontal="center" vertical="center" wrapText="1"/>
    </xf>
    <xf numFmtId="17" fontId="45" fillId="18" borderId="5" xfId="8" applyNumberFormat="1" applyFont="1" applyFill="1" applyBorder="1" applyAlignment="1">
      <alignment horizontal="center" vertical="center" wrapText="1"/>
    </xf>
    <xf numFmtId="0" fontId="7" fillId="0" borderId="18" xfId="8" applyFont="1" applyBorder="1" applyAlignment="1">
      <alignment vertical="center" wrapText="1"/>
    </xf>
    <xf numFmtId="3" fontId="47" fillId="4" borderId="5" xfId="18" applyNumberFormat="1" applyFont="1" applyFill="1" applyBorder="1" applyAlignment="1">
      <alignment horizontal="right" vertical="center"/>
    </xf>
    <xf numFmtId="3" fontId="7" fillId="4" borderId="5" xfId="18" applyNumberFormat="1" applyFont="1" applyFill="1" applyBorder="1" applyAlignment="1">
      <alignment horizontal="right" vertical="center"/>
    </xf>
    <xf numFmtId="164" fontId="7" fillId="0" borderId="5" xfId="19" applyNumberFormat="1" applyFont="1" applyBorder="1" applyAlignment="1" applyProtection="1">
      <alignment vertical="center" wrapText="1"/>
      <protection locked="0"/>
    </xf>
    <xf numFmtId="9" fontId="7" fillId="19" borderId="5" xfId="20" applyFont="1" applyFill="1" applyBorder="1" applyAlignment="1">
      <alignment vertical="center" wrapText="1"/>
    </xf>
    <xf numFmtId="9" fontId="7" fillId="19" borderId="5" xfId="19" applyNumberFormat="1" applyFont="1" applyFill="1" applyBorder="1" applyAlignment="1">
      <alignment vertical="center" wrapText="1"/>
    </xf>
    <xf numFmtId="164" fontId="7" fillId="0" borderId="5" xfId="9" applyNumberFormat="1" applyFont="1" applyBorder="1" applyAlignment="1" applyProtection="1">
      <alignment vertical="center" wrapText="1"/>
      <protection locked="0"/>
    </xf>
    <xf numFmtId="0" fontId="44" fillId="0" borderId="2" xfId="18" applyFont="1"/>
    <xf numFmtId="0" fontId="48" fillId="9" borderId="18" xfId="18" applyFont="1" applyFill="1" applyBorder="1" applyAlignment="1">
      <alignment vertical="center"/>
    </xf>
    <xf numFmtId="3" fontId="47" fillId="20" borderId="5" xfId="18" applyNumberFormat="1" applyFont="1" applyFill="1" applyBorder="1" applyAlignment="1">
      <alignment horizontal="right" vertical="center"/>
    </xf>
    <xf numFmtId="164" fontId="44" fillId="20" borderId="5" xfId="18" applyNumberFormat="1" applyFont="1" applyFill="1" applyBorder="1" applyAlignment="1" applyProtection="1">
      <alignment vertical="center"/>
      <protection locked="0"/>
    </xf>
    <xf numFmtId="9" fontId="44" fillId="20" borderId="5" xfId="20" applyFont="1" applyFill="1" applyBorder="1" applyAlignment="1" applyProtection="1">
      <alignment vertical="center"/>
      <protection locked="0"/>
    </xf>
    <xf numFmtId="0" fontId="44" fillId="20" borderId="5" xfId="18" applyFont="1" applyFill="1" applyBorder="1" applyAlignment="1">
      <alignment vertical="center"/>
    </xf>
    <xf numFmtId="0" fontId="44" fillId="0" borderId="2" xfId="18" applyFont="1" applyProtection="1">
      <protection locked="0"/>
    </xf>
    <xf numFmtId="0" fontId="45" fillId="18" borderId="5" xfId="18" applyFont="1" applyFill="1" applyBorder="1" applyAlignment="1">
      <alignment horizontal="center" vertical="center" wrapText="1"/>
    </xf>
    <xf numFmtId="0" fontId="44" fillId="0" borderId="2" xfId="18" applyFont="1" applyAlignment="1" applyProtection="1">
      <alignment vertical="center" wrapText="1"/>
      <protection locked="0"/>
    </xf>
    <xf numFmtId="0" fontId="44" fillId="0" borderId="5" xfId="18" applyFont="1" applyBorder="1"/>
    <xf numFmtId="0" fontId="44" fillId="0" borderId="5" xfId="18" applyFont="1" applyBorder="1" applyAlignment="1" applyProtection="1">
      <alignment vertical="center" wrapText="1"/>
      <protection locked="0"/>
    </xf>
    <xf numFmtId="164" fontId="8" fillId="6" borderId="5" xfId="2" applyNumberFormat="1" applyFont="1" applyFill="1" applyBorder="1" applyAlignment="1">
      <alignment horizontal="right" vertical="center" wrapText="1"/>
    </xf>
    <xf numFmtId="164" fontId="8" fillId="6" borderId="37" xfId="5" applyNumberFormat="1" applyFont="1" applyFill="1" applyBorder="1" applyAlignment="1">
      <alignment horizontal="right" vertical="center" wrapText="1"/>
    </xf>
    <xf numFmtId="164" fontId="49" fillId="21" borderId="5" xfId="2" applyNumberFormat="1" applyFont="1" applyFill="1" applyBorder="1" applyAlignment="1">
      <alignment horizontal="right" vertical="top" wrapText="1"/>
    </xf>
    <xf numFmtId="164" fontId="49" fillId="21" borderId="5" xfId="2" applyNumberFormat="1" applyFont="1" applyFill="1" applyBorder="1" applyAlignment="1">
      <alignment horizontal="right" vertical="center" wrapText="1"/>
    </xf>
    <xf numFmtId="164" fontId="49" fillId="21" borderId="36" xfId="5" applyNumberFormat="1" applyFont="1" applyFill="1" applyBorder="1" applyAlignment="1">
      <alignment horizontal="right" vertical="top" wrapText="1"/>
    </xf>
    <xf numFmtId="164" fontId="49" fillId="21" borderId="37" xfId="5" applyNumberFormat="1" applyFont="1" applyFill="1" applyBorder="1" applyAlignment="1">
      <alignment horizontal="right" vertical="top" wrapText="1"/>
    </xf>
    <xf numFmtId="164" fontId="49" fillId="21" borderId="5" xfId="5" applyNumberFormat="1" applyFont="1" applyFill="1" applyBorder="1" applyAlignment="1">
      <alignment horizontal="right" vertical="center" wrapText="1"/>
    </xf>
    <xf numFmtId="164" fontId="49" fillId="21" borderId="5" xfId="2" applyNumberFormat="1" applyFont="1" applyFill="1" applyBorder="1" applyAlignment="1">
      <alignment horizontal="center" vertical="center" wrapText="1"/>
    </xf>
    <xf numFmtId="164" fontId="47" fillId="0" borderId="5" xfId="19" applyNumberFormat="1" applyFont="1" applyBorder="1" applyAlignment="1" applyProtection="1">
      <alignment vertical="center" wrapText="1"/>
      <protection locked="0"/>
    </xf>
    <xf numFmtId="0" fontId="0" fillId="6" borderId="18" xfId="17" applyFont="1" applyFill="1" applyBorder="1" applyAlignment="1">
      <alignment horizontal="left" vertical="center" wrapText="1"/>
    </xf>
    <xf numFmtId="0" fontId="2" fillId="6" borderId="30" xfId="17" applyFill="1" applyBorder="1" applyAlignment="1">
      <alignment horizontal="left" vertical="center" wrapText="1"/>
    </xf>
    <xf numFmtId="0" fontId="20" fillId="15" borderId="15" xfId="8" applyFont="1" applyFill="1" applyBorder="1" applyAlignment="1">
      <alignment vertical="center"/>
    </xf>
    <xf numFmtId="0" fontId="20" fillId="15" borderId="16" xfId="8" applyFont="1" applyFill="1" applyBorder="1" applyAlignment="1">
      <alignment vertical="center"/>
    </xf>
    <xf numFmtId="164" fontId="20" fillId="15" borderId="15" xfId="9" applyNumberFormat="1" applyFont="1" applyFill="1" applyBorder="1" applyAlignment="1">
      <alignment vertical="center"/>
    </xf>
    <xf numFmtId="164" fontId="20" fillId="15" borderId="16" xfId="9" applyNumberFormat="1" applyFont="1" applyFill="1" applyBorder="1" applyAlignment="1">
      <alignment vertical="center"/>
    </xf>
    <xf numFmtId="0" fontId="12" fillId="15" borderId="2" xfId="14" applyFont="1" applyFill="1" applyAlignment="1">
      <alignment horizontal="left" vertical="center"/>
    </xf>
    <xf numFmtId="0" fontId="12" fillId="15" borderId="16" xfId="14" applyFont="1" applyFill="1" applyBorder="1" applyAlignment="1">
      <alignment horizontal="left" vertical="center"/>
    </xf>
    <xf numFmtId="0" fontId="12" fillId="6" borderId="2" xfId="14" applyFont="1" applyFill="1" applyAlignment="1">
      <alignment horizontal="right" vertical="center"/>
    </xf>
    <xf numFmtId="0" fontId="12" fillId="6" borderId="16" xfId="14" applyFont="1" applyFill="1" applyBorder="1" applyAlignment="1">
      <alignment horizontal="right" vertical="center"/>
    </xf>
    <xf numFmtId="0" fontId="15" fillId="5" borderId="2" xfId="14" applyFont="1" applyFill="1" applyAlignment="1">
      <alignment horizontal="center" vertical="center"/>
    </xf>
    <xf numFmtId="0" fontId="15" fillId="12" borderId="31" xfId="14" applyFont="1" applyFill="1" applyBorder="1" applyAlignment="1">
      <alignment horizontal="center" vertical="center"/>
    </xf>
    <xf numFmtId="0" fontId="15" fillId="12" borderId="2" xfId="14" applyFont="1" applyFill="1" applyAlignment="1">
      <alignment horizontal="center" vertical="center"/>
    </xf>
    <xf numFmtId="0" fontId="36" fillId="13" borderId="31" xfId="14" applyFont="1" applyFill="1" applyBorder="1" applyAlignment="1">
      <alignment horizontal="center" vertical="center"/>
    </xf>
    <xf numFmtId="0" fontId="36" fillId="13" borderId="2" xfId="14" applyFont="1" applyFill="1" applyAlignment="1">
      <alignment horizontal="center" vertical="center"/>
    </xf>
    <xf numFmtId="0" fontId="32" fillId="12" borderId="18" xfId="8" applyFont="1" applyFill="1" applyBorder="1" applyAlignment="1">
      <alignment horizontal="left" vertical="center" wrapText="1"/>
    </xf>
    <xf numFmtId="0" fontId="32" fillId="12" borderId="30" xfId="8" applyFont="1" applyFill="1" applyBorder="1" applyAlignment="1">
      <alignment horizontal="left" vertical="center" wrapText="1"/>
    </xf>
    <xf numFmtId="0" fontId="32" fillId="12" borderId="33" xfId="8" applyFont="1" applyFill="1" applyBorder="1" applyAlignment="1">
      <alignment horizontal="left" vertical="center" wrapText="1"/>
    </xf>
    <xf numFmtId="0" fontId="15" fillId="11" borderId="2" xfId="14" applyFont="1" applyFill="1" applyAlignment="1">
      <alignment horizontal="center"/>
    </xf>
    <xf numFmtId="0" fontId="15" fillId="11" borderId="20" xfId="14" applyFont="1" applyFill="1" applyBorder="1" applyAlignment="1">
      <alignment horizontal="center"/>
    </xf>
    <xf numFmtId="0" fontId="15" fillId="10" borderId="2" xfId="14" applyFont="1" applyFill="1" applyAlignment="1">
      <alignment horizontal="center"/>
    </xf>
    <xf numFmtId="0" fontId="2" fillId="6" borderId="18" xfId="17" applyFill="1" applyBorder="1" applyAlignment="1">
      <alignment horizontal="left" vertical="center" wrapText="1"/>
    </xf>
    <xf numFmtId="0" fontId="32" fillId="12" borderId="18" xfId="8" applyFont="1" applyFill="1" applyBorder="1" applyAlignment="1">
      <alignment vertical="center" wrapText="1"/>
    </xf>
    <xf numFmtId="0" fontId="32" fillId="12" borderId="30" xfId="8" applyFont="1" applyFill="1" applyBorder="1" applyAlignment="1">
      <alignment vertical="center" wrapText="1"/>
    </xf>
    <xf numFmtId="0" fontId="32" fillId="12" borderId="33" xfId="8" applyFont="1" applyFill="1" applyBorder="1" applyAlignment="1">
      <alignment vertical="center" wrapText="1"/>
    </xf>
    <xf numFmtId="0" fontId="32" fillId="12" borderId="26" xfId="8" applyFont="1" applyFill="1" applyBorder="1" applyAlignment="1">
      <alignment horizontal="left" vertical="center" wrapText="1"/>
    </xf>
    <xf numFmtId="0" fontId="49" fillId="21" borderId="5" xfId="0" applyFont="1" applyFill="1" applyBorder="1" applyAlignment="1">
      <alignment horizontal="center" vertical="center"/>
    </xf>
    <xf numFmtId="164" fontId="49" fillId="21" borderId="41" xfId="5" applyNumberFormat="1" applyFont="1" applyFill="1" applyBorder="1" applyAlignment="1">
      <alignment horizontal="center" vertical="center" wrapText="1"/>
    </xf>
    <xf numFmtId="164" fontId="49" fillId="21" borderId="14" xfId="5" applyNumberFormat="1" applyFont="1" applyFill="1" applyBorder="1" applyAlignment="1">
      <alignment horizontal="center" vertical="center" wrapText="1"/>
    </xf>
    <xf numFmtId="164" fontId="49" fillId="21" borderId="15" xfId="5" applyNumberFormat="1" applyFont="1" applyFill="1" applyBorder="1" applyAlignment="1">
      <alignment horizontal="center" vertical="center" wrapText="1"/>
    </xf>
    <xf numFmtId="0" fontId="16" fillId="12"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xf numFmtId="0" fontId="16"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0" borderId="3" xfId="0" applyFont="1" applyFill="1" applyBorder="1" applyAlignment="1">
      <alignment horizontal="left" vertical="center" wrapText="1"/>
    </xf>
    <xf numFmtId="0" fontId="9" fillId="10" borderId="4"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22"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6"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9" fillId="9" borderId="8" xfId="0"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17" fillId="9" borderId="5" xfId="0" applyFont="1" applyFill="1" applyBorder="1" applyAlignment="1">
      <alignment horizontal="left" vertical="top" wrapText="1"/>
    </xf>
    <xf numFmtId="0" fontId="9" fillId="4" borderId="5"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9" fillId="10" borderId="8" xfId="0" applyFont="1" applyFill="1" applyBorder="1" applyAlignment="1">
      <alignment horizontal="left" vertical="center" wrapText="1"/>
    </xf>
    <xf numFmtId="0" fontId="9" fillId="10" borderId="9"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5" xfId="0" applyFont="1" applyFill="1" applyBorder="1" applyAlignment="1">
      <alignment horizontal="left" vertical="top" wrapText="1"/>
    </xf>
    <xf numFmtId="0" fontId="9" fillId="10" borderId="5"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8" fillId="4" borderId="6"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9" borderId="6" xfId="0" applyFont="1" applyFill="1" applyBorder="1" applyAlignment="1">
      <alignment horizontal="left" vertical="top" wrapText="1"/>
    </xf>
    <xf numFmtId="0" fontId="8" fillId="9" borderId="9" xfId="0" applyFont="1" applyFill="1" applyBorder="1" applyAlignment="1">
      <alignment horizontal="left" vertical="top" wrapText="1"/>
    </xf>
    <xf numFmtId="0" fontId="45" fillId="18" borderId="18" xfId="18" applyFont="1" applyFill="1" applyBorder="1" applyAlignment="1">
      <alignment horizontal="left" vertical="center" wrapText="1"/>
    </xf>
    <xf numFmtId="0" fontId="45" fillId="18" borderId="30" xfId="18" applyFont="1" applyFill="1" applyBorder="1" applyAlignment="1">
      <alignment horizontal="left" vertical="center" wrapText="1"/>
    </xf>
    <xf numFmtId="0" fontId="48" fillId="0" borderId="42" xfId="18" applyFont="1" applyBorder="1" applyAlignment="1">
      <alignment horizontal="left" vertical="center" wrapText="1"/>
    </xf>
    <xf numFmtId="0" fontId="48" fillId="0" borderId="2" xfId="18" applyFont="1" applyAlignment="1">
      <alignment horizontal="left" vertical="center" wrapText="1"/>
    </xf>
    <xf numFmtId="0" fontId="44" fillId="0" borderId="5" xfId="18" applyFont="1" applyBorder="1" applyAlignment="1">
      <alignment horizontal="left"/>
    </xf>
    <xf numFmtId="0" fontId="44" fillId="0" borderId="18" xfId="18" applyFont="1" applyBorder="1" applyAlignment="1">
      <alignment horizontal="left"/>
    </xf>
    <xf numFmtId="0" fontId="44" fillId="0" borderId="43" xfId="18" applyFont="1" applyBorder="1" applyAlignment="1">
      <alignment horizontal="left"/>
    </xf>
    <xf numFmtId="0" fontId="45" fillId="18" borderId="6" xfId="8" applyFont="1" applyFill="1" applyBorder="1" applyAlignment="1">
      <alignment horizontal="left" vertical="center" wrapText="1"/>
    </xf>
    <xf numFmtId="0" fontId="45" fillId="18" borderId="8" xfId="8" applyFont="1" applyFill="1" applyBorder="1" applyAlignment="1">
      <alignment horizontal="left" vertical="center" wrapText="1"/>
    </xf>
    <xf numFmtId="0" fontId="45" fillId="18" borderId="9" xfId="8" applyFont="1" applyFill="1" applyBorder="1" applyAlignment="1">
      <alignment horizontal="left" vertical="center" wrapText="1"/>
    </xf>
    <xf numFmtId="0" fontId="45" fillId="18" borderId="14" xfId="8" applyFont="1" applyFill="1" applyBorder="1" applyAlignment="1">
      <alignment horizontal="center" vertical="center" wrapText="1"/>
    </xf>
    <xf numFmtId="0" fontId="45" fillId="18" borderId="2" xfId="8" applyFont="1" applyFill="1" applyAlignment="1">
      <alignment horizontal="center" vertical="center" wrapText="1"/>
    </xf>
    <xf numFmtId="0" fontId="45" fillId="18" borderId="15" xfId="8" applyFont="1" applyFill="1" applyBorder="1" applyAlignment="1">
      <alignment horizontal="center" vertical="center" wrapText="1"/>
    </xf>
    <xf numFmtId="0" fontId="45" fillId="18" borderId="16" xfId="8" applyFont="1" applyFill="1" applyBorder="1" applyAlignment="1">
      <alignment horizontal="center" vertical="center" wrapText="1"/>
    </xf>
    <xf numFmtId="0" fontId="44" fillId="0" borderId="2" xfId="18" applyFont="1" applyFill="1" applyProtection="1">
      <protection locked="0"/>
    </xf>
    <xf numFmtId="9" fontId="44" fillId="0" borderId="2" xfId="20" applyFont="1" applyFill="1" applyProtection="1">
      <protection locked="0"/>
    </xf>
    <xf numFmtId="0" fontId="44" fillId="0" borderId="2" xfId="18" applyFont="1" applyFill="1"/>
    <xf numFmtId="9" fontId="45" fillId="0" borderId="2" xfId="1" applyFont="1" applyFill="1" applyBorder="1" applyAlignment="1" applyProtection="1">
      <alignment horizontal="center" vertical="center"/>
      <protection locked="0"/>
    </xf>
  </cellXfs>
  <cellStyles count="21">
    <cellStyle name="Comma" xfId="2" builtinId="3"/>
    <cellStyle name="Comma 2" xfId="5" xr:uid="{00000000-0005-0000-0000-000001000000}"/>
    <cellStyle name="Comma 2 2" xfId="9" xr:uid="{00000000-0005-0000-0000-000002000000}"/>
    <cellStyle name="Comma 3" xfId="15" xr:uid="{230AB3CB-2F00-4E96-9ACD-7B6F975CF6F3}"/>
    <cellStyle name="Comma 3 2" xfId="7" xr:uid="{00000000-0005-0000-0000-000003000000}"/>
    <cellStyle name="Comma 3 2 2" xfId="12" xr:uid="{00000000-0005-0000-0000-000004000000}"/>
    <cellStyle name="Comma 3 3" xfId="19" xr:uid="{2F1872A8-096E-48B1-BD36-6487F42FDA1C}"/>
    <cellStyle name="Normal" xfId="0" builtinId="0"/>
    <cellStyle name="Normal 2" xfId="3" xr:uid="{00000000-0005-0000-0000-000007000000}"/>
    <cellStyle name="Normal 2 2" xfId="8" xr:uid="{00000000-0005-0000-0000-000008000000}"/>
    <cellStyle name="Normal 3" xfId="14" xr:uid="{DA44696B-AD45-4338-80DD-2D75ED4ADB60}"/>
    <cellStyle name="Normal 3 2" xfId="6" xr:uid="{00000000-0005-0000-0000-000009000000}"/>
    <cellStyle name="Normal 3 2 2" xfId="11" xr:uid="{00000000-0005-0000-0000-00000A000000}"/>
    <cellStyle name="Normal 3 2 3" xfId="17" xr:uid="{44A468A2-1B7F-48EF-88E9-FFF43DE9D8A4}"/>
    <cellStyle name="Normal 4" xfId="18" xr:uid="{3E11BFAF-6361-41A5-9FEB-C13E78350E10}"/>
    <cellStyle name="Percent" xfId="1" builtinId="5"/>
    <cellStyle name="Percent 2" xfId="4" xr:uid="{00000000-0005-0000-0000-00000C000000}"/>
    <cellStyle name="Percent 3" xfId="16" xr:uid="{4A17D4B3-145B-4F8C-BE66-D648CC399BF9}"/>
    <cellStyle name="Percent 3 2" xfId="10" xr:uid="{00000000-0005-0000-0000-00000D000000}"/>
    <cellStyle name="Percent 3 2 2" xfId="13" xr:uid="{00000000-0005-0000-0000-00000E000000}"/>
    <cellStyle name="Percent 4" xfId="20" xr:uid="{8F24986D-AD5F-4CC7-B8A2-66BCD86E7245}"/>
  </cellStyles>
  <dxfs count="0"/>
  <tableStyles count="0" defaultTableStyle="TableStyleMedium2" defaultPivotStyle="PivotStyleLight16"/>
  <colors>
    <mruColors>
      <color rgb="FFFFCCFF"/>
      <color rgb="FFFF99FF"/>
      <color rgb="FFFFCCCC"/>
      <color rgb="FFFF99CC"/>
      <color rgb="FFED813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Vicken Ashkarian" id="{67D20F62-B9F3-4E50-B5BE-8E9D2D284905}" userId="S::vashkarian@unicef.org::e2575736-c338-4a25-991c-5043a38579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3" dT="2021-03-01T20:42:08.24" personId="{67D20F62-B9F3-4E50-B5BE-8E9D2D284905}" id="{772F32DE-51E6-4445-BACD-EA7EFCE6397B}">
    <text>Students in TVET</text>
  </threadedComment>
  <threadedComment ref="M3" dT="2021-03-01T20:08:44.87" personId="{67D20F62-B9F3-4E50-B5BE-8E9D2D284905}" id="{1984C931-3A16-4578-9277-C3DDBAAD1781}">
    <text>This includes Caregivers and Teachers</text>
  </threadedComment>
</ThreadedComments>
</file>

<file path=xl/threadedComments/threadedComment2.xml><?xml version="1.0" encoding="utf-8"?>
<ThreadedComments xmlns="http://schemas.microsoft.com/office/spreadsheetml/2018/threadedcomments" xmlns:x="http://schemas.openxmlformats.org/spreadsheetml/2006/main">
  <threadedComment ref="O18" dT="2021-01-22T12:15:17.42" personId="{67D20F62-B9F3-4E50-B5BE-8E9D2D284905}" id="{7B3BF113-F9D7-4514-BD62-A1FC71429016}">
    <text>OOSC2019 _ PBI File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DBBBA-2A0B-49D1-9ECE-F9B67E8D370C}">
  <sheetPr>
    <pageSetUpPr fitToPage="1"/>
  </sheetPr>
  <dimension ref="A1:Q33"/>
  <sheetViews>
    <sheetView showGridLines="0" tabSelected="1" zoomScale="68" zoomScaleNormal="68" workbookViewId="0">
      <selection activeCell="A6" sqref="A6"/>
    </sheetView>
  </sheetViews>
  <sheetFormatPr defaultRowHeight="14.5" x14ac:dyDescent="0.35"/>
  <cols>
    <col min="1" max="1" width="25.1796875" style="98" customWidth="1"/>
    <col min="2" max="2" width="32.54296875" style="98" customWidth="1"/>
    <col min="3" max="3" width="17.453125" style="98" customWidth="1"/>
    <col min="4" max="4" width="15.453125" style="98" customWidth="1"/>
    <col min="5" max="5" width="16" style="98" customWidth="1"/>
    <col min="6" max="6" width="17.81640625" style="98" customWidth="1"/>
    <col min="7" max="7" width="14.453125" style="98" bestFit="1" customWidth="1"/>
    <col min="8" max="8" width="13.1796875" style="98" bestFit="1" customWidth="1"/>
    <col min="9" max="11" width="17.81640625" style="98" customWidth="1"/>
    <col min="12" max="12" width="15.54296875" style="98" bestFit="1" customWidth="1"/>
    <col min="13" max="13" width="14.453125" style="98" bestFit="1" customWidth="1"/>
    <col min="14" max="14" width="18.453125" style="98" bestFit="1" customWidth="1"/>
    <col min="15" max="15" width="15.54296875" style="98" bestFit="1" customWidth="1"/>
    <col min="16" max="16" width="19.1796875" style="98" bestFit="1" customWidth="1"/>
    <col min="17" max="17" width="18.453125" style="98" bestFit="1" customWidth="1"/>
    <col min="18" max="16384" width="8.7265625" style="98"/>
  </cols>
  <sheetData>
    <row r="1" spans="1:13" ht="21" x14ac:dyDescent="0.35">
      <c r="A1" s="95" t="s">
        <v>139</v>
      </c>
      <c r="B1" s="96">
        <v>20210125</v>
      </c>
      <c r="C1" s="97"/>
    </row>
    <row r="2" spans="1:13" ht="21" x14ac:dyDescent="0.35">
      <c r="A2" s="95"/>
      <c r="B2" s="99"/>
      <c r="C2" s="100"/>
      <c r="I2" s="101"/>
      <c r="J2" s="102"/>
      <c r="K2" s="102"/>
      <c r="L2" s="102"/>
      <c r="M2" s="102"/>
    </row>
    <row r="3" spans="1:13" ht="14.5" customHeight="1" x14ac:dyDescent="0.35">
      <c r="A3" s="103" t="s">
        <v>53</v>
      </c>
      <c r="B3" s="104" t="s">
        <v>140</v>
      </c>
      <c r="C3" s="100"/>
      <c r="I3" s="102"/>
      <c r="J3" s="102"/>
      <c r="K3" s="102"/>
      <c r="L3" s="102"/>
      <c r="M3" s="102"/>
    </row>
    <row r="4" spans="1:13" ht="14.5" customHeight="1" x14ac:dyDescent="0.35">
      <c r="A4" s="105" t="s">
        <v>52</v>
      </c>
      <c r="B4" s="106" t="s">
        <v>51</v>
      </c>
      <c r="C4" s="100"/>
      <c r="I4" s="102"/>
      <c r="J4" s="102"/>
      <c r="K4" s="102"/>
      <c r="L4" s="102"/>
      <c r="M4" s="102"/>
    </row>
    <row r="5" spans="1:13" ht="14.5" customHeight="1" x14ac:dyDescent="0.35">
      <c r="A5" s="105" t="s">
        <v>50</v>
      </c>
      <c r="B5" s="107" t="s">
        <v>141</v>
      </c>
      <c r="C5" s="100"/>
      <c r="I5" s="102"/>
      <c r="J5" s="102"/>
      <c r="K5" s="102"/>
      <c r="L5" s="102"/>
      <c r="M5" s="102"/>
    </row>
    <row r="6" spans="1:13" ht="6.65" customHeight="1" x14ac:dyDescent="0.35">
      <c r="A6" s="108"/>
      <c r="B6" s="109"/>
      <c r="C6" s="100"/>
      <c r="I6" s="102"/>
      <c r="J6" s="102"/>
      <c r="K6" s="102"/>
      <c r="L6" s="102"/>
      <c r="M6" s="102"/>
    </row>
    <row r="7" spans="1:13" ht="21" x14ac:dyDescent="0.35">
      <c r="A7" s="301" t="s">
        <v>38</v>
      </c>
      <c r="B7" s="302"/>
      <c r="C7" s="110">
        <v>2017</v>
      </c>
      <c r="D7" s="111">
        <v>2018</v>
      </c>
      <c r="E7" s="112">
        <v>2019</v>
      </c>
      <c r="F7" s="113">
        <v>2020</v>
      </c>
      <c r="G7" s="114">
        <v>2021</v>
      </c>
      <c r="I7" s="102"/>
      <c r="J7" s="102"/>
      <c r="K7" s="102"/>
      <c r="L7" s="102"/>
      <c r="M7" s="102"/>
    </row>
    <row r="8" spans="1:13" ht="18.5" x14ac:dyDescent="0.35">
      <c r="A8" s="115"/>
      <c r="B8" s="116" t="s">
        <v>49</v>
      </c>
      <c r="C8" s="117">
        <v>372604248</v>
      </c>
      <c r="D8" s="118">
        <v>366337199</v>
      </c>
      <c r="E8" s="119">
        <v>387270477.43926215</v>
      </c>
      <c r="F8" s="120">
        <v>359930550</v>
      </c>
      <c r="G8" s="121">
        <v>404705800</v>
      </c>
      <c r="I8" s="102"/>
      <c r="J8" s="102"/>
      <c r="K8" s="102"/>
      <c r="L8" s="102"/>
      <c r="M8" s="102"/>
    </row>
    <row r="9" spans="1:13" ht="18.5" x14ac:dyDescent="0.35">
      <c r="A9" s="115"/>
      <c r="B9" s="99" t="s">
        <v>39</v>
      </c>
      <c r="C9" s="122">
        <v>0</v>
      </c>
      <c r="D9" s="123">
        <v>0</v>
      </c>
      <c r="E9" s="124" t="s">
        <v>142</v>
      </c>
      <c r="F9" s="125" t="s">
        <v>142</v>
      </c>
      <c r="G9" s="125" t="s">
        <v>142</v>
      </c>
      <c r="I9" s="102"/>
      <c r="J9" s="102"/>
      <c r="K9" s="102"/>
      <c r="L9" s="102"/>
      <c r="M9" s="102"/>
    </row>
    <row r="10" spans="1:13" ht="18.5" x14ac:dyDescent="0.35">
      <c r="A10" s="115"/>
      <c r="B10" s="99" t="s">
        <v>37</v>
      </c>
      <c r="C10" s="122">
        <v>0</v>
      </c>
      <c r="D10" s="123">
        <v>0</v>
      </c>
      <c r="E10" s="124" t="s">
        <v>142</v>
      </c>
      <c r="F10" s="125" t="s">
        <v>142</v>
      </c>
      <c r="G10" s="125" t="s">
        <v>142</v>
      </c>
      <c r="I10" s="102"/>
      <c r="J10" s="102"/>
      <c r="K10" s="102"/>
      <c r="L10" s="102"/>
      <c r="M10" s="102"/>
    </row>
    <row r="11" spans="1:13" ht="8.5" customHeight="1" x14ac:dyDescent="0.35">
      <c r="A11" s="109"/>
      <c r="B11" s="126"/>
      <c r="C11" s="126"/>
      <c r="E11" s="127"/>
    </row>
    <row r="12" spans="1:13" ht="39" customHeight="1" x14ac:dyDescent="0.35">
      <c r="A12" s="303" t="s">
        <v>48</v>
      </c>
      <c r="B12" s="304"/>
      <c r="C12" s="128" t="s">
        <v>47</v>
      </c>
      <c r="D12" s="129" t="s">
        <v>143</v>
      </c>
      <c r="E12" s="130" t="s">
        <v>46</v>
      </c>
      <c r="F12" s="131">
        <v>2020</v>
      </c>
      <c r="G12" s="114">
        <v>2021</v>
      </c>
      <c r="I12" s="132"/>
    </row>
    <row r="13" spans="1:13" ht="15.5" x14ac:dyDescent="0.35">
      <c r="A13" s="133" t="s">
        <v>45</v>
      </c>
      <c r="B13" s="134">
        <f>SUM(B14:B17)</f>
        <v>1185023.01</v>
      </c>
      <c r="C13" s="135"/>
      <c r="D13" s="136">
        <v>0</v>
      </c>
      <c r="E13" s="137">
        <v>0</v>
      </c>
      <c r="F13" s="138">
        <v>0</v>
      </c>
      <c r="G13" s="138">
        <v>0</v>
      </c>
      <c r="I13" s="139"/>
    </row>
    <row r="14" spans="1:13" x14ac:dyDescent="0.35">
      <c r="A14" s="99" t="s">
        <v>44</v>
      </c>
      <c r="B14" s="140">
        <v>687661</v>
      </c>
      <c r="C14" s="141">
        <v>211411</v>
      </c>
      <c r="D14" s="142">
        <v>226000</v>
      </c>
      <c r="E14" s="143">
        <v>254243</v>
      </c>
      <c r="F14" s="144">
        <v>224000</v>
      </c>
      <c r="G14" s="144">
        <v>307100</v>
      </c>
      <c r="H14" s="145"/>
      <c r="I14" s="146"/>
    </row>
    <row r="15" spans="1:13" x14ac:dyDescent="0.35">
      <c r="A15" s="99" t="s">
        <v>43</v>
      </c>
      <c r="B15" s="147">
        <f>1219793*37%</f>
        <v>451323.41</v>
      </c>
      <c r="C15" s="141">
        <v>200970</v>
      </c>
      <c r="D15" s="142">
        <v>220000</v>
      </c>
      <c r="E15" s="143">
        <v>229100</v>
      </c>
      <c r="F15" s="144">
        <v>236500</v>
      </c>
      <c r="G15" s="144">
        <v>349000</v>
      </c>
      <c r="H15" s="145"/>
      <c r="I15" s="146"/>
    </row>
    <row r="16" spans="1:13" x14ac:dyDescent="0.35">
      <c r="A16" s="99" t="s">
        <v>0</v>
      </c>
      <c r="B16" s="140">
        <v>9753</v>
      </c>
      <c r="C16" s="141">
        <v>9251</v>
      </c>
      <c r="D16" s="142">
        <v>5482</v>
      </c>
      <c r="E16" s="143">
        <v>5901</v>
      </c>
      <c r="F16" s="144">
        <v>4853</v>
      </c>
      <c r="G16" s="144">
        <v>4922</v>
      </c>
      <c r="I16" s="146"/>
    </row>
    <row r="17" spans="1:17" x14ac:dyDescent="0.35">
      <c r="A17" s="99" t="s">
        <v>1</v>
      </c>
      <c r="B17" s="140">
        <f>55824*65%</f>
        <v>36285.599999999999</v>
      </c>
      <c r="C17" s="141">
        <v>40200</v>
      </c>
      <c r="D17" s="142">
        <v>6200</v>
      </c>
      <c r="E17" s="143">
        <v>7927</v>
      </c>
      <c r="F17" s="144">
        <v>6597</v>
      </c>
      <c r="G17" s="144">
        <v>6811</v>
      </c>
      <c r="I17" s="146"/>
    </row>
    <row r="18" spans="1:17" x14ac:dyDescent="0.35">
      <c r="A18" s="99" t="s">
        <v>144</v>
      </c>
      <c r="B18" s="140">
        <v>1261</v>
      </c>
      <c r="C18" s="141">
        <v>1261</v>
      </c>
      <c r="D18" s="142">
        <v>0</v>
      </c>
      <c r="E18" s="148" t="s">
        <v>55</v>
      </c>
      <c r="F18" s="149" t="s">
        <v>55</v>
      </c>
      <c r="G18" s="149"/>
      <c r="I18" s="150"/>
    </row>
    <row r="19" spans="1:17" ht="7" customHeight="1" x14ac:dyDescent="0.35">
      <c r="A19" s="151"/>
      <c r="B19" s="152"/>
    </row>
    <row r="20" spans="1:17" ht="15.65" customHeight="1" x14ac:dyDescent="0.35">
      <c r="A20" s="305" t="s">
        <v>42</v>
      </c>
      <c r="B20" s="307" t="s">
        <v>41</v>
      </c>
      <c r="C20" s="317">
        <v>2017</v>
      </c>
      <c r="D20" s="317"/>
      <c r="E20" s="318"/>
      <c r="F20" s="319">
        <v>2018</v>
      </c>
      <c r="G20" s="319"/>
      <c r="H20" s="319"/>
      <c r="I20" s="309">
        <v>2019</v>
      </c>
      <c r="J20" s="309"/>
      <c r="K20" s="309"/>
      <c r="L20" s="310">
        <v>2020</v>
      </c>
      <c r="M20" s="311"/>
      <c r="N20" s="311"/>
      <c r="O20" s="312">
        <v>2021</v>
      </c>
      <c r="P20" s="313"/>
      <c r="Q20" s="313"/>
    </row>
    <row r="21" spans="1:17" x14ac:dyDescent="0.35">
      <c r="A21" s="306"/>
      <c r="B21" s="308"/>
      <c r="C21" s="153" t="s">
        <v>38</v>
      </c>
      <c r="D21" s="153" t="s">
        <v>39</v>
      </c>
      <c r="E21" s="154" t="s">
        <v>37</v>
      </c>
      <c r="F21" s="153" t="s">
        <v>40</v>
      </c>
      <c r="G21" s="153" t="s">
        <v>39</v>
      </c>
      <c r="H21" s="153" t="s">
        <v>37</v>
      </c>
      <c r="I21" s="155" t="s">
        <v>40</v>
      </c>
      <c r="J21" s="155" t="s">
        <v>39</v>
      </c>
      <c r="K21" s="155" t="s">
        <v>37</v>
      </c>
      <c r="L21" s="156" t="s">
        <v>40</v>
      </c>
      <c r="M21" s="155" t="s">
        <v>39</v>
      </c>
      <c r="N21" s="155" t="s">
        <v>37</v>
      </c>
      <c r="O21" s="156" t="s">
        <v>40</v>
      </c>
      <c r="P21" s="155" t="s">
        <v>39</v>
      </c>
      <c r="Q21" s="155" t="s">
        <v>37</v>
      </c>
    </row>
    <row r="22" spans="1:17" ht="30" customHeight="1" x14ac:dyDescent="0.35">
      <c r="A22" s="314" t="s">
        <v>145</v>
      </c>
      <c r="B22" s="315"/>
      <c r="C22" s="315"/>
      <c r="D22" s="315"/>
      <c r="E22" s="315"/>
      <c r="F22" s="315"/>
      <c r="G22" s="315"/>
      <c r="H22" s="315"/>
      <c r="I22" s="315"/>
      <c r="J22" s="315"/>
      <c r="K22" s="316"/>
      <c r="L22" s="157"/>
      <c r="M22" s="158"/>
      <c r="N22" s="158"/>
      <c r="O22" s="157"/>
      <c r="P22" s="158"/>
      <c r="Q22" s="158"/>
    </row>
    <row r="23" spans="1:17" ht="47.15" customHeight="1" x14ac:dyDescent="0.35">
      <c r="A23" s="299" t="s">
        <v>64</v>
      </c>
      <c r="B23" s="300"/>
      <c r="C23" s="159">
        <v>240240765</v>
      </c>
      <c r="D23" s="160">
        <v>0.35</v>
      </c>
      <c r="E23" s="161">
        <v>0.65</v>
      </c>
      <c r="F23" s="162">
        <v>192663885</v>
      </c>
      <c r="G23" s="163">
        <v>0</v>
      </c>
      <c r="H23" s="163">
        <v>0</v>
      </c>
      <c r="I23" s="164">
        <v>223200169.56926212</v>
      </c>
      <c r="J23" s="165" t="s">
        <v>146</v>
      </c>
      <c r="K23" s="165" t="s">
        <v>146</v>
      </c>
      <c r="L23" s="166">
        <v>199091900</v>
      </c>
      <c r="M23" s="167" t="s">
        <v>146</v>
      </c>
      <c r="N23" s="167" t="s">
        <v>146</v>
      </c>
      <c r="O23" s="166">
        <v>227170000</v>
      </c>
      <c r="P23" s="167" t="s">
        <v>146</v>
      </c>
      <c r="Q23" s="167" t="s">
        <v>146</v>
      </c>
    </row>
    <row r="24" spans="1:17" ht="35.15" customHeight="1" x14ac:dyDescent="0.35">
      <c r="A24" s="299" t="s">
        <v>107</v>
      </c>
      <c r="B24" s="300"/>
      <c r="C24" s="159">
        <v>87050018</v>
      </c>
      <c r="D24" s="160">
        <v>0</v>
      </c>
      <c r="E24" s="161">
        <v>1</v>
      </c>
      <c r="F24" s="162">
        <v>129559519</v>
      </c>
      <c r="G24" s="163">
        <v>0</v>
      </c>
      <c r="H24" s="163">
        <v>0</v>
      </c>
      <c r="I24" s="164">
        <v>139780000</v>
      </c>
      <c r="J24" s="165" t="s">
        <v>146</v>
      </c>
      <c r="K24" s="165" t="s">
        <v>146</v>
      </c>
      <c r="L24" s="166">
        <v>134780000</v>
      </c>
      <c r="M24" s="167" t="s">
        <v>146</v>
      </c>
      <c r="N24" s="167" t="s">
        <v>146</v>
      </c>
      <c r="O24" s="166">
        <v>137120000</v>
      </c>
      <c r="P24" s="167" t="s">
        <v>146</v>
      </c>
      <c r="Q24" s="167" t="s">
        <v>146</v>
      </c>
    </row>
    <row r="25" spans="1:17" ht="30" customHeight="1" x14ac:dyDescent="0.35">
      <c r="A25" s="321" t="s">
        <v>147</v>
      </c>
      <c r="B25" s="322"/>
      <c r="C25" s="322"/>
      <c r="D25" s="322"/>
      <c r="E25" s="322"/>
      <c r="F25" s="322"/>
      <c r="G25" s="322"/>
      <c r="H25" s="322"/>
      <c r="I25" s="322"/>
      <c r="J25" s="322"/>
      <c r="K25" s="323"/>
      <c r="L25" s="157"/>
      <c r="M25" s="158"/>
      <c r="N25" s="158"/>
      <c r="O25" s="157"/>
      <c r="P25" s="158"/>
      <c r="Q25" s="158"/>
    </row>
    <row r="26" spans="1:17" ht="44.15" customHeight="1" x14ac:dyDescent="0.35">
      <c r="A26" s="320" t="s">
        <v>148</v>
      </c>
      <c r="B26" s="300"/>
      <c r="C26" s="159">
        <v>2743966</v>
      </c>
      <c r="D26" s="160">
        <v>0</v>
      </c>
      <c r="E26" s="161">
        <v>1</v>
      </c>
      <c r="F26" s="162">
        <v>11722211</v>
      </c>
      <c r="G26" s="163">
        <v>0</v>
      </c>
      <c r="H26" s="163">
        <v>0</v>
      </c>
      <c r="I26" s="164">
        <v>5533600</v>
      </c>
      <c r="J26" s="165" t="s">
        <v>146</v>
      </c>
      <c r="K26" s="165" t="s">
        <v>146</v>
      </c>
      <c r="L26" s="166">
        <v>6163600</v>
      </c>
      <c r="M26" s="167" t="s">
        <v>146</v>
      </c>
      <c r="N26" s="167" t="s">
        <v>146</v>
      </c>
      <c r="O26" s="166">
        <v>9527000</v>
      </c>
      <c r="P26" s="167" t="s">
        <v>146</v>
      </c>
      <c r="Q26" s="167" t="s">
        <v>146</v>
      </c>
    </row>
    <row r="27" spans="1:17" ht="49.5" customHeight="1" x14ac:dyDescent="0.35">
      <c r="A27" s="299" t="s">
        <v>149</v>
      </c>
      <c r="B27" s="300"/>
      <c r="C27" s="159">
        <v>25469499</v>
      </c>
      <c r="D27" s="160">
        <v>0</v>
      </c>
      <c r="E27" s="161">
        <v>1</v>
      </c>
      <c r="F27" s="162">
        <v>30391584</v>
      </c>
      <c r="G27" s="163">
        <v>0</v>
      </c>
      <c r="H27" s="163">
        <v>0</v>
      </c>
      <c r="I27" s="164">
        <v>15952707.870000001</v>
      </c>
      <c r="J27" s="165" t="s">
        <v>146</v>
      </c>
      <c r="K27" s="165" t="s">
        <v>146</v>
      </c>
      <c r="L27" s="166">
        <v>14966800</v>
      </c>
      <c r="M27" s="167" t="s">
        <v>146</v>
      </c>
      <c r="N27" s="167" t="s">
        <v>146</v>
      </c>
      <c r="O27" s="166">
        <v>14966800</v>
      </c>
      <c r="P27" s="167" t="s">
        <v>146</v>
      </c>
      <c r="Q27" s="167" t="s">
        <v>146</v>
      </c>
    </row>
    <row r="28" spans="1:17" ht="49.5" customHeight="1" x14ac:dyDescent="0.35">
      <c r="A28" s="299" t="s">
        <v>150</v>
      </c>
      <c r="B28" s="300"/>
      <c r="C28" s="168" t="s">
        <v>138</v>
      </c>
      <c r="D28" s="169" t="s">
        <v>138</v>
      </c>
      <c r="E28" s="170" t="s">
        <v>138</v>
      </c>
      <c r="F28" s="171" t="s">
        <v>138</v>
      </c>
      <c r="G28" s="172" t="s">
        <v>138</v>
      </c>
      <c r="H28" s="172" t="s">
        <v>138</v>
      </c>
      <c r="I28" s="173" t="s">
        <v>138</v>
      </c>
      <c r="J28" s="165" t="s">
        <v>138</v>
      </c>
      <c r="K28" s="165" t="s">
        <v>138</v>
      </c>
      <c r="L28" s="166">
        <v>478250</v>
      </c>
      <c r="M28" s="167" t="s">
        <v>146</v>
      </c>
      <c r="N28" s="167" t="s">
        <v>146</v>
      </c>
      <c r="O28" s="166">
        <v>9619000</v>
      </c>
      <c r="P28" s="167" t="s">
        <v>146</v>
      </c>
      <c r="Q28" s="167" t="s">
        <v>146</v>
      </c>
    </row>
    <row r="29" spans="1:17" ht="30" customHeight="1" x14ac:dyDescent="0.35">
      <c r="A29" s="324" t="s">
        <v>151</v>
      </c>
      <c r="B29" s="324"/>
      <c r="C29" s="324"/>
      <c r="D29" s="324"/>
      <c r="E29" s="324"/>
      <c r="F29" s="324"/>
      <c r="G29" s="324"/>
      <c r="H29" s="324"/>
      <c r="I29" s="158"/>
      <c r="J29" s="158"/>
      <c r="K29" s="158"/>
      <c r="L29" s="157"/>
      <c r="M29" s="158"/>
      <c r="N29" s="158"/>
      <c r="O29" s="157"/>
      <c r="P29" s="158"/>
      <c r="Q29" s="158"/>
    </row>
    <row r="30" spans="1:17" ht="32.5" customHeight="1" x14ac:dyDescent="0.35">
      <c r="A30" s="320" t="s">
        <v>152</v>
      </c>
      <c r="B30" s="300"/>
      <c r="C30" s="159">
        <v>4000000</v>
      </c>
      <c r="D30" s="160">
        <v>0</v>
      </c>
      <c r="E30" s="161">
        <v>1</v>
      </c>
      <c r="F30" s="162">
        <v>0</v>
      </c>
      <c r="G30" s="163">
        <v>0</v>
      </c>
      <c r="H30" s="163">
        <v>0</v>
      </c>
      <c r="I30" s="164">
        <v>0</v>
      </c>
      <c r="J30" s="165" t="s">
        <v>146</v>
      </c>
      <c r="K30" s="165" t="s">
        <v>146</v>
      </c>
      <c r="L30" s="166">
        <v>0</v>
      </c>
      <c r="M30" s="167" t="s">
        <v>146</v>
      </c>
      <c r="N30" s="167" t="s">
        <v>146</v>
      </c>
      <c r="O30" s="166">
        <v>700000</v>
      </c>
      <c r="P30" s="167" t="s">
        <v>146</v>
      </c>
      <c r="Q30" s="167" t="s">
        <v>146</v>
      </c>
    </row>
    <row r="31" spans="1:17" ht="44.5" customHeight="1" x14ac:dyDescent="0.35">
      <c r="A31" s="320" t="s">
        <v>153</v>
      </c>
      <c r="B31" s="300"/>
      <c r="C31" s="159">
        <v>8600000</v>
      </c>
      <c r="D31" s="160">
        <v>0</v>
      </c>
      <c r="E31" s="161">
        <v>1</v>
      </c>
      <c r="F31" s="162">
        <v>200000</v>
      </c>
      <c r="G31" s="163">
        <v>0</v>
      </c>
      <c r="H31" s="163">
        <v>0</v>
      </c>
      <c r="I31" s="164">
        <v>310000</v>
      </c>
      <c r="J31" s="165" t="s">
        <v>146</v>
      </c>
      <c r="K31" s="165" t="s">
        <v>146</v>
      </c>
      <c r="L31" s="166">
        <v>270000</v>
      </c>
      <c r="M31" s="167" t="s">
        <v>146</v>
      </c>
      <c r="N31" s="167" t="s">
        <v>146</v>
      </c>
      <c r="O31" s="166">
        <v>1010000</v>
      </c>
      <c r="P31" s="167" t="s">
        <v>146</v>
      </c>
      <c r="Q31" s="167" t="s">
        <v>146</v>
      </c>
    </row>
    <row r="32" spans="1:17" ht="44.5" customHeight="1" x14ac:dyDescent="0.35">
      <c r="A32" s="320" t="s">
        <v>154</v>
      </c>
      <c r="B32" s="300"/>
      <c r="C32" s="159">
        <v>500000</v>
      </c>
      <c r="D32" s="160">
        <v>0</v>
      </c>
      <c r="E32" s="161">
        <v>1</v>
      </c>
      <c r="F32" s="162">
        <v>100000</v>
      </c>
      <c r="G32" s="163">
        <v>0</v>
      </c>
      <c r="H32" s="163">
        <v>0</v>
      </c>
      <c r="I32" s="164">
        <v>694000</v>
      </c>
      <c r="J32" s="165" t="s">
        <v>146</v>
      </c>
      <c r="K32" s="165" t="s">
        <v>146</v>
      </c>
      <c r="L32" s="166">
        <v>500000</v>
      </c>
      <c r="M32" s="167" t="s">
        <v>146</v>
      </c>
      <c r="N32" s="167" t="s">
        <v>146</v>
      </c>
      <c r="O32" s="166">
        <v>1293000</v>
      </c>
      <c r="P32" s="167" t="s">
        <v>146</v>
      </c>
      <c r="Q32" s="167" t="s">
        <v>146</v>
      </c>
    </row>
    <row r="33" spans="1:17" ht="44.5" customHeight="1" x14ac:dyDescent="0.35">
      <c r="A33" s="320" t="s">
        <v>155</v>
      </c>
      <c r="B33" s="300"/>
      <c r="C33" s="159">
        <v>4000000</v>
      </c>
      <c r="D33" s="160">
        <v>0</v>
      </c>
      <c r="E33" s="161">
        <v>1</v>
      </c>
      <c r="F33" s="162">
        <v>1700000</v>
      </c>
      <c r="G33" s="163">
        <v>0</v>
      </c>
      <c r="H33" s="163">
        <v>0</v>
      </c>
      <c r="I33" s="164">
        <v>1800000</v>
      </c>
      <c r="J33" s="165" t="s">
        <v>146</v>
      </c>
      <c r="K33" s="165" t="s">
        <v>146</v>
      </c>
      <c r="L33" s="166">
        <v>3680000</v>
      </c>
      <c r="M33" s="167" t="s">
        <v>146</v>
      </c>
      <c r="N33" s="167" t="s">
        <v>146</v>
      </c>
      <c r="O33" s="166">
        <v>3300000</v>
      </c>
      <c r="P33" s="167" t="s">
        <v>146</v>
      </c>
      <c r="Q33" s="167" t="s">
        <v>146</v>
      </c>
    </row>
  </sheetData>
  <mergeCells count="21">
    <mergeCell ref="A31:B31"/>
    <mergeCell ref="A32:B32"/>
    <mergeCell ref="A33:B33"/>
    <mergeCell ref="A25:K25"/>
    <mergeCell ref="A26:B26"/>
    <mergeCell ref="A27:B27"/>
    <mergeCell ref="A28:B28"/>
    <mergeCell ref="A29:H29"/>
    <mergeCell ref="A30:B30"/>
    <mergeCell ref="I20:K20"/>
    <mergeCell ref="L20:N20"/>
    <mergeCell ref="O20:Q20"/>
    <mergeCell ref="A22:K22"/>
    <mergeCell ref="A23:B23"/>
    <mergeCell ref="C20:E20"/>
    <mergeCell ref="F20:H20"/>
    <mergeCell ref="A24:B24"/>
    <mergeCell ref="A7:B7"/>
    <mergeCell ref="A12:B12"/>
    <mergeCell ref="A20:A21"/>
    <mergeCell ref="B20:B21"/>
  </mergeCells>
  <pageMargins left="0.7" right="0.7" top="0.75" bottom="0.75" header="0.3" footer="0.3"/>
  <pageSetup paperSize="8" scale="9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870C-DFAF-4F79-9F20-9C49F5F49915}">
  <dimension ref="A1:N44"/>
  <sheetViews>
    <sheetView zoomScaleNormal="100" workbookViewId="0">
      <selection activeCell="F16" sqref="F16"/>
    </sheetView>
  </sheetViews>
  <sheetFormatPr defaultColWidth="8.81640625" defaultRowHeight="14.5" x14ac:dyDescent="0.35"/>
  <cols>
    <col min="1" max="1" width="17.54296875" style="279" bestFit="1" customWidth="1"/>
    <col min="2" max="14" width="15.81640625" style="279" customWidth="1"/>
    <col min="15" max="16384" width="8.81640625" style="279"/>
  </cols>
  <sheetData>
    <row r="1" spans="1:14" s="266" customFormat="1" x14ac:dyDescent="0.35">
      <c r="A1" s="392" t="s">
        <v>336</v>
      </c>
      <c r="B1" s="392" t="s">
        <v>337</v>
      </c>
      <c r="C1" s="392" t="s">
        <v>338</v>
      </c>
      <c r="D1" s="392" t="s">
        <v>339</v>
      </c>
      <c r="E1" s="395" t="s">
        <v>339</v>
      </c>
      <c r="F1" s="396"/>
      <c r="G1" s="396"/>
      <c r="H1" s="396"/>
      <c r="I1" s="396"/>
      <c r="J1" s="396"/>
      <c r="K1" s="396"/>
      <c r="L1" s="396"/>
      <c r="M1" s="396"/>
      <c r="N1" s="396"/>
    </row>
    <row r="2" spans="1:14" s="266" customFormat="1" x14ac:dyDescent="0.35">
      <c r="A2" s="393"/>
      <c r="B2" s="393"/>
      <c r="C2" s="393"/>
      <c r="D2" s="393"/>
      <c r="E2" s="397"/>
      <c r="F2" s="398"/>
      <c r="G2" s="398"/>
      <c r="H2" s="398"/>
      <c r="I2" s="398"/>
      <c r="J2" s="398"/>
      <c r="K2" s="398"/>
      <c r="L2" s="398"/>
      <c r="M2" s="398"/>
      <c r="N2" s="398"/>
    </row>
    <row r="3" spans="1:14" s="266" customFormat="1" ht="29" x14ac:dyDescent="0.35">
      <c r="A3" s="394"/>
      <c r="B3" s="394"/>
      <c r="C3" s="394"/>
      <c r="D3" s="394"/>
      <c r="E3" s="267" t="s">
        <v>340</v>
      </c>
      <c r="F3" s="267" t="s">
        <v>341</v>
      </c>
      <c r="G3" s="268" t="s">
        <v>342</v>
      </c>
      <c r="H3" s="268" t="s">
        <v>343</v>
      </c>
      <c r="I3" s="269" t="s">
        <v>344</v>
      </c>
      <c r="J3" s="270" t="s">
        <v>345</v>
      </c>
      <c r="K3" s="269" t="s">
        <v>346</v>
      </c>
      <c r="L3" s="271" t="s">
        <v>347</v>
      </c>
      <c r="M3" s="269" t="s">
        <v>348</v>
      </c>
      <c r="N3" s="271" t="s">
        <v>349</v>
      </c>
    </row>
    <row r="4" spans="1:14" x14ac:dyDescent="0.35">
      <c r="A4" s="272" t="s">
        <v>350</v>
      </c>
      <c r="B4" s="273">
        <v>3864296</v>
      </c>
      <c r="C4" s="273">
        <v>451323</v>
      </c>
      <c r="D4" s="274" t="s">
        <v>407</v>
      </c>
      <c r="E4" s="298">
        <v>177990</v>
      </c>
      <c r="F4" s="276">
        <v>0.51</v>
      </c>
      <c r="G4" s="298">
        <v>171010</v>
      </c>
      <c r="H4" s="277">
        <v>0.49</v>
      </c>
      <c r="I4" s="278">
        <v>315000</v>
      </c>
      <c r="J4" s="276">
        <v>0.90257879656160456</v>
      </c>
      <c r="K4" s="275">
        <v>7000</v>
      </c>
      <c r="L4" s="276" t="e">
        <f>K4/$D$4</f>
        <v>#VALUE!</v>
      </c>
      <c r="M4" s="275">
        <f>12000+22000</f>
        <v>34000</v>
      </c>
      <c r="N4" s="276" t="e">
        <f>M4/$D$4</f>
        <v>#VALUE!</v>
      </c>
    </row>
    <row r="5" spans="1:14" x14ac:dyDescent="0.35">
      <c r="A5" s="272" t="s">
        <v>351</v>
      </c>
      <c r="B5" s="273">
        <v>1500000</v>
      </c>
      <c r="C5" s="273">
        <v>687661</v>
      </c>
      <c r="D5" s="274" t="s">
        <v>408</v>
      </c>
      <c r="E5" s="298">
        <v>156621</v>
      </c>
      <c r="F5" s="276">
        <v>0.51</v>
      </c>
      <c r="G5" s="298">
        <v>150479</v>
      </c>
      <c r="H5" s="277">
        <v>0.49</v>
      </c>
      <c r="I5" s="278">
        <v>282000</v>
      </c>
      <c r="J5" s="276">
        <v>0.91826766525561709</v>
      </c>
      <c r="K5" s="275">
        <v>6000</v>
      </c>
      <c r="L5" s="276" t="e">
        <f>K5/$D$5</f>
        <v>#VALUE!</v>
      </c>
      <c r="M5" s="275">
        <f>25000+100</f>
        <v>25100</v>
      </c>
      <c r="N5" s="276" t="e">
        <f>M5/$D$5</f>
        <v>#VALUE!</v>
      </c>
    </row>
    <row r="6" spans="1:14" ht="29" x14ac:dyDescent="0.35">
      <c r="A6" s="272" t="s">
        <v>352</v>
      </c>
      <c r="B6" s="273">
        <v>27700</v>
      </c>
      <c r="C6" s="273">
        <v>9753</v>
      </c>
      <c r="D6" s="274">
        <v>4922</v>
      </c>
      <c r="E6" s="298">
        <v>2510.2200000000003</v>
      </c>
      <c r="F6" s="276">
        <v>0.51</v>
      </c>
      <c r="G6" s="298">
        <v>2411.7799999999997</v>
      </c>
      <c r="H6" s="277">
        <v>0.49</v>
      </c>
      <c r="I6" s="278">
        <v>4812</v>
      </c>
      <c r="J6" s="276">
        <v>0.97765136123527019</v>
      </c>
      <c r="K6" s="275">
        <v>60</v>
      </c>
      <c r="L6" s="276">
        <f>K6/$D$6</f>
        <v>1.2190166598943519E-2</v>
      </c>
      <c r="M6" s="275">
        <v>50</v>
      </c>
      <c r="N6" s="276">
        <f>M6/$D$6</f>
        <v>1.0158472165786265E-2</v>
      </c>
    </row>
    <row r="7" spans="1:14" ht="29" x14ac:dyDescent="0.35">
      <c r="A7" s="272" t="s">
        <v>353</v>
      </c>
      <c r="B7" s="273">
        <v>180000.00100185533</v>
      </c>
      <c r="C7" s="273">
        <v>36286</v>
      </c>
      <c r="D7" s="274">
        <v>6811</v>
      </c>
      <c r="E7" s="298">
        <v>3473.61</v>
      </c>
      <c r="F7" s="276">
        <v>0.51</v>
      </c>
      <c r="G7" s="298">
        <v>3337.39</v>
      </c>
      <c r="H7" s="277">
        <v>0.49</v>
      </c>
      <c r="I7" s="278">
        <v>6401</v>
      </c>
      <c r="J7" s="276">
        <v>0.9398032594332697</v>
      </c>
      <c r="K7" s="275">
        <v>180</v>
      </c>
      <c r="L7" s="276">
        <f>K7/$D$7</f>
        <v>2.6427837321979151E-2</v>
      </c>
      <c r="M7" s="275">
        <v>230</v>
      </c>
      <c r="N7" s="276">
        <f>M7/$D$7</f>
        <v>3.3768903244751139E-2</v>
      </c>
    </row>
    <row r="8" spans="1:14" x14ac:dyDescent="0.35">
      <c r="A8" s="280" t="s">
        <v>354</v>
      </c>
      <c r="B8" s="281">
        <f>SUM(B4:B7)</f>
        <v>5571996.0010018554</v>
      </c>
      <c r="C8" s="282">
        <f>SUM(C4:C7)</f>
        <v>1185023</v>
      </c>
      <c r="D8" s="282">
        <f>SUM(D4:D7)</f>
        <v>11733</v>
      </c>
      <c r="E8" s="282">
        <f>SUM(E4:E7)</f>
        <v>340594.82999999996</v>
      </c>
      <c r="F8" s="283"/>
      <c r="G8" s="282">
        <f t="shared" ref="E8:G8" si="0">SUM(G4:G7)</f>
        <v>327238.17000000004</v>
      </c>
      <c r="H8" s="282"/>
      <c r="I8" s="282">
        <f>SUM(I4:I7)</f>
        <v>608213</v>
      </c>
      <c r="J8" s="284"/>
      <c r="K8" s="282">
        <f>SUM(K4:K7)</f>
        <v>13240</v>
      </c>
      <c r="L8" s="284"/>
      <c r="M8" s="282">
        <f>SUM(M4:M7)</f>
        <v>59380</v>
      </c>
      <c r="N8" s="284"/>
    </row>
    <row r="9" spans="1:14" x14ac:dyDescent="0.35">
      <c r="A9" s="285"/>
      <c r="B9" s="285"/>
      <c r="C9" s="285"/>
      <c r="D9" s="285"/>
      <c r="E9" s="285"/>
      <c r="F9" s="285"/>
      <c r="G9" s="285"/>
      <c r="H9" s="285"/>
      <c r="I9" s="285"/>
      <c r="J9" s="285"/>
      <c r="K9" s="285"/>
      <c r="L9" s="285"/>
    </row>
    <row r="10" spans="1:14" ht="14.75" customHeight="1" x14ac:dyDescent="0.35">
      <c r="A10" s="385" t="s">
        <v>355</v>
      </c>
      <c r="B10" s="386"/>
      <c r="C10" s="286" t="s">
        <v>198</v>
      </c>
      <c r="D10" s="286" t="s">
        <v>356</v>
      </c>
      <c r="E10" s="287"/>
      <c r="F10" s="387" t="s">
        <v>357</v>
      </c>
      <c r="G10" s="387"/>
      <c r="H10" s="387"/>
      <c r="I10" s="387"/>
      <c r="J10" s="387"/>
      <c r="K10" s="387"/>
    </row>
    <row r="11" spans="1:14" x14ac:dyDescent="0.35">
      <c r="A11" s="389" t="s">
        <v>54</v>
      </c>
      <c r="B11" s="389"/>
      <c r="C11" s="288">
        <v>1460</v>
      </c>
      <c r="D11" s="288">
        <v>0</v>
      </c>
      <c r="E11" s="287"/>
      <c r="F11" s="388"/>
      <c r="G11" s="388"/>
      <c r="H11" s="388"/>
      <c r="I11" s="388"/>
      <c r="J11" s="388"/>
      <c r="K11" s="388"/>
    </row>
    <row r="12" spans="1:14" x14ac:dyDescent="0.35">
      <c r="A12" s="390" t="s">
        <v>358</v>
      </c>
      <c r="B12" s="391"/>
      <c r="C12" s="289"/>
      <c r="D12" s="289"/>
      <c r="E12" s="287"/>
      <c r="F12" s="388"/>
      <c r="G12" s="388"/>
      <c r="H12" s="388"/>
      <c r="I12" s="388"/>
      <c r="J12" s="388"/>
      <c r="K12" s="388"/>
    </row>
    <row r="13" spans="1:14" x14ac:dyDescent="0.35">
      <c r="A13" s="390" t="s">
        <v>359</v>
      </c>
      <c r="B13" s="391"/>
      <c r="C13" s="289"/>
      <c r="D13" s="289"/>
      <c r="E13" s="287"/>
      <c r="F13" s="285"/>
      <c r="G13" s="285"/>
      <c r="H13" s="285"/>
      <c r="I13" s="285"/>
      <c r="J13" s="285"/>
      <c r="K13" s="285"/>
    </row>
    <row r="14" spans="1:14" ht="14.75" customHeight="1" x14ac:dyDescent="0.35">
      <c r="A14" s="390" t="s">
        <v>360</v>
      </c>
      <c r="B14" s="391"/>
      <c r="C14" s="289">
        <v>1</v>
      </c>
      <c r="D14" s="289">
        <v>1</v>
      </c>
      <c r="E14" s="287"/>
      <c r="F14" s="399" t="s">
        <v>406</v>
      </c>
      <c r="G14" s="399"/>
      <c r="H14" s="400"/>
      <c r="I14" s="399"/>
      <c r="J14" s="399"/>
      <c r="K14" s="399"/>
      <c r="L14" s="401"/>
      <c r="M14" s="401"/>
    </row>
    <row r="15" spans="1:14" ht="14.75" customHeight="1" x14ac:dyDescent="0.35">
      <c r="A15" s="390" t="s">
        <v>361</v>
      </c>
      <c r="B15" s="391"/>
      <c r="C15" s="289">
        <v>1232</v>
      </c>
      <c r="D15" s="289">
        <v>1232</v>
      </c>
      <c r="E15" s="287"/>
      <c r="F15" s="399"/>
      <c r="G15" s="399"/>
      <c r="H15" s="399"/>
      <c r="I15" s="399"/>
      <c r="J15" s="399"/>
      <c r="K15" s="399"/>
      <c r="L15" s="401"/>
      <c r="M15" s="401"/>
    </row>
    <row r="16" spans="1:14" x14ac:dyDescent="0.35">
      <c r="A16" s="390" t="s">
        <v>362</v>
      </c>
      <c r="B16" s="391"/>
      <c r="C16" s="289"/>
      <c r="D16" s="289"/>
      <c r="E16" s="287"/>
      <c r="F16" s="402"/>
      <c r="G16" s="399"/>
      <c r="H16" s="399"/>
      <c r="I16" s="399"/>
      <c r="J16" s="399"/>
      <c r="K16" s="399"/>
      <c r="L16" s="401"/>
      <c r="M16" s="401"/>
    </row>
    <row r="17" spans="1:13" x14ac:dyDescent="0.35">
      <c r="A17" s="390" t="s">
        <v>363</v>
      </c>
      <c r="B17" s="391"/>
      <c r="C17" s="289"/>
      <c r="D17" s="289"/>
      <c r="E17" s="287"/>
      <c r="F17" s="399"/>
      <c r="G17" s="399"/>
      <c r="H17" s="399"/>
      <c r="I17" s="399"/>
      <c r="J17" s="399"/>
      <c r="K17" s="399"/>
      <c r="L17" s="401"/>
      <c r="M17" s="401"/>
    </row>
    <row r="18" spans="1:13" x14ac:dyDescent="0.35">
      <c r="A18" s="390" t="s">
        <v>364</v>
      </c>
      <c r="B18" s="391"/>
      <c r="C18" s="288"/>
      <c r="D18" s="288"/>
      <c r="F18" s="401"/>
      <c r="G18" s="401"/>
      <c r="H18" s="401"/>
      <c r="I18" s="401"/>
      <c r="J18" s="401"/>
      <c r="K18" s="401"/>
      <c r="L18" s="401"/>
      <c r="M18" s="401"/>
    </row>
    <row r="19" spans="1:13" x14ac:dyDescent="0.35">
      <c r="A19" s="390" t="s">
        <v>365</v>
      </c>
      <c r="B19" s="391"/>
      <c r="C19" s="288"/>
      <c r="D19" s="288"/>
      <c r="F19" s="401"/>
      <c r="G19" s="401"/>
      <c r="H19" s="401"/>
      <c r="I19" s="401"/>
      <c r="J19" s="401"/>
      <c r="K19" s="401"/>
      <c r="L19" s="401"/>
      <c r="M19" s="401"/>
    </row>
    <row r="20" spans="1:13" x14ac:dyDescent="0.35">
      <c r="A20" s="390" t="s">
        <v>366</v>
      </c>
      <c r="B20" s="391"/>
      <c r="C20" s="288"/>
      <c r="D20" s="288"/>
      <c r="F20" s="401"/>
      <c r="G20" s="401"/>
      <c r="H20" s="401"/>
      <c r="I20" s="401"/>
      <c r="J20" s="401"/>
      <c r="K20" s="401"/>
      <c r="L20" s="401"/>
      <c r="M20" s="401"/>
    </row>
    <row r="21" spans="1:13" x14ac:dyDescent="0.35">
      <c r="A21" s="390" t="s">
        <v>367</v>
      </c>
      <c r="B21" s="391"/>
      <c r="C21" s="288"/>
      <c r="D21" s="288"/>
    </row>
    <row r="22" spans="1:13" x14ac:dyDescent="0.35">
      <c r="A22" s="390" t="s">
        <v>368</v>
      </c>
      <c r="B22" s="391"/>
      <c r="C22" s="288"/>
      <c r="D22" s="288"/>
    </row>
    <row r="23" spans="1:13" x14ac:dyDescent="0.35">
      <c r="A23" s="390" t="s">
        <v>369</v>
      </c>
      <c r="B23" s="391"/>
      <c r="C23" s="288"/>
      <c r="D23" s="288"/>
    </row>
    <row r="24" spans="1:13" x14ac:dyDescent="0.35">
      <c r="A24" s="390" t="s">
        <v>370</v>
      </c>
      <c r="B24" s="391"/>
      <c r="C24" s="288"/>
      <c r="D24" s="288"/>
    </row>
    <row r="25" spans="1:13" x14ac:dyDescent="0.35">
      <c r="A25" s="390" t="s">
        <v>371</v>
      </c>
      <c r="B25" s="391"/>
      <c r="C25" s="288"/>
      <c r="D25" s="288"/>
    </row>
    <row r="26" spans="1:13" x14ac:dyDescent="0.35">
      <c r="A26" s="390" t="s">
        <v>372</v>
      </c>
      <c r="B26" s="391"/>
      <c r="C26" s="288"/>
      <c r="D26" s="288"/>
    </row>
    <row r="27" spans="1:13" x14ac:dyDescent="0.35">
      <c r="A27" s="390" t="s">
        <v>373</v>
      </c>
      <c r="B27" s="391"/>
      <c r="C27" s="288"/>
      <c r="D27" s="288"/>
    </row>
    <row r="28" spans="1:13" x14ac:dyDescent="0.35">
      <c r="A28" s="390" t="s">
        <v>374</v>
      </c>
      <c r="B28" s="391"/>
      <c r="C28" s="288"/>
      <c r="D28" s="288"/>
    </row>
    <row r="29" spans="1:13" x14ac:dyDescent="0.35">
      <c r="A29" s="390" t="s">
        <v>375</v>
      </c>
      <c r="B29" s="391"/>
      <c r="C29" s="288"/>
      <c r="D29" s="288"/>
    </row>
    <row r="30" spans="1:13" x14ac:dyDescent="0.35">
      <c r="A30" s="390" t="s">
        <v>376</v>
      </c>
      <c r="B30" s="391"/>
      <c r="C30" s="288"/>
      <c r="D30" s="288"/>
    </row>
    <row r="31" spans="1:13" x14ac:dyDescent="0.35">
      <c r="A31" s="390" t="s">
        <v>377</v>
      </c>
      <c r="B31" s="391"/>
      <c r="C31" s="288"/>
      <c r="D31" s="288"/>
    </row>
    <row r="32" spans="1:13" x14ac:dyDescent="0.35">
      <c r="A32" s="390" t="s">
        <v>378</v>
      </c>
      <c r="B32" s="391"/>
      <c r="C32" s="288"/>
      <c r="D32" s="288"/>
    </row>
    <row r="33" spans="1:4" x14ac:dyDescent="0.35">
      <c r="A33" s="390" t="s">
        <v>379</v>
      </c>
      <c r="B33" s="391"/>
      <c r="C33" s="288"/>
      <c r="D33" s="288"/>
    </row>
    <row r="34" spans="1:4" x14ac:dyDescent="0.35">
      <c r="A34" s="390" t="s">
        <v>380</v>
      </c>
      <c r="B34" s="391"/>
      <c r="C34" s="288"/>
      <c r="D34" s="288"/>
    </row>
    <row r="35" spans="1:4" x14ac:dyDescent="0.35">
      <c r="A35" s="390" t="s">
        <v>381</v>
      </c>
      <c r="B35" s="391"/>
      <c r="C35" s="288"/>
      <c r="D35" s="288"/>
    </row>
    <row r="36" spans="1:4" x14ac:dyDescent="0.35">
      <c r="A36" s="390" t="s">
        <v>382</v>
      </c>
      <c r="B36" s="391"/>
      <c r="C36" s="288"/>
      <c r="D36" s="288"/>
    </row>
    <row r="37" spans="1:4" x14ac:dyDescent="0.35">
      <c r="A37" s="390" t="s">
        <v>383</v>
      </c>
      <c r="B37" s="391"/>
      <c r="C37" s="288"/>
      <c r="D37" s="288"/>
    </row>
    <row r="38" spans="1:4" x14ac:dyDescent="0.35">
      <c r="A38" s="390" t="s">
        <v>384</v>
      </c>
      <c r="B38" s="391"/>
      <c r="C38" s="288"/>
      <c r="D38" s="288"/>
    </row>
    <row r="39" spans="1:4" x14ac:dyDescent="0.35">
      <c r="A39" s="390" t="s">
        <v>385</v>
      </c>
      <c r="B39" s="391"/>
      <c r="C39" s="288"/>
      <c r="D39" s="288"/>
    </row>
    <row r="40" spans="1:4" x14ac:dyDescent="0.35">
      <c r="A40" s="390" t="s">
        <v>386</v>
      </c>
      <c r="B40" s="391"/>
      <c r="C40" s="288"/>
      <c r="D40" s="288"/>
    </row>
    <row r="41" spans="1:4" x14ac:dyDescent="0.35">
      <c r="A41" s="390" t="s">
        <v>387</v>
      </c>
      <c r="B41" s="391"/>
      <c r="C41" s="288"/>
      <c r="D41" s="288"/>
    </row>
    <row r="42" spans="1:4" x14ac:dyDescent="0.35">
      <c r="A42" s="390" t="s">
        <v>388</v>
      </c>
      <c r="B42" s="391"/>
      <c r="C42" s="288"/>
      <c r="D42" s="288"/>
    </row>
    <row r="43" spans="1:4" x14ac:dyDescent="0.35">
      <c r="A43" s="389" t="s">
        <v>389</v>
      </c>
      <c r="B43" s="389"/>
      <c r="C43" s="289"/>
      <c r="D43" s="289"/>
    </row>
    <row r="44" spans="1:4" x14ac:dyDescent="0.35">
      <c r="A44" s="389" t="s">
        <v>390</v>
      </c>
      <c r="B44" s="389"/>
      <c r="C44" s="289"/>
      <c r="D44" s="289"/>
    </row>
  </sheetData>
  <mergeCells count="41">
    <mergeCell ref="A43:B43"/>
    <mergeCell ref="A44:B44"/>
    <mergeCell ref="A37:B37"/>
    <mergeCell ref="A38:B38"/>
    <mergeCell ref="A39:B39"/>
    <mergeCell ref="A40:B40"/>
    <mergeCell ref="A41:B41"/>
    <mergeCell ref="A42:B42"/>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0:B10"/>
    <mergeCell ref="F10:K12"/>
    <mergeCell ref="A11:B11"/>
    <mergeCell ref="A12:B12"/>
    <mergeCell ref="A1:A3"/>
    <mergeCell ref="B1:B3"/>
    <mergeCell ref="C1:C3"/>
    <mergeCell ref="D1:D3"/>
    <mergeCell ref="E1:N2"/>
  </mergeCell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topLeftCell="B1" zoomScale="80" zoomScaleNormal="80" workbookViewId="0">
      <selection activeCell="F17" sqref="F17"/>
    </sheetView>
  </sheetViews>
  <sheetFormatPr defaultColWidth="8.6328125" defaultRowHeight="13" x14ac:dyDescent="0.3"/>
  <cols>
    <col min="1" max="1" width="103.1796875" style="8" bestFit="1" customWidth="1"/>
    <col min="2" max="2" width="12.54296875" style="8" bestFit="1" customWidth="1"/>
    <col min="3" max="3" width="12.36328125" style="8" bestFit="1" customWidth="1"/>
    <col min="4" max="4" width="11.6328125" style="8" bestFit="1" customWidth="1"/>
    <col min="5" max="5" width="12.54296875" style="8" bestFit="1" customWidth="1"/>
    <col min="6" max="6" width="12.36328125" style="8" bestFit="1" customWidth="1"/>
    <col min="7" max="7" width="11.6328125" style="8" bestFit="1" customWidth="1"/>
    <col min="8" max="8" width="12.54296875" style="8" bestFit="1" customWidth="1"/>
    <col min="9" max="9" width="12.36328125" style="8" bestFit="1" customWidth="1"/>
    <col min="10" max="10" width="11.6328125" style="8" bestFit="1" customWidth="1"/>
    <col min="11" max="11" width="12.54296875" style="8" bestFit="1" customWidth="1"/>
    <col min="12" max="12" width="12.36328125" style="8" bestFit="1" customWidth="1"/>
    <col min="13" max="13" width="11.6328125" style="8" bestFit="1" customWidth="1"/>
    <col min="14" max="14" width="12.54296875" style="8" bestFit="1" customWidth="1"/>
    <col min="15" max="15" width="12.36328125" style="8" bestFit="1" customWidth="1"/>
    <col min="16" max="16" width="11.6328125" style="8" bestFit="1" customWidth="1"/>
    <col min="17" max="16384" width="8.6328125" style="8"/>
  </cols>
  <sheetData>
    <row r="1" spans="1:17" customFormat="1" ht="12.75" customHeight="1" x14ac:dyDescent="0.35">
      <c r="A1" s="1" t="s">
        <v>100</v>
      </c>
      <c r="B1" s="2"/>
      <c r="C1" s="3"/>
      <c r="D1" s="4"/>
      <c r="E1" s="4"/>
      <c r="F1" s="4"/>
      <c r="G1" s="4"/>
      <c r="H1" s="4"/>
      <c r="I1" s="2"/>
      <c r="J1" s="6"/>
      <c r="K1" s="6"/>
      <c r="L1" s="6"/>
      <c r="M1" s="6"/>
      <c r="N1" s="6"/>
      <c r="O1" s="6"/>
      <c r="P1" s="6"/>
      <c r="Q1" s="6"/>
    </row>
    <row r="2" spans="1:17" customFormat="1" ht="12.75" customHeight="1" x14ac:dyDescent="0.35">
      <c r="A2" s="16"/>
      <c r="B2" s="5"/>
      <c r="C2" s="4"/>
      <c r="D2" s="4"/>
      <c r="E2" s="4"/>
      <c r="F2" s="4"/>
      <c r="G2" s="4"/>
      <c r="H2" s="4"/>
      <c r="I2" s="5"/>
      <c r="J2" s="6"/>
      <c r="K2" s="6"/>
      <c r="L2" s="6"/>
      <c r="M2" s="6"/>
      <c r="N2" s="6"/>
      <c r="O2" s="6"/>
      <c r="P2" s="6"/>
      <c r="Q2" s="6"/>
    </row>
    <row r="3" spans="1:17" s="7" customFormat="1" ht="28.25" customHeight="1" x14ac:dyDescent="0.3">
      <c r="A3" s="89" t="s">
        <v>99</v>
      </c>
      <c r="B3" s="90" t="s">
        <v>23</v>
      </c>
      <c r="C3" s="90" t="s">
        <v>27</v>
      </c>
      <c r="D3" s="90" t="s">
        <v>28</v>
      </c>
      <c r="E3" s="91" t="s">
        <v>24</v>
      </c>
      <c r="F3" s="91" t="s">
        <v>29</v>
      </c>
      <c r="G3" s="91" t="s">
        <v>30</v>
      </c>
      <c r="H3" s="92" t="s">
        <v>25</v>
      </c>
      <c r="I3" s="92" t="s">
        <v>31</v>
      </c>
      <c r="J3" s="92" t="s">
        <v>32</v>
      </c>
      <c r="K3" s="93" t="s">
        <v>26</v>
      </c>
      <c r="L3" s="93" t="s">
        <v>33</v>
      </c>
      <c r="M3" s="93" t="s">
        <v>34</v>
      </c>
      <c r="N3" s="94" t="s">
        <v>128</v>
      </c>
      <c r="O3" s="94" t="s">
        <v>129</v>
      </c>
      <c r="P3" s="94" t="s">
        <v>130</v>
      </c>
    </row>
    <row r="4" spans="1:17" s="86" customFormat="1" ht="27" customHeight="1" x14ac:dyDescent="0.35">
      <c r="A4" s="85" t="s">
        <v>126</v>
      </c>
      <c r="B4" s="9">
        <v>240240765</v>
      </c>
      <c r="C4" s="10">
        <v>0.35</v>
      </c>
      <c r="D4" s="10">
        <v>0.65</v>
      </c>
      <c r="E4" s="11">
        <v>192663885</v>
      </c>
      <c r="F4" s="12"/>
      <c r="G4" s="12"/>
      <c r="H4" s="13">
        <v>223200169.56926212</v>
      </c>
      <c r="I4" s="14"/>
      <c r="J4" s="14"/>
      <c r="K4" s="15">
        <v>199091900</v>
      </c>
      <c r="L4" s="15"/>
      <c r="M4" s="15"/>
      <c r="N4" s="88">
        <v>227170000</v>
      </c>
      <c r="O4" s="88"/>
      <c r="P4" s="88"/>
    </row>
    <row r="5" spans="1:17" s="86" customFormat="1" ht="27" customHeight="1" x14ac:dyDescent="0.35">
      <c r="A5" s="85" t="s">
        <v>127</v>
      </c>
      <c r="B5" s="9">
        <v>87050018</v>
      </c>
      <c r="C5" s="10">
        <v>0</v>
      </c>
      <c r="D5" s="10">
        <v>1</v>
      </c>
      <c r="E5" s="11">
        <v>129559519</v>
      </c>
      <c r="F5" s="12"/>
      <c r="G5" s="12"/>
      <c r="H5" s="13">
        <v>139780000</v>
      </c>
      <c r="I5" s="14"/>
      <c r="J5" s="14"/>
      <c r="K5" s="15">
        <v>134780000</v>
      </c>
      <c r="L5" s="15"/>
      <c r="M5" s="15"/>
      <c r="N5" s="88">
        <v>137120000</v>
      </c>
      <c r="O5" s="88"/>
      <c r="P5" s="88"/>
    </row>
    <row r="6" spans="1:17" s="86" customFormat="1" ht="27" customHeight="1" x14ac:dyDescent="0.35">
      <c r="A6" s="85" t="s">
        <v>131</v>
      </c>
      <c r="B6" s="9">
        <v>2743966</v>
      </c>
      <c r="C6" s="10">
        <v>0</v>
      </c>
      <c r="D6" s="10">
        <v>1</v>
      </c>
      <c r="E6" s="11">
        <v>11722211</v>
      </c>
      <c r="F6" s="12"/>
      <c r="G6" s="12"/>
      <c r="H6" s="13">
        <v>5533600</v>
      </c>
      <c r="I6" s="14"/>
      <c r="J6" s="14"/>
      <c r="K6" s="15">
        <v>6163600</v>
      </c>
      <c r="L6" s="15"/>
      <c r="M6" s="15"/>
      <c r="N6" s="88">
        <v>9527000</v>
      </c>
      <c r="O6" s="88"/>
      <c r="P6" s="88"/>
    </row>
    <row r="7" spans="1:17" s="86" customFormat="1" ht="27" customHeight="1" x14ac:dyDescent="0.35">
      <c r="A7" s="85" t="s">
        <v>132</v>
      </c>
      <c r="B7" s="9">
        <v>25469499</v>
      </c>
      <c r="C7" s="10">
        <v>0</v>
      </c>
      <c r="D7" s="10">
        <v>1</v>
      </c>
      <c r="E7" s="11">
        <v>30391584</v>
      </c>
      <c r="F7" s="12"/>
      <c r="G7" s="12"/>
      <c r="H7" s="13">
        <v>15952707.870000001</v>
      </c>
      <c r="I7" s="14"/>
      <c r="J7" s="14"/>
      <c r="K7" s="15">
        <v>14966800</v>
      </c>
      <c r="L7" s="15"/>
      <c r="M7" s="15"/>
      <c r="N7" s="88">
        <v>14966800</v>
      </c>
      <c r="O7" s="88"/>
      <c r="P7" s="88"/>
    </row>
    <row r="8" spans="1:17" s="86" customFormat="1" ht="27" customHeight="1" x14ac:dyDescent="0.35">
      <c r="A8" s="85" t="s">
        <v>133</v>
      </c>
      <c r="B8" s="9" t="s">
        <v>138</v>
      </c>
      <c r="C8" s="10" t="s">
        <v>138</v>
      </c>
      <c r="D8" s="10" t="s">
        <v>138</v>
      </c>
      <c r="E8" s="11" t="s">
        <v>138</v>
      </c>
      <c r="F8" s="12"/>
      <c r="G8" s="12"/>
      <c r="H8" s="13" t="s">
        <v>138</v>
      </c>
      <c r="I8" s="14"/>
      <c r="J8" s="14"/>
      <c r="K8" s="15">
        <v>478250</v>
      </c>
      <c r="L8" s="15"/>
      <c r="M8" s="15"/>
      <c r="N8" s="88">
        <v>9619000</v>
      </c>
      <c r="O8" s="88"/>
      <c r="P8" s="88"/>
    </row>
    <row r="9" spans="1:17" s="86" customFormat="1" ht="27" customHeight="1" x14ac:dyDescent="0.35">
      <c r="A9" s="85" t="s">
        <v>134</v>
      </c>
      <c r="B9" s="9">
        <v>4000000</v>
      </c>
      <c r="C9" s="10">
        <v>0</v>
      </c>
      <c r="D9" s="10">
        <v>1</v>
      </c>
      <c r="E9" s="11">
        <v>0</v>
      </c>
      <c r="F9" s="12"/>
      <c r="G9" s="12"/>
      <c r="H9" s="13">
        <v>0</v>
      </c>
      <c r="I9" s="14"/>
      <c r="J9" s="14"/>
      <c r="K9" s="15">
        <v>0</v>
      </c>
      <c r="L9" s="15"/>
      <c r="M9" s="15"/>
      <c r="N9" s="88">
        <v>700000</v>
      </c>
      <c r="O9" s="88"/>
      <c r="P9" s="88"/>
    </row>
    <row r="10" spans="1:17" s="86" customFormat="1" ht="27" customHeight="1" x14ac:dyDescent="0.35">
      <c r="A10" s="85" t="s">
        <v>135</v>
      </c>
      <c r="B10" s="9">
        <v>8600000</v>
      </c>
      <c r="C10" s="10">
        <v>0</v>
      </c>
      <c r="D10" s="10">
        <v>1</v>
      </c>
      <c r="E10" s="11">
        <v>200000</v>
      </c>
      <c r="F10" s="12"/>
      <c r="G10" s="12"/>
      <c r="H10" s="13">
        <v>310000</v>
      </c>
      <c r="I10" s="14"/>
      <c r="J10" s="14"/>
      <c r="K10" s="15">
        <v>270000</v>
      </c>
      <c r="L10" s="15"/>
      <c r="M10" s="15"/>
      <c r="N10" s="88">
        <v>1010000</v>
      </c>
      <c r="O10" s="88"/>
      <c r="P10" s="88"/>
    </row>
    <row r="11" spans="1:17" s="86" customFormat="1" ht="27" customHeight="1" x14ac:dyDescent="0.35">
      <c r="A11" s="85" t="s">
        <v>136</v>
      </c>
      <c r="B11" s="9">
        <v>500000</v>
      </c>
      <c r="C11" s="10">
        <v>0</v>
      </c>
      <c r="D11" s="10">
        <v>1</v>
      </c>
      <c r="E11" s="11">
        <v>100000</v>
      </c>
      <c r="F11" s="12"/>
      <c r="G11" s="12"/>
      <c r="H11" s="13">
        <v>694000</v>
      </c>
      <c r="I11" s="14"/>
      <c r="J11" s="14"/>
      <c r="K11" s="15">
        <v>500000</v>
      </c>
      <c r="L11" s="15"/>
      <c r="M11" s="15"/>
      <c r="N11" s="88">
        <v>1293000</v>
      </c>
      <c r="O11" s="88"/>
      <c r="P11" s="88"/>
    </row>
    <row r="12" spans="1:17" s="86" customFormat="1" ht="27" customHeight="1" x14ac:dyDescent="0.35">
      <c r="A12" s="85" t="s">
        <v>137</v>
      </c>
      <c r="B12" s="9">
        <v>4000000</v>
      </c>
      <c r="C12" s="10">
        <v>0</v>
      </c>
      <c r="D12" s="10">
        <v>1</v>
      </c>
      <c r="E12" s="11">
        <v>1700000</v>
      </c>
      <c r="F12" s="12"/>
      <c r="G12" s="12"/>
      <c r="H12" s="13">
        <v>1800000</v>
      </c>
      <c r="I12" s="87"/>
      <c r="J12" s="87"/>
      <c r="K12" s="15">
        <v>3680000</v>
      </c>
      <c r="L12" s="15"/>
      <c r="M12" s="15"/>
      <c r="N12" s="88">
        <v>3300000</v>
      </c>
      <c r="O12" s="88"/>
      <c r="P12" s="88"/>
    </row>
  </sheetData>
  <autoFilter ref="A3:M12" xr:uid="{00000000-0009-0000-0000-000003000000}"/>
  <customSheetViews>
    <customSheetView guid="{22EC4EAD-30FC-4843-B33F-0E7D55EB3A95}" showAutoFilter="1">
      <selection activeCell="C13" sqref="C13"/>
      <pageMargins left="0.7" right="0.7" top="0.75" bottom="0.75" header="0.3" footer="0.3"/>
      <autoFilter ref="A3:M18" xr:uid="{00000000-0000-0000-0000-000000000000}"/>
    </customSheetView>
    <customSheetView guid="{A3FC2C64-8F18-4E91-812D-1C0A223CFD0E}" showAutoFilter="1">
      <selection activeCell="H9" sqref="H9"/>
      <pageMargins left="0.7" right="0.7" top="0.75" bottom="0.75" header="0.3" footer="0.3"/>
      <autoFilter ref="A3:M18" xr:uid="{00000000-0000-0000-0000-000000000000}"/>
    </customSheetView>
    <customSheetView guid="{445B5084-4AA9-4766-BDF3-F081BD99834E}" showAutoFilter="1">
      <selection activeCell="C11" sqref="C11"/>
      <pageMargins left="0.7" right="0.7" top="0.75" bottom="0.75" header="0.3" footer="0.3"/>
      <autoFilter ref="A3:M18" xr:uid="{00000000-0000-0000-0000-000000000000}"/>
    </customSheetView>
    <customSheetView guid="{AA74D617-46A2-4FDC-94DA-407647126A6B}" showAutoFilter="1">
      <selection activeCell="H9" sqref="H9"/>
      <pageMargins left="0.7" right="0.7" top="0.75" bottom="0.75" header="0.3" footer="0.3"/>
      <autoFilter ref="A3:M18" xr:uid="{00000000-0000-0000-0000-000000000000}"/>
    </customSheetView>
  </customSheetView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75"/>
  <sheetViews>
    <sheetView zoomScale="60" zoomScaleNormal="60" zoomScaleSheetLayoutView="40" workbookViewId="0">
      <pane xSplit="1" ySplit="3" topLeftCell="B4" activePane="bottomRight" state="frozen"/>
      <selection pane="topRight" activeCell="B1" sqref="B1"/>
      <selection pane="bottomLeft" activeCell="A4" sqref="A4"/>
      <selection pane="bottomRight"/>
    </sheetView>
  </sheetViews>
  <sheetFormatPr defaultColWidth="14.453125" defaultRowHeight="15.5" x14ac:dyDescent="0.35"/>
  <cols>
    <col min="1" max="1" width="23.6328125" style="42" customWidth="1"/>
    <col min="2" max="2" width="3.453125" style="42" customWidth="1"/>
    <col min="3" max="3" width="31.453125" style="42" customWidth="1"/>
    <col min="4" max="4" width="11.54296875" style="42" customWidth="1"/>
    <col min="5" max="5" width="71.54296875" style="42" customWidth="1"/>
    <col min="6" max="6" width="52.81640625" style="42" customWidth="1"/>
    <col min="7" max="7" width="13.36328125" style="42" bestFit="1" customWidth="1"/>
    <col min="8" max="8" width="14.26953125" style="42" bestFit="1" customWidth="1"/>
    <col min="9" max="9" width="22.7265625" style="42" customWidth="1"/>
    <col min="10" max="14" width="11.6328125" style="42" customWidth="1"/>
    <col min="15" max="15" width="11.6328125" style="21" customWidth="1"/>
    <col min="16" max="16" width="11.6328125" style="42" customWidth="1"/>
    <col min="17" max="17" width="11.6328125" style="41" customWidth="1"/>
    <col min="18" max="18" width="11.6328125" style="42" customWidth="1"/>
    <col min="19" max="19" width="11.6328125" style="41" customWidth="1"/>
    <col min="20" max="20" width="14.453125" style="17"/>
    <col min="21" max="16384" width="14.453125" style="42"/>
  </cols>
  <sheetData>
    <row r="1" spans="1:20" s="25" customFormat="1" ht="42.5" customHeight="1" x14ac:dyDescent="0.35">
      <c r="A1" s="265" t="s">
        <v>58</v>
      </c>
      <c r="B1" s="22"/>
      <c r="C1" s="22"/>
      <c r="D1" s="22"/>
      <c r="E1" s="22"/>
      <c r="F1" s="22"/>
      <c r="G1" s="22"/>
      <c r="H1" s="22"/>
      <c r="I1" s="22"/>
      <c r="J1" s="22"/>
      <c r="K1" s="22"/>
      <c r="L1" s="22"/>
      <c r="M1" s="22"/>
      <c r="N1" s="22"/>
      <c r="O1" s="22"/>
      <c r="P1" s="22"/>
      <c r="Q1" s="38"/>
      <c r="R1" s="22"/>
      <c r="S1" s="38"/>
      <c r="T1" s="17"/>
    </row>
    <row r="2" spans="1:20" s="25" customFormat="1" ht="26" x14ac:dyDescent="0.35">
      <c r="A2" s="252"/>
      <c r="B2" s="253"/>
      <c r="C2" s="253"/>
      <c r="D2" s="254"/>
      <c r="E2" s="254"/>
      <c r="F2" s="254"/>
      <c r="G2" s="254"/>
      <c r="H2" s="254"/>
      <c r="I2" s="254"/>
      <c r="J2" s="329">
        <v>2017</v>
      </c>
      <c r="K2" s="329"/>
      <c r="L2" s="329">
        <v>2018</v>
      </c>
      <c r="M2" s="329"/>
      <c r="N2" s="329">
        <v>2019</v>
      </c>
      <c r="O2" s="329"/>
      <c r="P2" s="329">
        <v>2020</v>
      </c>
      <c r="Q2" s="329"/>
      <c r="R2" s="329">
        <v>2021</v>
      </c>
      <c r="S2" s="329"/>
      <c r="T2" s="17"/>
    </row>
    <row r="3" spans="1:20" s="25" customFormat="1" x14ac:dyDescent="0.35">
      <c r="A3" s="29" t="s">
        <v>2</v>
      </c>
      <c r="B3" s="30" t="s">
        <v>3</v>
      </c>
      <c r="C3" s="29" t="s">
        <v>4</v>
      </c>
      <c r="D3" s="29" t="s">
        <v>14</v>
      </c>
      <c r="E3" s="29" t="s">
        <v>12</v>
      </c>
      <c r="F3" s="29" t="s">
        <v>13</v>
      </c>
      <c r="G3" s="29" t="s">
        <v>15</v>
      </c>
      <c r="H3" s="29" t="s">
        <v>20</v>
      </c>
      <c r="I3" s="31" t="s">
        <v>5</v>
      </c>
      <c r="J3" s="39" t="s">
        <v>21</v>
      </c>
      <c r="K3" s="39" t="s">
        <v>36</v>
      </c>
      <c r="L3" s="39" t="s">
        <v>21</v>
      </c>
      <c r="M3" s="39" t="s">
        <v>36</v>
      </c>
      <c r="N3" s="39" t="s">
        <v>21</v>
      </c>
      <c r="O3" s="251" t="s">
        <v>57</v>
      </c>
      <c r="P3" s="39" t="s">
        <v>21</v>
      </c>
      <c r="Q3" s="39" t="s">
        <v>36</v>
      </c>
      <c r="R3" s="39" t="s">
        <v>21</v>
      </c>
      <c r="S3" s="39" t="s">
        <v>36</v>
      </c>
      <c r="T3" s="17"/>
    </row>
    <row r="4" spans="1:20" s="25" customFormat="1" ht="15" customHeight="1" x14ac:dyDescent="0.35">
      <c r="A4" s="22"/>
      <c r="B4" s="22"/>
      <c r="C4" s="22"/>
      <c r="D4" s="22"/>
      <c r="E4" s="22"/>
      <c r="F4" s="22"/>
      <c r="G4" s="22"/>
      <c r="H4" s="22"/>
      <c r="I4" s="22"/>
      <c r="J4" s="22"/>
      <c r="K4" s="22"/>
      <c r="L4" s="22"/>
      <c r="M4" s="22"/>
      <c r="N4" s="22"/>
      <c r="O4" s="22"/>
      <c r="P4" s="22"/>
      <c r="Q4" s="38"/>
      <c r="R4" s="22"/>
      <c r="S4" s="38"/>
      <c r="T4" s="17"/>
    </row>
    <row r="5" spans="1:20" s="25" customFormat="1" ht="25" customHeight="1" x14ac:dyDescent="0.35">
      <c r="A5" s="250" t="s">
        <v>187</v>
      </c>
      <c r="B5" s="184"/>
      <c r="C5" s="184"/>
      <c r="D5" s="185"/>
      <c r="E5" s="185"/>
      <c r="F5" s="185"/>
      <c r="G5" s="185"/>
      <c r="H5" s="185"/>
      <c r="I5" s="185"/>
      <c r="J5" s="329">
        <v>2017</v>
      </c>
      <c r="K5" s="329"/>
      <c r="L5" s="329">
        <v>2018</v>
      </c>
      <c r="M5" s="329"/>
      <c r="N5" s="329">
        <v>2019</v>
      </c>
      <c r="O5" s="329"/>
      <c r="P5" s="329">
        <v>2020</v>
      </c>
      <c r="Q5" s="329"/>
      <c r="R5" s="329">
        <v>2021</v>
      </c>
      <c r="S5" s="329"/>
      <c r="T5" s="17"/>
    </row>
    <row r="6" spans="1:20" s="27" customFormat="1" x14ac:dyDescent="0.35">
      <c r="A6" s="29" t="s">
        <v>2</v>
      </c>
      <c r="B6" s="30" t="s">
        <v>3</v>
      </c>
      <c r="C6" s="29" t="s">
        <v>4</v>
      </c>
      <c r="D6" s="29" t="s">
        <v>14</v>
      </c>
      <c r="E6" s="29" t="s">
        <v>12</v>
      </c>
      <c r="F6" s="29" t="s">
        <v>13</v>
      </c>
      <c r="G6" s="29" t="s">
        <v>15</v>
      </c>
      <c r="H6" s="29" t="s">
        <v>20</v>
      </c>
      <c r="I6" s="31" t="s">
        <v>5</v>
      </c>
      <c r="J6" s="39" t="s">
        <v>21</v>
      </c>
      <c r="K6" s="39" t="s">
        <v>36</v>
      </c>
      <c r="L6" s="39" t="s">
        <v>21</v>
      </c>
      <c r="M6" s="39" t="s">
        <v>36</v>
      </c>
      <c r="N6" s="39" t="s">
        <v>21</v>
      </c>
      <c r="O6" s="44" t="s">
        <v>57</v>
      </c>
      <c r="P6" s="39" t="s">
        <v>21</v>
      </c>
      <c r="Q6" s="39" t="s">
        <v>36</v>
      </c>
      <c r="R6" s="39" t="s">
        <v>21</v>
      </c>
      <c r="S6" s="39" t="s">
        <v>36</v>
      </c>
      <c r="T6" s="17"/>
    </row>
    <row r="7" spans="1:20" s="25" customFormat="1" ht="15" customHeight="1" x14ac:dyDescent="0.35">
      <c r="A7" s="359" t="s">
        <v>182</v>
      </c>
      <c r="B7" s="353" t="s">
        <v>6</v>
      </c>
      <c r="C7" s="352" t="s">
        <v>59</v>
      </c>
      <c r="D7" s="351" t="s">
        <v>71</v>
      </c>
      <c r="E7" s="362" t="s">
        <v>61</v>
      </c>
      <c r="F7" s="351" t="s">
        <v>63</v>
      </c>
      <c r="G7" s="341" t="s">
        <v>17</v>
      </c>
      <c r="H7" s="49" t="s">
        <v>18</v>
      </c>
      <c r="I7" s="50"/>
      <c r="J7" s="20"/>
      <c r="K7" s="20"/>
      <c r="L7" s="20">
        <v>226000</v>
      </c>
      <c r="M7" s="20"/>
      <c r="N7" s="20">
        <v>254243</v>
      </c>
      <c r="O7" s="20">
        <v>210964</v>
      </c>
      <c r="P7" s="20">
        <v>224000</v>
      </c>
      <c r="Q7" s="40"/>
      <c r="R7" s="292">
        <f>150000+40000+6000</f>
        <v>196000</v>
      </c>
      <c r="S7" s="40"/>
      <c r="T7" s="325" t="s">
        <v>401</v>
      </c>
    </row>
    <row r="8" spans="1:20" s="25" customFormat="1" x14ac:dyDescent="0.35">
      <c r="A8" s="360"/>
      <c r="B8" s="353"/>
      <c r="C8" s="352"/>
      <c r="D8" s="351"/>
      <c r="E8" s="363"/>
      <c r="F8" s="351"/>
      <c r="G8" s="341"/>
      <c r="H8" s="49" t="s">
        <v>0</v>
      </c>
      <c r="I8" s="50"/>
      <c r="J8" s="20"/>
      <c r="K8" s="20"/>
      <c r="L8" s="20">
        <v>5482</v>
      </c>
      <c r="M8" s="20"/>
      <c r="N8" s="20">
        <v>5901</v>
      </c>
      <c r="O8" s="20">
        <v>5901</v>
      </c>
      <c r="P8" s="20">
        <v>4853</v>
      </c>
      <c r="Q8" s="40"/>
      <c r="R8" s="292">
        <v>4812</v>
      </c>
      <c r="S8" s="40"/>
      <c r="T8" s="325"/>
    </row>
    <row r="9" spans="1:20" s="25" customFormat="1" x14ac:dyDescent="0.35">
      <c r="A9" s="360"/>
      <c r="B9" s="353"/>
      <c r="C9" s="352"/>
      <c r="D9" s="351"/>
      <c r="E9" s="363"/>
      <c r="F9" s="351"/>
      <c r="G9" s="341"/>
      <c r="H9" s="49" t="s">
        <v>1</v>
      </c>
      <c r="I9" s="50"/>
      <c r="J9" s="20"/>
      <c r="K9" s="20"/>
      <c r="L9" s="20">
        <v>6200</v>
      </c>
      <c r="M9" s="20"/>
      <c r="N9" s="20">
        <v>7927</v>
      </c>
      <c r="O9" s="20">
        <v>7927</v>
      </c>
      <c r="P9" s="20">
        <v>6597</v>
      </c>
      <c r="Q9" s="40"/>
      <c r="R9" s="292">
        <v>6401</v>
      </c>
      <c r="S9" s="40"/>
      <c r="T9" s="325"/>
    </row>
    <row r="10" spans="1:20" s="25" customFormat="1" x14ac:dyDescent="0.35">
      <c r="A10" s="360"/>
      <c r="B10" s="353"/>
      <c r="C10" s="352"/>
      <c r="D10" s="351"/>
      <c r="E10" s="364"/>
      <c r="F10" s="351"/>
      <c r="G10" s="341"/>
      <c r="H10" s="49" t="s">
        <v>19</v>
      </c>
      <c r="I10" s="50"/>
      <c r="J10" s="20"/>
      <c r="K10" s="20"/>
      <c r="L10" s="20">
        <v>220000</v>
      </c>
      <c r="M10" s="20"/>
      <c r="N10" s="20">
        <v>229100</v>
      </c>
      <c r="O10" s="20">
        <v>219455</v>
      </c>
      <c r="P10" s="20">
        <v>236500</v>
      </c>
      <c r="Q10" s="40"/>
      <c r="R10" s="292">
        <f>308000</f>
        <v>308000</v>
      </c>
      <c r="S10" s="40"/>
      <c r="T10" s="325"/>
    </row>
    <row r="11" spans="1:20" s="25" customFormat="1" ht="15" customHeight="1" x14ac:dyDescent="0.35">
      <c r="A11" s="360"/>
      <c r="B11" s="353" t="s">
        <v>7</v>
      </c>
      <c r="C11" s="341" t="s">
        <v>60</v>
      </c>
      <c r="D11" s="341" t="s">
        <v>71</v>
      </c>
      <c r="E11" s="356" t="s">
        <v>62</v>
      </c>
      <c r="F11" s="341" t="s">
        <v>16</v>
      </c>
      <c r="G11" s="341" t="s">
        <v>22</v>
      </c>
      <c r="H11" s="49" t="s">
        <v>18</v>
      </c>
      <c r="I11" s="50"/>
      <c r="J11" s="256"/>
      <c r="K11" s="257"/>
      <c r="L11" s="257"/>
      <c r="M11" s="257"/>
      <c r="N11" s="257"/>
      <c r="O11" s="257"/>
      <c r="P11" s="257"/>
      <c r="Q11" s="257"/>
      <c r="R11" s="292">
        <f>25000+25000+20000+10000</f>
        <v>80000</v>
      </c>
      <c r="S11" s="40"/>
      <c r="T11" s="297" t="s">
        <v>402</v>
      </c>
    </row>
    <row r="12" spans="1:20" s="25" customFormat="1" x14ac:dyDescent="0.35">
      <c r="A12" s="360"/>
      <c r="B12" s="353"/>
      <c r="C12" s="341"/>
      <c r="D12" s="341"/>
      <c r="E12" s="357"/>
      <c r="F12" s="341"/>
      <c r="G12" s="341"/>
      <c r="H12" s="49" t="s">
        <v>0</v>
      </c>
      <c r="I12" s="50"/>
      <c r="J12" s="258"/>
      <c r="K12" s="259"/>
      <c r="L12" s="259"/>
      <c r="M12" s="259"/>
      <c r="N12" s="259"/>
      <c r="O12" s="259"/>
      <c r="P12" s="259"/>
      <c r="Q12" s="259"/>
      <c r="R12" s="20"/>
      <c r="S12" s="40"/>
      <c r="T12" s="17"/>
    </row>
    <row r="13" spans="1:20" s="25" customFormat="1" x14ac:dyDescent="0.35">
      <c r="A13" s="360"/>
      <c r="B13" s="353"/>
      <c r="C13" s="341"/>
      <c r="D13" s="341"/>
      <c r="E13" s="357"/>
      <c r="F13" s="341"/>
      <c r="G13" s="341"/>
      <c r="H13" s="49" t="s">
        <v>1</v>
      </c>
      <c r="I13" s="50"/>
      <c r="J13" s="258"/>
      <c r="K13" s="259"/>
      <c r="L13" s="259"/>
      <c r="M13" s="259"/>
      <c r="N13" s="259"/>
      <c r="O13" s="259"/>
      <c r="P13" s="259"/>
      <c r="Q13" s="259"/>
      <c r="R13" s="20"/>
      <c r="S13" s="40"/>
      <c r="T13" s="17"/>
    </row>
    <row r="14" spans="1:20" s="25" customFormat="1" x14ac:dyDescent="0.35">
      <c r="A14" s="361"/>
      <c r="B14" s="353"/>
      <c r="C14" s="341"/>
      <c r="D14" s="341"/>
      <c r="E14" s="358"/>
      <c r="F14" s="341"/>
      <c r="G14" s="341"/>
      <c r="H14" s="49" t="s">
        <v>19</v>
      </c>
      <c r="I14" s="50"/>
      <c r="J14" s="260"/>
      <c r="K14" s="261"/>
      <c r="L14" s="261"/>
      <c r="M14" s="261"/>
      <c r="N14" s="261"/>
      <c r="O14" s="261"/>
      <c r="P14" s="261"/>
      <c r="Q14" s="261"/>
      <c r="R14" s="20"/>
      <c r="S14" s="40"/>
      <c r="T14" s="17"/>
    </row>
    <row r="15" spans="1:20" s="23" customFormat="1" ht="14.5" x14ac:dyDescent="0.35">
      <c r="A15" s="28"/>
      <c r="B15" s="17"/>
      <c r="C15" s="24"/>
      <c r="D15" s="24"/>
      <c r="E15" s="24"/>
      <c r="F15" s="24"/>
      <c r="G15" s="24"/>
      <c r="H15" s="24"/>
      <c r="I15" s="330"/>
      <c r="J15" s="331"/>
      <c r="K15" s="331"/>
      <c r="L15" s="331"/>
      <c r="M15" s="331"/>
      <c r="N15" s="331"/>
      <c r="O15" s="331"/>
      <c r="P15" s="331"/>
      <c r="Q15" s="331"/>
      <c r="R15" s="42"/>
      <c r="S15" s="42"/>
      <c r="T15" s="17"/>
    </row>
    <row r="16" spans="1:20" s="25" customFormat="1" x14ac:dyDescent="0.35">
      <c r="A16" s="78"/>
      <c r="B16" s="26"/>
      <c r="C16" s="26"/>
      <c r="D16" s="18"/>
      <c r="E16" s="18"/>
      <c r="F16" s="18"/>
      <c r="G16" s="18"/>
      <c r="H16" s="18"/>
      <c r="I16" s="26"/>
      <c r="J16" s="329">
        <v>2017</v>
      </c>
      <c r="K16" s="329"/>
      <c r="L16" s="329">
        <v>2018</v>
      </c>
      <c r="M16" s="329"/>
      <c r="N16" s="329">
        <v>2019</v>
      </c>
      <c r="O16" s="329"/>
      <c r="P16" s="329">
        <v>2020</v>
      </c>
      <c r="Q16" s="329"/>
      <c r="R16" s="329">
        <v>2021</v>
      </c>
      <c r="S16" s="329"/>
      <c r="T16" s="17"/>
    </row>
    <row r="17" spans="1:20" s="23" customFormat="1" x14ac:dyDescent="0.35">
      <c r="A17" s="32" t="s">
        <v>2</v>
      </c>
      <c r="B17" s="33" t="s">
        <v>3</v>
      </c>
      <c r="C17" s="34" t="s">
        <v>4</v>
      </c>
      <c r="D17" s="34" t="s">
        <v>14</v>
      </c>
      <c r="E17" s="34" t="s">
        <v>12</v>
      </c>
      <c r="F17" s="34" t="s">
        <v>13</v>
      </c>
      <c r="G17" s="34" t="s">
        <v>15</v>
      </c>
      <c r="H17" s="29" t="s">
        <v>20</v>
      </c>
      <c r="I17" s="52" t="s">
        <v>5</v>
      </c>
      <c r="J17" s="39" t="s">
        <v>21</v>
      </c>
      <c r="K17" s="39" t="s">
        <v>36</v>
      </c>
      <c r="L17" s="39" t="s">
        <v>21</v>
      </c>
      <c r="M17" s="39" t="s">
        <v>36</v>
      </c>
      <c r="N17" s="39" t="s">
        <v>21</v>
      </c>
      <c r="O17" s="44" t="s">
        <v>57</v>
      </c>
      <c r="P17" s="39" t="s">
        <v>21</v>
      </c>
      <c r="Q17" s="39" t="s">
        <v>36</v>
      </c>
      <c r="R17" s="39" t="s">
        <v>21</v>
      </c>
      <c r="S17" s="39" t="s">
        <v>36</v>
      </c>
      <c r="T17" s="17"/>
    </row>
    <row r="18" spans="1:20" s="25" customFormat="1" ht="15" customHeight="1" x14ac:dyDescent="0.35">
      <c r="A18" s="332" t="s">
        <v>183</v>
      </c>
      <c r="B18" s="335" t="s">
        <v>6</v>
      </c>
      <c r="C18" s="342" t="s">
        <v>391</v>
      </c>
      <c r="D18" s="341" t="s">
        <v>71</v>
      </c>
      <c r="E18" s="342" t="s">
        <v>72</v>
      </c>
      <c r="F18" s="348" t="s">
        <v>320</v>
      </c>
      <c r="G18" s="348" t="s">
        <v>22</v>
      </c>
      <c r="H18" s="49" t="s">
        <v>18</v>
      </c>
      <c r="I18" s="49"/>
      <c r="J18" s="36"/>
      <c r="K18" s="36"/>
      <c r="L18" s="36"/>
      <c r="M18" s="36"/>
      <c r="N18" s="36">
        <v>50000</v>
      </c>
      <c r="O18" s="36">
        <v>32545</v>
      </c>
      <c r="P18" s="36"/>
      <c r="Q18" s="54"/>
      <c r="R18" s="36">
        <v>50000</v>
      </c>
      <c r="S18" s="54"/>
      <c r="T18" s="51"/>
    </row>
    <row r="19" spans="1:20" s="25" customFormat="1" x14ac:dyDescent="0.35">
      <c r="A19" s="333"/>
      <c r="B19" s="336"/>
      <c r="C19" s="343"/>
      <c r="D19" s="341"/>
      <c r="E19" s="343"/>
      <c r="F19" s="349"/>
      <c r="G19" s="349"/>
      <c r="H19" s="49" t="s">
        <v>0</v>
      </c>
      <c r="I19" s="49"/>
      <c r="J19" s="36"/>
      <c r="K19" s="36"/>
      <c r="L19" s="36"/>
      <c r="M19" s="36"/>
      <c r="N19" s="36"/>
      <c r="O19" s="36"/>
      <c r="P19" s="36"/>
      <c r="Q19" s="54"/>
      <c r="R19" s="36">
        <v>1000</v>
      </c>
      <c r="S19" s="54"/>
      <c r="T19" s="51"/>
    </row>
    <row r="20" spans="1:20" s="25" customFormat="1" x14ac:dyDescent="0.35">
      <c r="A20" s="333"/>
      <c r="B20" s="336"/>
      <c r="C20" s="343"/>
      <c r="D20" s="341"/>
      <c r="E20" s="343"/>
      <c r="F20" s="349"/>
      <c r="G20" s="349"/>
      <c r="H20" s="49" t="s">
        <v>1</v>
      </c>
      <c r="I20" s="49"/>
      <c r="J20" s="36"/>
      <c r="K20" s="36"/>
      <c r="L20" s="36"/>
      <c r="M20" s="36"/>
      <c r="N20" s="36"/>
      <c r="O20" s="36"/>
      <c r="P20" s="36"/>
      <c r="Q20" s="54"/>
      <c r="R20" s="36"/>
      <c r="S20" s="54"/>
      <c r="T20" s="51"/>
    </row>
    <row r="21" spans="1:20" s="25" customFormat="1" x14ac:dyDescent="0.35">
      <c r="A21" s="333"/>
      <c r="B21" s="336"/>
      <c r="C21" s="343"/>
      <c r="D21" s="341"/>
      <c r="E21" s="343"/>
      <c r="F21" s="349"/>
      <c r="G21" s="349"/>
      <c r="H21" s="49" t="s">
        <v>19</v>
      </c>
      <c r="I21" s="49"/>
      <c r="J21" s="36"/>
      <c r="K21" s="36"/>
      <c r="L21" s="36"/>
      <c r="M21" s="36"/>
      <c r="N21" s="36"/>
      <c r="O21" s="36"/>
      <c r="P21" s="36"/>
      <c r="Q21" s="54"/>
      <c r="R21" s="36">
        <v>9000</v>
      </c>
      <c r="S21" s="54"/>
      <c r="T21" s="51"/>
    </row>
    <row r="22" spans="1:20" s="25" customFormat="1" x14ac:dyDescent="0.35">
      <c r="A22" s="333"/>
      <c r="B22" s="337"/>
      <c r="C22" s="344"/>
      <c r="D22" s="341"/>
      <c r="E22" s="344"/>
      <c r="F22" s="350"/>
      <c r="G22" s="350"/>
      <c r="H22" s="55" t="s">
        <v>35</v>
      </c>
      <c r="I22" s="49"/>
      <c r="J22" s="35"/>
      <c r="K22" s="35"/>
      <c r="L22" s="35"/>
      <c r="M22" s="35"/>
      <c r="N22" s="35"/>
      <c r="O22" s="35"/>
      <c r="P22" s="35"/>
      <c r="Q22" s="43"/>
      <c r="R22" s="290">
        <f>SUM(R18:R21)</f>
        <v>60000</v>
      </c>
      <c r="S22" s="43"/>
      <c r="T22" s="51"/>
    </row>
    <row r="23" spans="1:20" s="25" customFormat="1" x14ac:dyDescent="0.35">
      <c r="A23" s="333"/>
      <c r="B23" s="335" t="s">
        <v>7</v>
      </c>
      <c r="C23" s="342" t="s">
        <v>394</v>
      </c>
      <c r="D23" s="341" t="s">
        <v>71</v>
      </c>
      <c r="E23" s="342" t="s">
        <v>80</v>
      </c>
      <c r="F23" s="348" t="s">
        <v>87</v>
      </c>
      <c r="G23" s="348" t="s">
        <v>17</v>
      </c>
      <c r="H23" s="49" t="s">
        <v>18</v>
      </c>
      <c r="I23" s="73">
        <v>151697</v>
      </c>
      <c r="J23" s="36"/>
      <c r="K23" s="36"/>
      <c r="L23" s="36">
        <v>226000</v>
      </c>
      <c r="M23" s="36"/>
      <c r="N23" s="36">
        <v>254243</v>
      </c>
      <c r="O23" s="36">
        <v>205025</v>
      </c>
      <c r="P23" s="36">
        <v>224000</v>
      </c>
      <c r="Q23" s="54"/>
      <c r="R23" s="36">
        <v>196000</v>
      </c>
      <c r="S23" s="54"/>
      <c r="T23" s="51"/>
    </row>
    <row r="24" spans="1:20" s="25" customFormat="1" x14ac:dyDescent="0.35">
      <c r="A24" s="333"/>
      <c r="B24" s="336"/>
      <c r="C24" s="343"/>
      <c r="D24" s="341"/>
      <c r="E24" s="343"/>
      <c r="F24" s="349"/>
      <c r="G24" s="349"/>
      <c r="H24" s="49" t="s">
        <v>0</v>
      </c>
      <c r="I24" s="73">
        <v>5318</v>
      </c>
      <c r="J24" s="36"/>
      <c r="K24" s="36"/>
      <c r="L24" s="36">
        <v>5482</v>
      </c>
      <c r="M24" s="36"/>
      <c r="N24" s="36">
        <v>5901</v>
      </c>
      <c r="O24" s="36">
        <v>5901</v>
      </c>
      <c r="P24" s="36">
        <v>4853</v>
      </c>
      <c r="Q24" s="54"/>
      <c r="R24" s="36"/>
      <c r="S24" s="54"/>
      <c r="T24" s="51"/>
    </row>
    <row r="25" spans="1:20" s="25" customFormat="1" x14ac:dyDescent="0.35">
      <c r="A25" s="333"/>
      <c r="B25" s="336"/>
      <c r="C25" s="343"/>
      <c r="D25" s="341"/>
      <c r="E25" s="343"/>
      <c r="F25" s="349"/>
      <c r="G25" s="349"/>
      <c r="H25" s="49" t="s">
        <v>1</v>
      </c>
      <c r="I25" s="73"/>
      <c r="J25" s="36"/>
      <c r="K25" s="36"/>
      <c r="L25" s="36">
        <v>6200</v>
      </c>
      <c r="M25" s="36"/>
      <c r="N25" s="36">
        <v>7927</v>
      </c>
      <c r="O25" s="36">
        <v>7927</v>
      </c>
      <c r="P25" s="36">
        <v>6597</v>
      </c>
      <c r="Q25" s="54"/>
      <c r="R25" s="36"/>
      <c r="S25" s="54"/>
      <c r="T25" s="51"/>
    </row>
    <row r="26" spans="1:20" s="25" customFormat="1" x14ac:dyDescent="0.35">
      <c r="A26" s="333"/>
      <c r="B26" s="336"/>
      <c r="C26" s="343"/>
      <c r="D26" s="341"/>
      <c r="E26" s="343"/>
      <c r="F26" s="349"/>
      <c r="G26" s="349"/>
      <c r="H26" s="49" t="s">
        <v>19</v>
      </c>
      <c r="I26" s="73">
        <v>197101</v>
      </c>
      <c r="J26" s="36"/>
      <c r="K26" s="36"/>
      <c r="L26" s="36">
        <v>220000</v>
      </c>
      <c r="M26" s="36"/>
      <c r="N26" s="36">
        <v>229100</v>
      </c>
      <c r="O26" s="36">
        <v>219455</v>
      </c>
      <c r="P26" s="36">
        <v>236500</v>
      </c>
      <c r="Q26" s="54"/>
      <c r="R26" s="36">
        <v>308000</v>
      </c>
      <c r="S26" s="54"/>
      <c r="T26" s="51"/>
    </row>
    <row r="27" spans="1:20" s="25" customFormat="1" x14ac:dyDescent="0.35">
      <c r="A27" s="333"/>
      <c r="B27" s="337"/>
      <c r="C27" s="344"/>
      <c r="D27" s="341"/>
      <c r="E27" s="344"/>
      <c r="F27" s="350"/>
      <c r="G27" s="350"/>
      <c r="H27" s="55" t="s">
        <v>35</v>
      </c>
      <c r="I27" s="74">
        <f>SUM(I23:I26)</f>
        <v>354116</v>
      </c>
      <c r="J27" s="36"/>
      <c r="K27" s="36"/>
      <c r="L27" s="35">
        <f>SUM(L23:L26)</f>
        <v>457682</v>
      </c>
      <c r="M27" s="36"/>
      <c r="N27" s="35">
        <f>SUM(N23:N26)</f>
        <v>497171</v>
      </c>
      <c r="O27" s="35">
        <f>SUM(O23:O26)</f>
        <v>438308</v>
      </c>
      <c r="P27" s="35">
        <f>SUM(P23:P26)</f>
        <v>471950</v>
      </c>
      <c r="Q27" s="54"/>
      <c r="R27" s="290">
        <f>SUM(R23:R26)</f>
        <v>504000</v>
      </c>
      <c r="S27" s="54"/>
      <c r="T27" s="51"/>
    </row>
    <row r="28" spans="1:20" s="25" customFormat="1" x14ac:dyDescent="0.35">
      <c r="A28" s="333"/>
      <c r="B28" s="335" t="s">
        <v>8</v>
      </c>
      <c r="C28" s="342" t="s">
        <v>395</v>
      </c>
      <c r="D28" s="341" t="s">
        <v>71</v>
      </c>
      <c r="E28" s="342" t="s">
        <v>81</v>
      </c>
      <c r="F28" s="348" t="s">
        <v>88</v>
      </c>
      <c r="G28" s="348" t="s">
        <v>17</v>
      </c>
      <c r="H28" s="49" t="s">
        <v>18</v>
      </c>
      <c r="I28" s="49"/>
      <c r="J28" s="36"/>
      <c r="K28" s="36"/>
      <c r="L28" s="36"/>
      <c r="M28" s="36"/>
      <c r="N28" s="35"/>
      <c r="O28" s="35"/>
      <c r="P28" s="36"/>
      <c r="Q28" s="54"/>
      <c r="R28" s="36"/>
      <c r="S28" s="54"/>
      <c r="T28" s="51"/>
    </row>
    <row r="29" spans="1:20" s="25" customFormat="1" x14ac:dyDescent="0.35">
      <c r="A29" s="333"/>
      <c r="B29" s="336"/>
      <c r="C29" s="343"/>
      <c r="D29" s="341"/>
      <c r="E29" s="343"/>
      <c r="F29" s="349"/>
      <c r="G29" s="349"/>
      <c r="H29" s="49" t="s">
        <v>0</v>
      </c>
      <c r="I29" s="49"/>
      <c r="J29" s="36"/>
      <c r="K29" s="36"/>
      <c r="L29" s="36"/>
      <c r="M29" s="36"/>
      <c r="N29" s="35"/>
      <c r="O29" s="35"/>
      <c r="P29" s="36"/>
      <c r="Q29" s="54"/>
      <c r="R29" s="36">
        <v>4812</v>
      </c>
      <c r="S29" s="54"/>
      <c r="T29" s="51"/>
    </row>
    <row r="30" spans="1:20" s="25" customFormat="1" x14ac:dyDescent="0.35">
      <c r="A30" s="333"/>
      <c r="B30" s="336"/>
      <c r="C30" s="343"/>
      <c r="D30" s="341"/>
      <c r="E30" s="343"/>
      <c r="F30" s="349"/>
      <c r="G30" s="349"/>
      <c r="H30" s="49" t="s">
        <v>1</v>
      </c>
      <c r="I30" s="49"/>
      <c r="J30" s="36"/>
      <c r="K30" s="36"/>
      <c r="L30" s="36"/>
      <c r="M30" s="36"/>
      <c r="N30" s="35"/>
      <c r="O30" s="35"/>
      <c r="P30" s="36"/>
      <c r="Q30" s="54"/>
      <c r="R30" s="36">
        <v>6401</v>
      </c>
      <c r="S30" s="54"/>
      <c r="T30" s="51"/>
    </row>
    <row r="31" spans="1:20" s="25" customFormat="1" x14ac:dyDescent="0.35">
      <c r="A31" s="333"/>
      <c r="B31" s="336"/>
      <c r="C31" s="343"/>
      <c r="D31" s="341"/>
      <c r="E31" s="343"/>
      <c r="F31" s="349"/>
      <c r="G31" s="349"/>
      <c r="H31" s="49" t="s">
        <v>19</v>
      </c>
      <c r="I31" s="49"/>
      <c r="J31" s="36"/>
      <c r="K31" s="36"/>
      <c r="L31" s="36"/>
      <c r="M31" s="36"/>
      <c r="N31" s="35"/>
      <c r="O31" s="35"/>
      <c r="P31" s="36"/>
      <c r="Q31" s="54"/>
      <c r="R31" s="36"/>
      <c r="S31" s="54"/>
      <c r="T31" s="51"/>
    </row>
    <row r="32" spans="1:20" s="25" customFormat="1" x14ac:dyDescent="0.35">
      <c r="A32" s="333"/>
      <c r="B32" s="337"/>
      <c r="C32" s="344"/>
      <c r="D32" s="341"/>
      <c r="E32" s="344"/>
      <c r="F32" s="350"/>
      <c r="G32" s="350"/>
      <c r="H32" s="55" t="s">
        <v>35</v>
      </c>
      <c r="I32" s="49"/>
      <c r="J32" s="36"/>
      <c r="K32" s="36"/>
      <c r="L32" s="36"/>
      <c r="M32" s="36"/>
      <c r="N32" s="35"/>
      <c r="O32" s="35"/>
      <c r="P32" s="35">
        <f>SUM(P28:P31)</f>
        <v>0</v>
      </c>
      <c r="Q32" s="54"/>
      <c r="R32" s="290">
        <f>SUM(R28:R31)</f>
        <v>11213</v>
      </c>
      <c r="S32" s="54"/>
      <c r="T32" s="72"/>
    </row>
    <row r="33" spans="1:20" s="25" customFormat="1" x14ac:dyDescent="0.35">
      <c r="A33" s="333"/>
      <c r="B33" s="335" t="s">
        <v>9</v>
      </c>
      <c r="C33" s="342" t="s">
        <v>396</v>
      </c>
      <c r="D33" s="341" t="s">
        <v>71</v>
      </c>
      <c r="E33" s="342" t="s">
        <v>82</v>
      </c>
      <c r="F33" s="348" t="s">
        <v>89</v>
      </c>
      <c r="G33" s="348" t="s">
        <v>97</v>
      </c>
      <c r="H33" s="49" t="s">
        <v>18</v>
      </c>
      <c r="I33" s="73">
        <v>11187</v>
      </c>
      <c r="J33" s="36"/>
      <c r="K33" s="36"/>
      <c r="L33" s="36">
        <v>75000</v>
      </c>
      <c r="M33" s="36"/>
      <c r="N33" s="36">
        <v>78000</v>
      </c>
      <c r="O33" s="35">
        <v>64497</v>
      </c>
      <c r="P33" s="36">
        <v>80000</v>
      </c>
      <c r="Q33" s="54"/>
      <c r="R33" s="36">
        <v>75000</v>
      </c>
      <c r="S33" s="54"/>
      <c r="T33" s="51"/>
    </row>
    <row r="34" spans="1:20" s="25" customFormat="1" x14ac:dyDescent="0.35">
      <c r="A34" s="333"/>
      <c r="B34" s="336"/>
      <c r="C34" s="343"/>
      <c r="D34" s="341"/>
      <c r="E34" s="343"/>
      <c r="F34" s="349"/>
      <c r="G34" s="349"/>
      <c r="H34" s="49" t="s">
        <v>0</v>
      </c>
      <c r="I34" s="73"/>
      <c r="J34" s="36"/>
      <c r="K34" s="36"/>
      <c r="L34" s="36"/>
      <c r="M34" s="36"/>
      <c r="N34" s="36"/>
      <c r="O34" s="35"/>
      <c r="P34" s="36"/>
      <c r="Q34" s="54"/>
      <c r="R34" s="36"/>
      <c r="S34" s="54"/>
      <c r="T34" s="51"/>
    </row>
    <row r="35" spans="1:20" s="25" customFormat="1" x14ac:dyDescent="0.35">
      <c r="A35" s="333"/>
      <c r="B35" s="336"/>
      <c r="C35" s="343"/>
      <c r="D35" s="341"/>
      <c r="E35" s="343"/>
      <c r="F35" s="349"/>
      <c r="G35" s="349"/>
      <c r="H35" s="49" t="s">
        <v>1</v>
      </c>
      <c r="I35" s="73"/>
      <c r="J35" s="36"/>
      <c r="K35" s="36"/>
      <c r="L35" s="36"/>
      <c r="M35" s="36"/>
      <c r="N35" s="36"/>
      <c r="O35" s="35"/>
      <c r="P35" s="36"/>
      <c r="Q35" s="54"/>
      <c r="R35" s="36"/>
      <c r="S35" s="54"/>
      <c r="T35" s="51"/>
    </row>
    <row r="36" spans="1:20" s="25" customFormat="1" x14ac:dyDescent="0.35">
      <c r="A36" s="333"/>
      <c r="B36" s="336"/>
      <c r="C36" s="343"/>
      <c r="D36" s="341"/>
      <c r="E36" s="343"/>
      <c r="F36" s="349"/>
      <c r="G36" s="349"/>
      <c r="H36" s="49" t="s">
        <v>19</v>
      </c>
      <c r="I36" s="73"/>
      <c r="J36" s="36"/>
      <c r="K36" s="36"/>
      <c r="L36" s="36"/>
      <c r="M36" s="36"/>
      <c r="N36" s="36"/>
      <c r="O36" s="35"/>
      <c r="P36" s="36"/>
      <c r="Q36" s="54"/>
      <c r="R36" s="36">
        <v>5000</v>
      </c>
      <c r="S36" s="54"/>
      <c r="T36" s="51"/>
    </row>
    <row r="37" spans="1:20" s="25" customFormat="1" x14ac:dyDescent="0.35">
      <c r="A37" s="333"/>
      <c r="B37" s="337"/>
      <c r="C37" s="344"/>
      <c r="D37" s="341"/>
      <c r="E37" s="344"/>
      <c r="F37" s="350"/>
      <c r="G37" s="350"/>
      <c r="H37" s="55" t="s">
        <v>35</v>
      </c>
      <c r="I37" s="73"/>
      <c r="J37" s="36"/>
      <c r="K37" s="36"/>
      <c r="L37" s="35">
        <f>SUM(L33:L36)</f>
        <v>75000</v>
      </c>
      <c r="M37" s="36"/>
      <c r="N37" s="35">
        <f>SUM(N33:N36)</f>
        <v>78000</v>
      </c>
      <c r="O37" s="35">
        <v>64497</v>
      </c>
      <c r="P37" s="35">
        <f>SUM(P33:P36)</f>
        <v>80000</v>
      </c>
      <c r="Q37" s="54"/>
      <c r="R37" s="290">
        <f>SUM(R33:R36)</f>
        <v>80000</v>
      </c>
      <c r="S37" s="54"/>
      <c r="T37" s="72"/>
    </row>
    <row r="38" spans="1:20" s="25" customFormat="1" x14ac:dyDescent="0.35">
      <c r="A38" s="333"/>
      <c r="B38" s="335" t="s">
        <v>10</v>
      </c>
      <c r="C38" s="342" t="s">
        <v>397</v>
      </c>
      <c r="D38" s="341" t="s">
        <v>71</v>
      </c>
      <c r="E38" s="342" t="s">
        <v>83</v>
      </c>
      <c r="F38" s="348" t="s">
        <v>90</v>
      </c>
      <c r="G38" s="348" t="s">
        <v>17</v>
      </c>
      <c r="H38" s="49" t="s">
        <v>18</v>
      </c>
      <c r="I38" s="73">
        <v>355331</v>
      </c>
      <c r="J38" s="36"/>
      <c r="K38" s="36"/>
      <c r="L38" s="36">
        <v>226000</v>
      </c>
      <c r="M38" s="36"/>
      <c r="N38" s="36">
        <v>255455</v>
      </c>
      <c r="O38" s="36">
        <v>210964</v>
      </c>
      <c r="P38" s="36">
        <v>224000</v>
      </c>
      <c r="Q38" s="54"/>
      <c r="R38" s="36">
        <v>196000</v>
      </c>
      <c r="S38" s="54"/>
      <c r="T38" s="17"/>
    </row>
    <row r="39" spans="1:20" s="25" customFormat="1" x14ac:dyDescent="0.35">
      <c r="A39" s="333"/>
      <c r="B39" s="336"/>
      <c r="C39" s="343"/>
      <c r="D39" s="341"/>
      <c r="E39" s="343"/>
      <c r="F39" s="349"/>
      <c r="G39" s="349"/>
      <c r="H39" s="49" t="s">
        <v>0</v>
      </c>
      <c r="I39" s="73"/>
      <c r="J39" s="36"/>
      <c r="K39" s="36"/>
      <c r="L39" s="36">
        <v>5482</v>
      </c>
      <c r="M39" s="36"/>
      <c r="N39" s="36">
        <v>5274</v>
      </c>
      <c r="O39" s="36">
        <v>7927</v>
      </c>
      <c r="P39" s="36">
        <v>4812</v>
      </c>
      <c r="Q39" s="54"/>
      <c r="R39" s="36">
        <v>4812</v>
      </c>
      <c r="S39" s="54"/>
      <c r="T39" s="17"/>
    </row>
    <row r="40" spans="1:20" s="25" customFormat="1" x14ac:dyDescent="0.35">
      <c r="A40" s="333"/>
      <c r="B40" s="336"/>
      <c r="C40" s="343"/>
      <c r="D40" s="341"/>
      <c r="E40" s="343"/>
      <c r="F40" s="349"/>
      <c r="G40" s="349"/>
      <c r="H40" s="49" t="s">
        <v>1</v>
      </c>
      <c r="I40" s="73"/>
      <c r="J40" s="36"/>
      <c r="K40" s="36"/>
      <c r="L40" s="36">
        <v>6200</v>
      </c>
      <c r="M40" s="36"/>
      <c r="N40" s="36">
        <v>6421</v>
      </c>
      <c r="O40" s="36">
        <v>5901</v>
      </c>
      <c r="P40" s="36">
        <v>6401</v>
      </c>
      <c r="Q40" s="54"/>
      <c r="R40" s="36">
        <v>6401</v>
      </c>
      <c r="S40" s="54"/>
      <c r="T40" s="17"/>
    </row>
    <row r="41" spans="1:20" s="25" customFormat="1" x14ac:dyDescent="0.35">
      <c r="A41" s="333"/>
      <c r="B41" s="336"/>
      <c r="C41" s="343"/>
      <c r="D41" s="341"/>
      <c r="E41" s="343"/>
      <c r="F41" s="349"/>
      <c r="G41" s="349"/>
      <c r="H41" s="49" t="s">
        <v>19</v>
      </c>
      <c r="I41" s="73"/>
      <c r="J41" s="36"/>
      <c r="K41" s="36"/>
      <c r="L41" s="36">
        <v>220000</v>
      </c>
      <c r="M41" s="36"/>
      <c r="N41" s="36"/>
      <c r="O41" s="36"/>
      <c r="P41" s="36">
        <v>233000</v>
      </c>
      <c r="Q41" s="54"/>
      <c r="R41" s="36">
        <v>243000</v>
      </c>
      <c r="S41" s="54"/>
      <c r="T41" s="17"/>
    </row>
    <row r="42" spans="1:20" s="25" customFormat="1" x14ac:dyDescent="0.35">
      <c r="A42" s="333"/>
      <c r="B42" s="337"/>
      <c r="C42" s="344"/>
      <c r="D42" s="341"/>
      <c r="E42" s="344"/>
      <c r="F42" s="350"/>
      <c r="G42" s="350"/>
      <c r="H42" s="55" t="s">
        <v>35</v>
      </c>
      <c r="I42" s="74">
        <f>SUM(I38:I41)</f>
        <v>355331</v>
      </c>
      <c r="J42" s="74">
        <f>SUM(J38:J41)</f>
        <v>0</v>
      </c>
      <c r="K42" s="36"/>
      <c r="L42" s="74">
        <f>SUM(L38:L41)</f>
        <v>457682</v>
      </c>
      <c r="M42" s="36"/>
      <c r="N42" s="74">
        <f>SUM(N38:N41)</f>
        <v>267150</v>
      </c>
      <c r="O42" s="74">
        <f>SUM(O38:O41)</f>
        <v>224792</v>
      </c>
      <c r="P42" s="35">
        <f>SUM(P38:P41)</f>
        <v>468213</v>
      </c>
      <c r="Q42" s="54"/>
      <c r="R42" s="290">
        <f>SUM(R38:R41)</f>
        <v>450213</v>
      </c>
      <c r="S42" s="54"/>
      <c r="T42" s="17"/>
    </row>
    <row r="43" spans="1:20" s="25" customFormat="1" x14ac:dyDescent="0.35">
      <c r="A43" s="333"/>
      <c r="B43" s="335" t="s">
        <v>11</v>
      </c>
      <c r="C43" s="342" t="s">
        <v>398</v>
      </c>
      <c r="D43" s="341" t="s">
        <v>71</v>
      </c>
      <c r="E43" s="342" t="s">
        <v>84</v>
      </c>
      <c r="F43" s="348" t="s">
        <v>91</v>
      </c>
      <c r="G43" s="348" t="s">
        <v>22</v>
      </c>
      <c r="H43" s="49" t="s">
        <v>18</v>
      </c>
      <c r="I43" s="73">
        <v>11187</v>
      </c>
      <c r="J43" s="36"/>
      <c r="K43" s="36"/>
      <c r="L43" s="36">
        <v>75000</v>
      </c>
      <c r="M43" s="36"/>
      <c r="N43" s="35">
        <v>68000</v>
      </c>
      <c r="O43" s="35">
        <v>64497</v>
      </c>
      <c r="P43" s="36">
        <v>80000</v>
      </c>
      <c r="Q43" s="54"/>
      <c r="R43" s="36">
        <v>75000</v>
      </c>
      <c r="S43" s="54"/>
      <c r="T43" s="17"/>
    </row>
    <row r="44" spans="1:20" s="25" customFormat="1" x14ac:dyDescent="0.35">
      <c r="A44" s="333"/>
      <c r="B44" s="336"/>
      <c r="C44" s="343"/>
      <c r="D44" s="341"/>
      <c r="E44" s="343"/>
      <c r="F44" s="349"/>
      <c r="G44" s="349"/>
      <c r="H44" s="49" t="s">
        <v>0</v>
      </c>
      <c r="I44" s="73"/>
      <c r="J44" s="36"/>
      <c r="K44" s="36"/>
      <c r="L44" s="36"/>
      <c r="M44" s="36"/>
      <c r="N44" s="35"/>
      <c r="O44" s="35"/>
      <c r="P44" s="36"/>
      <c r="Q44" s="54"/>
      <c r="R44" s="36"/>
      <c r="S44" s="54"/>
      <c r="T44" s="17"/>
    </row>
    <row r="45" spans="1:20" s="25" customFormat="1" x14ac:dyDescent="0.35">
      <c r="A45" s="333"/>
      <c r="B45" s="336"/>
      <c r="C45" s="343"/>
      <c r="D45" s="341"/>
      <c r="E45" s="343"/>
      <c r="F45" s="349"/>
      <c r="G45" s="349"/>
      <c r="H45" s="49" t="s">
        <v>1</v>
      </c>
      <c r="I45" s="73"/>
      <c r="J45" s="36"/>
      <c r="K45" s="36"/>
      <c r="L45" s="36"/>
      <c r="M45" s="36"/>
      <c r="N45" s="35"/>
      <c r="O45" s="35"/>
      <c r="P45" s="36"/>
      <c r="Q45" s="54"/>
      <c r="R45" s="36"/>
      <c r="S45" s="54"/>
      <c r="T45" s="17"/>
    </row>
    <row r="46" spans="1:20" s="25" customFormat="1" x14ac:dyDescent="0.35">
      <c r="A46" s="333"/>
      <c r="B46" s="336"/>
      <c r="C46" s="343"/>
      <c r="D46" s="341"/>
      <c r="E46" s="343"/>
      <c r="F46" s="349"/>
      <c r="G46" s="349"/>
      <c r="H46" s="49" t="s">
        <v>19</v>
      </c>
      <c r="I46" s="73"/>
      <c r="J46" s="36"/>
      <c r="K46" s="36"/>
      <c r="L46" s="36"/>
      <c r="M46" s="36"/>
      <c r="N46" s="35"/>
      <c r="O46" s="35"/>
      <c r="P46" s="36"/>
      <c r="Q46" s="54"/>
      <c r="R46" s="36"/>
      <c r="S46" s="54"/>
      <c r="T46" s="17"/>
    </row>
    <row r="47" spans="1:20" s="25" customFormat="1" x14ac:dyDescent="0.35">
      <c r="A47" s="333"/>
      <c r="B47" s="337"/>
      <c r="C47" s="344"/>
      <c r="D47" s="341"/>
      <c r="E47" s="344"/>
      <c r="F47" s="350"/>
      <c r="G47" s="350"/>
      <c r="H47" s="55" t="s">
        <v>35</v>
      </c>
      <c r="I47" s="74">
        <f>SUM(I43:I46)</f>
        <v>11187</v>
      </c>
      <c r="J47" s="36"/>
      <c r="K47" s="36"/>
      <c r="L47" s="74">
        <f>SUM(L43:L46)</f>
        <v>75000</v>
      </c>
      <c r="M47" s="36"/>
      <c r="N47" s="74">
        <f>SUM(N43:N46)</f>
        <v>68000</v>
      </c>
      <c r="O47" s="74">
        <f>SUM(O43:O46)</f>
        <v>64497</v>
      </c>
      <c r="P47" s="35">
        <f>SUM(P43:P46)</f>
        <v>80000</v>
      </c>
      <c r="Q47" s="54"/>
      <c r="R47" s="35">
        <f>SUM(R43:R46)</f>
        <v>75000</v>
      </c>
      <c r="S47" s="54"/>
      <c r="T47" s="17"/>
    </row>
    <row r="48" spans="1:20" s="25" customFormat="1" x14ac:dyDescent="0.35">
      <c r="A48" s="333"/>
      <c r="B48" s="335" t="s">
        <v>65</v>
      </c>
      <c r="C48" s="342" t="s">
        <v>73</v>
      </c>
      <c r="D48" s="341" t="s">
        <v>71</v>
      </c>
      <c r="E48" s="342" t="s">
        <v>85</v>
      </c>
      <c r="F48" s="348" t="s">
        <v>92</v>
      </c>
      <c r="G48" s="348" t="s">
        <v>22</v>
      </c>
      <c r="H48" s="49" t="s">
        <v>18</v>
      </c>
      <c r="I48" s="49"/>
      <c r="J48" s="36"/>
      <c r="K48" s="36"/>
      <c r="L48" s="36"/>
      <c r="M48" s="36"/>
      <c r="N48" s="35"/>
      <c r="O48" s="35"/>
      <c r="P48" s="36"/>
      <c r="Q48" s="54"/>
      <c r="R48" s="36"/>
      <c r="S48" s="54"/>
      <c r="T48" s="17"/>
    </row>
    <row r="49" spans="1:20" s="25" customFormat="1" x14ac:dyDescent="0.35">
      <c r="A49" s="333"/>
      <c r="B49" s="336"/>
      <c r="C49" s="343"/>
      <c r="D49" s="341"/>
      <c r="E49" s="343"/>
      <c r="F49" s="349"/>
      <c r="G49" s="349"/>
      <c r="H49" s="49" t="s">
        <v>0</v>
      </c>
      <c r="I49" s="49"/>
      <c r="J49" s="36"/>
      <c r="K49" s="36"/>
      <c r="L49" s="36"/>
      <c r="M49" s="36"/>
      <c r="N49" s="35"/>
      <c r="O49" s="35"/>
      <c r="P49" s="36"/>
      <c r="Q49" s="54"/>
      <c r="R49" s="36"/>
      <c r="S49" s="54"/>
      <c r="T49" s="17"/>
    </row>
    <row r="50" spans="1:20" s="25" customFormat="1" x14ac:dyDescent="0.35">
      <c r="A50" s="333"/>
      <c r="B50" s="336"/>
      <c r="C50" s="343"/>
      <c r="D50" s="341"/>
      <c r="E50" s="343"/>
      <c r="F50" s="349"/>
      <c r="G50" s="349"/>
      <c r="H50" s="49" t="s">
        <v>1</v>
      </c>
      <c r="I50" s="49"/>
      <c r="J50" s="36"/>
      <c r="K50" s="36"/>
      <c r="L50" s="36"/>
      <c r="M50" s="36"/>
      <c r="N50" s="35"/>
      <c r="O50" s="35"/>
      <c r="P50" s="36"/>
      <c r="Q50" s="54"/>
      <c r="R50" s="36"/>
      <c r="S50" s="54"/>
      <c r="T50" s="17"/>
    </row>
    <row r="51" spans="1:20" s="25" customFormat="1" x14ac:dyDescent="0.35">
      <c r="A51" s="333"/>
      <c r="B51" s="336"/>
      <c r="C51" s="343"/>
      <c r="D51" s="341"/>
      <c r="E51" s="343"/>
      <c r="F51" s="349"/>
      <c r="G51" s="349"/>
      <c r="H51" s="49" t="s">
        <v>19</v>
      </c>
      <c r="I51" s="49"/>
      <c r="J51" s="36"/>
      <c r="K51" s="36"/>
      <c r="L51" s="36"/>
      <c r="M51" s="36"/>
      <c r="N51" s="35"/>
      <c r="O51" s="35"/>
      <c r="P51" s="36"/>
      <c r="Q51" s="54"/>
      <c r="R51" s="36">
        <v>100</v>
      </c>
      <c r="S51" s="54"/>
      <c r="T51" s="17"/>
    </row>
    <row r="52" spans="1:20" s="25" customFormat="1" x14ac:dyDescent="0.35">
      <c r="A52" s="333"/>
      <c r="B52" s="337"/>
      <c r="C52" s="344"/>
      <c r="D52" s="341"/>
      <c r="E52" s="344"/>
      <c r="F52" s="350"/>
      <c r="G52" s="350"/>
      <c r="H52" s="55" t="s">
        <v>35</v>
      </c>
      <c r="I52" s="49"/>
      <c r="J52" s="36"/>
      <c r="K52" s="36"/>
      <c r="L52" s="36"/>
      <c r="M52" s="36"/>
      <c r="N52" s="35"/>
      <c r="O52" s="35"/>
      <c r="P52" s="35">
        <f>SUM(P48:P51)</f>
        <v>0</v>
      </c>
      <c r="Q52" s="54"/>
      <c r="R52" s="35">
        <f>SUM(R48:R51)</f>
        <v>100</v>
      </c>
      <c r="S52" s="54"/>
      <c r="T52" s="17"/>
    </row>
    <row r="53" spans="1:20" s="25" customFormat="1" x14ac:dyDescent="0.35">
      <c r="A53" s="333"/>
      <c r="B53" s="335" t="s">
        <v>66</v>
      </c>
      <c r="C53" s="342" t="s">
        <v>400</v>
      </c>
      <c r="D53" s="341" t="s">
        <v>71</v>
      </c>
      <c r="E53" s="345" t="s">
        <v>98</v>
      </c>
      <c r="F53" s="348" t="s">
        <v>93</v>
      </c>
      <c r="G53" s="348" t="s">
        <v>22</v>
      </c>
      <c r="H53" s="49" t="s">
        <v>18</v>
      </c>
      <c r="I53" s="49"/>
      <c r="J53" s="36"/>
      <c r="K53" s="36"/>
      <c r="L53" s="36"/>
      <c r="M53" s="36"/>
      <c r="N53" s="36">
        <v>200</v>
      </c>
      <c r="O53" s="35"/>
      <c r="P53" s="36">
        <v>528</v>
      </c>
      <c r="Q53" s="54"/>
      <c r="R53" s="36">
        <v>3000</v>
      </c>
      <c r="S53" s="54"/>
      <c r="T53" s="17"/>
    </row>
    <row r="54" spans="1:20" s="25" customFormat="1" x14ac:dyDescent="0.35">
      <c r="A54" s="333"/>
      <c r="B54" s="336"/>
      <c r="C54" s="343"/>
      <c r="D54" s="341"/>
      <c r="E54" s="346"/>
      <c r="F54" s="349"/>
      <c r="G54" s="349"/>
      <c r="H54" s="49" t="s">
        <v>0</v>
      </c>
      <c r="I54" s="49"/>
      <c r="J54" s="36"/>
      <c r="K54" s="36"/>
      <c r="L54" s="36"/>
      <c r="M54" s="36"/>
      <c r="N54" s="36"/>
      <c r="O54" s="35"/>
      <c r="P54" s="36">
        <v>400</v>
      </c>
      <c r="Q54" s="54"/>
      <c r="R54" s="36">
        <v>500</v>
      </c>
      <c r="S54" s="54"/>
      <c r="T54" s="17"/>
    </row>
    <row r="55" spans="1:20" s="25" customFormat="1" x14ac:dyDescent="0.35">
      <c r="A55" s="333"/>
      <c r="B55" s="336"/>
      <c r="C55" s="343"/>
      <c r="D55" s="341"/>
      <c r="E55" s="346"/>
      <c r="F55" s="349"/>
      <c r="G55" s="349"/>
      <c r="H55" s="49" t="s">
        <v>1</v>
      </c>
      <c r="I55" s="49"/>
      <c r="J55" s="36"/>
      <c r="K55" s="36"/>
      <c r="L55" s="36"/>
      <c r="M55" s="36"/>
      <c r="N55" s="36"/>
      <c r="O55" s="35"/>
      <c r="P55" s="36">
        <v>600</v>
      </c>
      <c r="Q55" s="54"/>
      <c r="R55" s="36">
        <v>500</v>
      </c>
      <c r="S55" s="54"/>
      <c r="T55" s="17"/>
    </row>
    <row r="56" spans="1:20" s="25" customFormat="1" x14ac:dyDescent="0.35">
      <c r="A56" s="333"/>
      <c r="B56" s="336"/>
      <c r="C56" s="343"/>
      <c r="D56" s="341"/>
      <c r="E56" s="346"/>
      <c r="F56" s="349"/>
      <c r="G56" s="349"/>
      <c r="H56" s="49" t="s">
        <v>19</v>
      </c>
      <c r="I56" s="49"/>
      <c r="J56" s="36"/>
      <c r="K56" s="36"/>
      <c r="L56" s="36"/>
      <c r="M56" s="36"/>
      <c r="N56" s="36"/>
      <c r="O56" s="35"/>
      <c r="P56" s="36"/>
      <c r="Q56" s="54"/>
      <c r="R56" s="36">
        <v>3000</v>
      </c>
      <c r="S56" s="54"/>
      <c r="T56" s="17"/>
    </row>
    <row r="57" spans="1:20" s="25" customFormat="1" x14ac:dyDescent="0.35">
      <c r="A57" s="333"/>
      <c r="B57" s="337"/>
      <c r="C57" s="344"/>
      <c r="D57" s="341"/>
      <c r="E57" s="347"/>
      <c r="F57" s="350"/>
      <c r="G57" s="350"/>
      <c r="H57" s="55" t="s">
        <v>35</v>
      </c>
      <c r="I57" s="49"/>
      <c r="J57" s="36"/>
      <c r="K57" s="36"/>
      <c r="L57" s="36"/>
      <c r="M57" s="36"/>
      <c r="N57" s="35">
        <f>SUM(N53:N56)</f>
        <v>200</v>
      </c>
      <c r="O57" s="35">
        <f>SUM(O53:O56)</f>
        <v>0</v>
      </c>
      <c r="P57" s="35">
        <f>SUM(P53:P56)</f>
        <v>1528</v>
      </c>
      <c r="Q57" s="54"/>
      <c r="R57" s="290">
        <f>SUM(R53:R56)</f>
        <v>7000</v>
      </c>
      <c r="S57" s="54"/>
      <c r="T57" s="17"/>
    </row>
    <row r="58" spans="1:20" s="25" customFormat="1" x14ac:dyDescent="0.35">
      <c r="A58" s="333"/>
      <c r="B58" s="335" t="s">
        <v>75</v>
      </c>
      <c r="C58" s="342" t="s">
        <v>74</v>
      </c>
      <c r="D58" s="341" t="s">
        <v>399</v>
      </c>
      <c r="E58" s="342" t="s">
        <v>392</v>
      </c>
      <c r="F58" s="348" t="s">
        <v>94</v>
      </c>
      <c r="G58" s="348" t="s">
        <v>17</v>
      </c>
      <c r="H58" s="49" t="s">
        <v>18</v>
      </c>
      <c r="I58" s="49"/>
      <c r="J58" s="36"/>
      <c r="K58" s="36"/>
      <c r="L58" s="36"/>
      <c r="M58" s="36"/>
      <c r="N58" s="36">
        <v>350</v>
      </c>
      <c r="O58" s="35"/>
      <c r="P58" s="36">
        <v>250</v>
      </c>
      <c r="Q58" s="54"/>
      <c r="R58" s="36">
        <v>100</v>
      </c>
      <c r="S58" s="54"/>
      <c r="T58" s="17"/>
    </row>
    <row r="59" spans="1:20" s="25" customFormat="1" x14ac:dyDescent="0.35">
      <c r="A59" s="333"/>
      <c r="B59" s="336"/>
      <c r="C59" s="343"/>
      <c r="D59" s="341"/>
      <c r="E59" s="343"/>
      <c r="F59" s="349"/>
      <c r="G59" s="349"/>
      <c r="H59" s="49" t="s">
        <v>0</v>
      </c>
      <c r="I59" s="49"/>
      <c r="J59" s="36"/>
      <c r="K59" s="36"/>
      <c r="L59" s="36">
        <v>4</v>
      </c>
      <c r="M59" s="36"/>
      <c r="N59" s="36"/>
      <c r="O59" s="35"/>
      <c r="P59" s="36"/>
      <c r="Q59" s="54"/>
      <c r="R59" s="36"/>
      <c r="S59" s="54"/>
      <c r="T59" s="17"/>
    </row>
    <row r="60" spans="1:20" s="25" customFormat="1" x14ac:dyDescent="0.35">
      <c r="A60" s="333"/>
      <c r="B60" s="336"/>
      <c r="C60" s="343"/>
      <c r="D60" s="341"/>
      <c r="E60" s="343"/>
      <c r="F60" s="349"/>
      <c r="G60" s="349"/>
      <c r="H60" s="49" t="s">
        <v>1</v>
      </c>
      <c r="I60" s="49"/>
      <c r="J60" s="36"/>
      <c r="K60" s="36"/>
      <c r="L60" s="36">
        <v>15</v>
      </c>
      <c r="M60" s="36"/>
      <c r="N60" s="36"/>
      <c r="O60" s="35"/>
      <c r="P60" s="36"/>
      <c r="Q60" s="54"/>
      <c r="R60" s="36"/>
      <c r="S60" s="54"/>
      <c r="T60" s="17"/>
    </row>
    <row r="61" spans="1:20" s="25" customFormat="1" x14ac:dyDescent="0.35">
      <c r="A61" s="333"/>
      <c r="B61" s="336"/>
      <c r="C61" s="343"/>
      <c r="D61" s="341"/>
      <c r="E61" s="343"/>
      <c r="F61" s="349"/>
      <c r="G61" s="349"/>
      <c r="H61" s="49" t="s">
        <v>19</v>
      </c>
      <c r="I61" s="49"/>
      <c r="J61" s="36"/>
      <c r="K61" s="36"/>
      <c r="L61" s="36"/>
      <c r="M61" s="36"/>
      <c r="N61" s="36"/>
      <c r="O61" s="35"/>
      <c r="P61" s="36"/>
      <c r="Q61" s="54"/>
      <c r="R61" s="36"/>
      <c r="S61" s="54"/>
      <c r="T61" s="17"/>
    </row>
    <row r="62" spans="1:20" s="25" customFormat="1" x14ac:dyDescent="0.35">
      <c r="A62" s="333"/>
      <c r="B62" s="337"/>
      <c r="C62" s="344"/>
      <c r="D62" s="341"/>
      <c r="E62" s="344"/>
      <c r="F62" s="350"/>
      <c r="G62" s="350"/>
      <c r="H62" s="55" t="s">
        <v>35</v>
      </c>
      <c r="I62" s="49"/>
      <c r="J62" s="36"/>
      <c r="K62" s="36"/>
      <c r="L62" s="35">
        <f>SUM(L58:L61)</f>
        <v>19</v>
      </c>
      <c r="M62" s="36"/>
      <c r="N62" s="35">
        <f>SUM(N58:N61)</f>
        <v>350</v>
      </c>
      <c r="O62" s="35">
        <f>SUM(O58:O61)</f>
        <v>0</v>
      </c>
      <c r="P62" s="35">
        <f>SUM(P58:P61)</f>
        <v>250</v>
      </c>
      <c r="Q62" s="54"/>
      <c r="R62" s="35">
        <f>SUM(R58:R61)</f>
        <v>100</v>
      </c>
      <c r="S62" s="54"/>
      <c r="T62" s="17"/>
    </row>
    <row r="63" spans="1:20" s="25" customFormat="1" ht="15.5" customHeight="1" x14ac:dyDescent="0.35">
      <c r="A63" s="333"/>
      <c r="B63" s="335" t="s">
        <v>67</v>
      </c>
      <c r="C63" s="338" t="s">
        <v>76</v>
      </c>
      <c r="D63" s="341" t="s">
        <v>399</v>
      </c>
      <c r="E63" s="342" t="s">
        <v>393</v>
      </c>
      <c r="F63" s="348" t="s">
        <v>95</v>
      </c>
      <c r="G63" s="348" t="s">
        <v>17</v>
      </c>
      <c r="H63" s="49" t="s">
        <v>18</v>
      </c>
      <c r="I63" s="49"/>
      <c r="J63" s="36"/>
      <c r="K63" s="36"/>
      <c r="L63" s="36"/>
      <c r="M63" s="36"/>
      <c r="N63" s="35"/>
      <c r="O63" s="35"/>
      <c r="P63" s="36"/>
      <c r="Q63" s="54"/>
      <c r="R63" s="293">
        <v>6000</v>
      </c>
      <c r="S63" s="54"/>
      <c r="T63" s="325" t="s">
        <v>403</v>
      </c>
    </row>
    <row r="64" spans="1:20" s="25" customFormat="1" x14ac:dyDescent="0.35">
      <c r="A64" s="333"/>
      <c r="B64" s="336"/>
      <c r="C64" s="339"/>
      <c r="D64" s="341"/>
      <c r="E64" s="343"/>
      <c r="F64" s="349"/>
      <c r="G64" s="349"/>
      <c r="H64" s="49" t="s">
        <v>0</v>
      </c>
      <c r="I64" s="49"/>
      <c r="J64" s="36"/>
      <c r="K64" s="36"/>
      <c r="L64" s="36"/>
      <c r="M64" s="36"/>
      <c r="N64" s="35"/>
      <c r="O64" s="35"/>
      <c r="P64" s="36"/>
      <c r="Q64" s="54"/>
      <c r="R64" s="293">
        <v>60</v>
      </c>
      <c r="S64" s="54"/>
      <c r="T64" s="325"/>
    </row>
    <row r="65" spans="1:20" s="25" customFormat="1" x14ac:dyDescent="0.35">
      <c r="A65" s="333"/>
      <c r="B65" s="336"/>
      <c r="C65" s="339"/>
      <c r="D65" s="341"/>
      <c r="E65" s="343"/>
      <c r="F65" s="349"/>
      <c r="G65" s="349"/>
      <c r="H65" s="49" t="s">
        <v>1</v>
      </c>
      <c r="I65" s="49"/>
      <c r="J65" s="36"/>
      <c r="K65" s="36"/>
      <c r="L65" s="36"/>
      <c r="M65" s="36"/>
      <c r="N65" s="35"/>
      <c r="O65" s="35"/>
      <c r="P65" s="36"/>
      <c r="Q65" s="54"/>
      <c r="R65" s="293">
        <v>180</v>
      </c>
      <c r="S65" s="54"/>
      <c r="T65" s="325"/>
    </row>
    <row r="66" spans="1:20" s="25" customFormat="1" x14ac:dyDescent="0.35">
      <c r="A66" s="333"/>
      <c r="B66" s="336"/>
      <c r="C66" s="339"/>
      <c r="D66" s="341"/>
      <c r="E66" s="343"/>
      <c r="F66" s="349"/>
      <c r="G66" s="349"/>
      <c r="H66" s="49" t="s">
        <v>19</v>
      </c>
      <c r="I66" s="49"/>
      <c r="J66" s="36"/>
      <c r="K66" s="36"/>
      <c r="L66" s="36"/>
      <c r="M66" s="36"/>
      <c r="N66" s="35"/>
      <c r="O66" s="35"/>
      <c r="P66" s="36"/>
      <c r="Q66" s="54"/>
      <c r="R66" s="293">
        <v>7000</v>
      </c>
      <c r="S66" s="54"/>
      <c r="T66" s="325"/>
    </row>
    <row r="67" spans="1:20" s="25" customFormat="1" x14ac:dyDescent="0.35">
      <c r="A67" s="333"/>
      <c r="B67" s="337"/>
      <c r="C67" s="340"/>
      <c r="D67" s="341"/>
      <c r="E67" s="344"/>
      <c r="F67" s="350"/>
      <c r="G67" s="350"/>
      <c r="H67" s="55" t="s">
        <v>35</v>
      </c>
      <c r="I67" s="49"/>
      <c r="J67" s="36"/>
      <c r="K67" s="36"/>
      <c r="L67" s="36"/>
      <c r="M67" s="36"/>
      <c r="N67" s="35"/>
      <c r="O67" s="35"/>
      <c r="P67" s="35">
        <f>SUM(P63:P66)</f>
        <v>0</v>
      </c>
      <c r="Q67" s="54"/>
      <c r="R67" s="290">
        <f>SUM(R63:R66)</f>
        <v>13240</v>
      </c>
      <c r="S67" s="54"/>
      <c r="T67" s="17"/>
    </row>
    <row r="68" spans="1:20" s="25" customFormat="1" x14ac:dyDescent="0.35">
      <c r="A68" s="333"/>
      <c r="B68" s="335" t="s">
        <v>68</v>
      </c>
      <c r="C68" s="342" t="s">
        <v>77</v>
      </c>
      <c r="D68" s="341" t="s">
        <v>71</v>
      </c>
      <c r="E68" s="342" t="s">
        <v>86</v>
      </c>
      <c r="F68" s="348" t="s">
        <v>96</v>
      </c>
      <c r="G68" s="348" t="s">
        <v>17</v>
      </c>
      <c r="H68" s="49" t="s">
        <v>18</v>
      </c>
      <c r="I68" s="49"/>
      <c r="J68" s="36"/>
      <c r="K68" s="36"/>
      <c r="L68" s="36"/>
      <c r="M68" s="36"/>
      <c r="N68" s="35"/>
      <c r="O68" s="35"/>
      <c r="P68" s="36"/>
      <c r="Q68" s="54"/>
      <c r="R68" s="36">
        <v>9000</v>
      </c>
      <c r="S68" s="54"/>
      <c r="T68" s="17"/>
    </row>
    <row r="69" spans="1:20" s="25" customFormat="1" x14ac:dyDescent="0.35">
      <c r="A69" s="333"/>
      <c r="B69" s="336"/>
      <c r="C69" s="343"/>
      <c r="D69" s="341"/>
      <c r="E69" s="343"/>
      <c r="F69" s="349"/>
      <c r="G69" s="349"/>
      <c r="H69" s="49" t="s">
        <v>0</v>
      </c>
      <c r="I69" s="49"/>
      <c r="J69" s="36"/>
      <c r="K69" s="36"/>
      <c r="L69" s="36"/>
      <c r="M69" s="36"/>
      <c r="N69" s="35"/>
      <c r="O69" s="35"/>
      <c r="P69" s="36"/>
      <c r="Q69" s="54"/>
      <c r="R69" s="36">
        <v>20</v>
      </c>
      <c r="S69" s="54"/>
      <c r="T69" s="17"/>
    </row>
    <row r="70" spans="1:20" s="25" customFormat="1" x14ac:dyDescent="0.35">
      <c r="A70" s="333"/>
      <c r="B70" s="336"/>
      <c r="C70" s="343"/>
      <c r="D70" s="341"/>
      <c r="E70" s="343"/>
      <c r="F70" s="349"/>
      <c r="G70" s="349"/>
      <c r="H70" s="49" t="s">
        <v>1</v>
      </c>
      <c r="I70" s="49"/>
      <c r="J70" s="36"/>
      <c r="K70" s="36"/>
      <c r="L70" s="36"/>
      <c r="M70" s="36"/>
      <c r="N70" s="35"/>
      <c r="O70" s="35"/>
      <c r="P70" s="36"/>
      <c r="Q70" s="54"/>
      <c r="R70" s="36">
        <v>150</v>
      </c>
      <c r="S70" s="54"/>
      <c r="T70" s="17"/>
    </row>
    <row r="71" spans="1:20" s="25" customFormat="1" x14ac:dyDescent="0.35">
      <c r="A71" s="333"/>
      <c r="B71" s="336"/>
      <c r="C71" s="343"/>
      <c r="D71" s="341"/>
      <c r="E71" s="343"/>
      <c r="F71" s="349"/>
      <c r="G71" s="349"/>
      <c r="H71" s="49" t="s">
        <v>19</v>
      </c>
      <c r="I71" s="49"/>
      <c r="J71" s="36"/>
      <c r="K71" s="36"/>
      <c r="L71" s="36"/>
      <c r="M71" s="36"/>
      <c r="N71" s="35"/>
      <c r="O71" s="35"/>
      <c r="P71" s="36"/>
      <c r="Q71" s="54"/>
      <c r="R71" s="36"/>
      <c r="S71" s="54"/>
      <c r="T71" s="17"/>
    </row>
    <row r="72" spans="1:20" s="25" customFormat="1" x14ac:dyDescent="0.35">
      <c r="A72" s="333"/>
      <c r="B72" s="337"/>
      <c r="C72" s="344"/>
      <c r="D72" s="341"/>
      <c r="E72" s="344"/>
      <c r="F72" s="350"/>
      <c r="G72" s="350"/>
      <c r="H72" s="55" t="s">
        <v>35</v>
      </c>
      <c r="I72" s="49"/>
      <c r="J72" s="36"/>
      <c r="K72" s="36"/>
      <c r="L72" s="36"/>
      <c r="M72" s="36"/>
      <c r="N72" s="35"/>
      <c r="O72" s="35"/>
      <c r="P72" s="35">
        <f>SUM(P68:P71)</f>
        <v>0</v>
      </c>
      <c r="Q72" s="54"/>
      <c r="R72" s="35">
        <f>SUM(R68:R71)</f>
        <v>9170</v>
      </c>
      <c r="S72" s="54"/>
      <c r="T72" s="17"/>
    </row>
    <row r="73" spans="1:20" s="25" customFormat="1" ht="15.5" customHeight="1" x14ac:dyDescent="0.35">
      <c r="A73" s="333"/>
      <c r="B73" s="335" t="s">
        <v>69</v>
      </c>
      <c r="C73" s="342" t="s">
        <v>78</v>
      </c>
      <c r="D73" s="341" t="s">
        <v>71</v>
      </c>
      <c r="E73" s="342" t="s">
        <v>327</v>
      </c>
      <c r="F73" s="348" t="s">
        <v>326</v>
      </c>
      <c r="G73" s="348" t="s">
        <v>22</v>
      </c>
      <c r="H73" s="49" t="s">
        <v>18</v>
      </c>
      <c r="I73" s="49"/>
      <c r="J73" s="36"/>
      <c r="K73" s="36"/>
      <c r="L73" s="36"/>
      <c r="M73" s="36"/>
      <c r="N73" s="35"/>
      <c r="O73" s="35"/>
      <c r="P73" s="36"/>
      <c r="Q73" s="54"/>
      <c r="R73" s="36">
        <v>46000</v>
      </c>
      <c r="S73" s="54"/>
      <c r="T73" s="17"/>
    </row>
    <row r="74" spans="1:20" s="25" customFormat="1" x14ac:dyDescent="0.35">
      <c r="A74" s="333"/>
      <c r="B74" s="336"/>
      <c r="C74" s="343"/>
      <c r="D74" s="341"/>
      <c r="E74" s="343"/>
      <c r="F74" s="349"/>
      <c r="G74" s="349"/>
      <c r="H74" s="49" t="s">
        <v>0</v>
      </c>
      <c r="I74" s="49"/>
      <c r="J74" s="36"/>
      <c r="K74" s="36"/>
      <c r="L74" s="36"/>
      <c r="M74" s="36"/>
      <c r="N74" s="35"/>
      <c r="O74" s="35"/>
      <c r="P74" s="36"/>
      <c r="Q74" s="54"/>
      <c r="R74" s="36">
        <v>650</v>
      </c>
      <c r="S74" s="54"/>
      <c r="T74" s="17"/>
    </row>
    <row r="75" spans="1:20" s="25" customFormat="1" x14ac:dyDescent="0.35">
      <c r="A75" s="333"/>
      <c r="B75" s="336"/>
      <c r="C75" s="343"/>
      <c r="D75" s="341"/>
      <c r="E75" s="343"/>
      <c r="F75" s="349"/>
      <c r="G75" s="349"/>
      <c r="H75" s="49" t="s">
        <v>1</v>
      </c>
      <c r="I75" s="49"/>
      <c r="J75" s="36"/>
      <c r="K75" s="36"/>
      <c r="L75" s="36"/>
      <c r="M75" s="36"/>
      <c r="N75" s="35"/>
      <c r="O75" s="35"/>
      <c r="P75" s="36"/>
      <c r="Q75" s="54"/>
      <c r="R75" s="36">
        <v>750</v>
      </c>
      <c r="S75" s="54"/>
      <c r="T75" s="17"/>
    </row>
    <row r="76" spans="1:20" s="25" customFormat="1" x14ac:dyDescent="0.35">
      <c r="A76" s="333"/>
      <c r="B76" s="336"/>
      <c r="C76" s="343"/>
      <c r="D76" s="341"/>
      <c r="E76" s="343"/>
      <c r="F76" s="349"/>
      <c r="G76" s="349"/>
      <c r="H76" s="49" t="s">
        <v>19</v>
      </c>
      <c r="I76" s="49"/>
      <c r="J76" s="36"/>
      <c r="K76" s="36"/>
      <c r="L76" s="36"/>
      <c r="M76" s="36"/>
      <c r="N76" s="35"/>
      <c r="O76" s="35"/>
      <c r="P76" s="36"/>
      <c r="Q76" s="54"/>
      <c r="R76" s="36">
        <v>45000</v>
      </c>
      <c r="S76" s="54"/>
      <c r="T76" s="17"/>
    </row>
    <row r="77" spans="1:20" s="25" customFormat="1" x14ac:dyDescent="0.35">
      <c r="A77" s="333"/>
      <c r="B77" s="337"/>
      <c r="C77" s="344"/>
      <c r="D77" s="341"/>
      <c r="E77" s="344"/>
      <c r="F77" s="350"/>
      <c r="G77" s="350"/>
      <c r="H77" s="55" t="s">
        <v>35</v>
      </c>
      <c r="I77" s="49"/>
      <c r="J77" s="36"/>
      <c r="K77" s="36"/>
      <c r="L77" s="36"/>
      <c r="M77" s="36"/>
      <c r="N77" s="35"/>
      <c r="O77" s="35"/>
      <c r="P77" s="36"/>
      <c r="Q77" s="54"/>
      <c r="R77" s="35">
        <f>SUM(R73:R76)</f>
        <v>92400</v>
      </c>
      <c r="S77" s="54"/>
      <c r="T77" s="17"/>
    </row>
    <row r="78" spans="1:20" s="25" customFormat="1" ht="15" customHeight="1" x14ac:dyDescent="0.35">
      <c r="A78" s="333"/>
      <c r="B78" s="335" t="s">
        <v>70</v>
      </c>
      <c r="C78" s="342" t="s">
        <v>79</v>
      </c>
      <c r="D78" s="341" t="s">
        <v>71</v>
      </c>
      <c r="E78" s="342" t="s">
        <v>328</v>
      </c>
      <c r="F78" s="348" t="s">
        <v>325</v>
      </c>
      <c r="G78" s="348" t="s">
        <v>22</v>
      </c>
      <c r="H78" s="49" t="s">
        <v>18</v>
      </c>
      <c r="I78" s="49"/>
      <c r="J78" s="35"/>
      <c r="K78" s="35"/>
      <c r="L78" s="35"/>
      <c r="M78" s="35"/>
      <c r="N78" s="35"/>
      <c r="O78" s="36"/>
      <c r="P78" s="35"/>
      <c r="Q78" s="43"/>
      <c r="R78" s="36">
        <v>5500</v>
      </c>
      <c r="S78" s="43"/>
      <c r="T78" s="17"/>
    </row>
    <row r="79" spans="1:20" s="25" customFormat="1" x14ac:dyDescent="0.35">
      <c r="A79" s="333"/>
      <c r="B79" s="336"/>
      <c r="C79" s="343"/>
      <c r="D79" s="341"/>
      <c r="E79" s="343"/>
      <c r="F79" s="349"/>
      <c r="G79" s="349"/>
      <c r="H79" s="49" t="s">
        <v>0</v>
      </c>
      <c r="I79" s="49"/>
      <c r="J79" s="36"/>
      <c r="K79" s="36"/>
      <c r="L79" s="36"/>
      <c r="M79" s="36"/>
      <c r="N79" s="36"/>
      <c r="O79" s="36"/>
      <c r="P79" s="36"/>
      <c r="Q79" s="54"/>
      <c r="R79" s="36">
        <v>50</v>
      </c>
      <c r="S79" s="54"/>
      <c r="T79" s="17"/>
    </row>
    <row r="80" spans="1:20" s="25" customFormat="1" x14ac:dyDescent="0.35">
      <c r="A80" s="333"/>
      <c r="B80" s="336"/>
      <c r="C80" s="343"/>
      <c r="D80" s="341"/>
      <c r="E80" s="343"/>
      <c r="F80" s="349"/>
      <c r="G80" s="349"/>
      <c r="H80" s="49" t="s">
        <v>1</v>
      </c>
      <c r="I80" s="49"/>
      <c r="J80" s="36"/>
      <c r="K80" s="36"/>
      <c r="L80" s="36"/>
      <c r="M80" s="36"/>
      <c r="N80" s="36"/>
      <c r="O80" s="36"/>
      <c r="P80" s="36"/>
      <c r="Q80" s="54"/>
      <c r="R80" s="36">
        <v>50</v>
      </c>
      <c r="S80" s="54"/>
      <c r="T80" s="17"/>
    </row>
    <row r="81" spans="1:20" s="25" customFormat="1" x14ac:dyDescent="0.35">
      <c r="A81" s="333"/>
      <c r="B81" s="336"/>
      <c r="C81" s="343"/>
      <c r="D81" s="341"/>
      <c r="E81" s="343"/>
      <c r="F81" s="349"/>
      <c r="G81" s="349"/>
      <c r="H81" s="49" t="s">
        <v>19</v>
      </c>
      <c r="I81" s="53"/>
      <c r="J81" s="36"/>
      <c r="K81" s="36"/>
      <c r="L81" s="36"/>
      <c r="M81" s="36"/>
      <c r="N81" s="36"/>
      <c r="O81" s="36"/>
      <c r="P81" s="36"/>
      <c r="Q81" s="54"/>
      <c r="R81" s="36">
        <v>3900</v>
      </c>
      <c r="S81" s="54"/>
      <c r="T81" s="17"/>
    </row>
    <row r="82" spans="1:20" s="25" customFormat="1" x14ac:dyDescent="0.35">
      <c r="A82" s="334"/>
      <c r="B82" s="337"/>
      <c r="C82" s="344"/>
      <c r="D82" s="341"/>
      <c r="E82" s="344"/>
      <c r="F82" s="350"/>
      <c r="G82" s="350"/>
      <c r="H82" s="37" t="s">
        <v>35</v>
      </c>
      <c r="I82" s="53"/>
      <c r="J82" s="36"/>
      <c r="K82" s="36"/>
      <c r="L82" s="36"/>
      <c r="M82" s="36"/>
      <c r="N82" s="36"/>
      <c r="O82" s="36"/>
      <c r="P82" s="36"/>
      <c r="Q82" s="54"/>
      <c r="R82" s="35">
        <f>SUM(R78:R81)</f>
        <v>9500</v>
      </c>
      <c r="S82" s="54"/>
      <c r="T82" s="17"/>
    </row>
    <row r="83" spans="1:20" s="25" customFormat="1" x14ac:dyDescent="0.35">
      <c r="A83" s="75" t="s">
        <v>101</v>
      </c>
      <c r="B83" s="76"/>
      <c r="C83" s="77"/>
      <c r="D83" s="77"/>
      <c r="E83" s="77"/>
      <c r="F83" s="65"/>
      <c r="G83" s="65"/>
      <c r="H83" s="65"/>
      <c r="I83" s="65"/>
      <c r="J83" s="65"/>
      <c r="K83" s="67"/>
      <c r="L83" s="67"/>
      <c r="M83" s="67"/>
      <c r="N83" s="67"/>
      <c r="O83" s="67"/>
      <c r="P83" s="67"/>
      <c r="Q83" s="68"/>
      <c r="R83" s="67"/>
      <c r="S83" s="68"/>
      <c r="T83" s="17"/>
    </row>
    <row r="84" spans="1:20" s="45" customFormat="1" x14ac:dyDescent="0.35">
      <c r="A84" s="213" t="s">
        <v>102</v>
      </c>
      <c r="B84" s="214"/>
      <c r="C84" s="215"/>
      <c r="D84" s="215"/>
      <c r="E84" s="215"/>
      <c r="F84" s="65"/>
      <c r="G84" s="65"/>
      <c r="H84" s="65"/>
      <c r="I84" s="65"/>
      <c r="J84" s="65"/>
      <c r="K84" s="69"/>
      <c r="L84" s="69"/>
      <c r="M84" s="69"/>
      <c r="N84" s="69"/>
      <c r="O84" s="69"/>
      <c r="P84" s="69"/>
      <c r="Q84" s="70"/>
      <c r="R84" s="69"/>
      <c r="S84" s="70"/>
      <c r="T84" s="17"/>
    </row>
    <row r="85" spans="1:20" s="45" customFormat="1" x14ac:dyDescent="0.35">
      <c r="A85" s="213" t="s">
        <v>103</v>
      </c>
      <c r="B85" s="214"/>
      <c r="C85" s="215"/>
      <c r="D85" s="215"/>
      <c r="E85" s="215"/>
      <c r="F85" s="65"/>
      <c r="G85" s="65"/>
      <c r="H85" s="65"/>
      <c r="I85" s="65"/>
      <c r="J85" s="65"/>
      <c r="K85" s="69"/>
      <c r="L85" s="69"/>
      <c r="M85" s="69"/>
      <c r="N85" s="69"/>
      <c r="O85" s="69"/>
      <c r="P85" s="69"/>
      <c r="Q85" s="70"/>
      <c r="R85" s="69"/>
      <c r="S85" s="70"/>
      <c r="T85" s="17"/>
    </row>
    <row r="86" spans="1:20" s="45" customFormat="1" x14ac:dyDescent="0.35">
      <c r="A86" s="216" t="s">
        <v>104</v>
      </c>
      <c r="B86" s="217"/>
      <c r="C86" s="218"/>
      <c r="D86" s="218"/>
      <c r="E86" s="215"/>
      <c r="F86" s="65"/>
      <c r="G86" s="65"/>
      <c r="H86" s="65"/>
      <c r="I86" s="65"/>
      <c r="J86" s="65"/>
      <c r="K86" s="19"/>
      <c r="L86" s="19"/>
      <c r="M86" s="19"/>
      <c r="N86" s="19"/>
      <c r="O86" s="19"/>
      <c r="P86" s="19"/>
      <c r="Q86" s="64"/>
      <c r="R86" s="19"/>
      <c r="S86" s="64"/>
      <c r="T86" s="17"/>
    </row>
    <row r="87" spans="1:20" s="45" customFormat="1" x14ac:dyDescent="0.35">
      <c r="A87" s="216" t="s">
        <v>105</v>
      </c>
      <c r="B87" s="217"/>
      <c r="C87" s="218"/>
      <c r="D87" s="218"/>
      <c r="E87" s="215"/>
      <c r="F87" s="65"/>
      <c r="G87" s="65"/>
      <c r="H87" s="65"/>
      <c r="I87" s="65"/>
      <c r="J87" s="65"/>
      <c r="K87" s="19"/>
      <c r="L87" s="19"/>
      <c r="M87" s="19"/>
      <c r="N87" s="19"/>
      <c r="O87" s="19"/>
      <c r="P87" s="19"/>
      <c r="Q87" s="64"/>
      <c r="R87" s="19"/>
      <c r="S87" s="64"/>
      <c r="T87" s="17"/>
    </row>
    <row r="88" spans="1:20" s="45" customFormat="1" x14ac:dyDescent="0.35">
      <c r="A88" s="219" t="s">
        <v>106</v>
      </c>
      <c r="B88" s="217"/>
      <c r="C88" s="218"/>
      <c r="D88" s="218"/>
      <c r="E88" s="215"/>
      <c r="F88" s="65"/>
      <c r="G88" s="65"/>
      <c r="H88" s="65"/>
      <c r="I88" s="65"/>
      <c r="J88" s="65"/>
      <c r="K88" s="19"/>
      <c r="L88" s="19"/>
      <c r="M88" s="19"/>
      <c r="N88" s="19"/>
      <c r="O88" s="19"/>
      <c r="P88" s="19"/>
      <c r="Q88" s="64"/>
      <c r="R88" s="19"/>
      <c r="S88" s="64"/>
      <c r="T88" s="17"/>
    </row>
    <row r="89" spans="1:20" s="45" customFormat="1" x14ac:dyDescent="0.35">
      <c r="A89" s="28"/>
      <c r="B89" s="17"/>
      <c r="C89" s="46"/>
      <c r="D89" s="46"/>
      <c r="E89" s="46"/>
      <c r="F89" s="46"/>
      <c r="G89" s="46"/>
      <c r="H89" s="46"/>
      <c r="I89" s="65"/>
      <c r="J89" s="65"/>
      <c r="K89" s="19"/>
      <c r="L89" s="19"/>
      <c r="M89" s="19"/>
      <c r="N89" s="19"/>
      <c r="O89" s="19"/>
      <c r="P89" s="19"/>
      <c r="Q89" s="64"/>
      <c r="T89" s="17"/>
    </row>
    <row r="90" spans="1:20" s="25" customFormat="1" x14ac:dyDescent="0.35">
      <c r="A90" s="78"/>
      <c r="B90" s="26"/>
      <c r="C90" s="26"/>
      <c r="D90" s="18"/>
      <c r="E90" s="18"/>
      <c r="F90" s="18"/>
      <c r="G90" s="18"/>
      <c r="H90" s="18"/>
      <c r="I90" s="26"/>
      <c r="J90" s="329">
        <v>2017</v>
      </c>
      <c r="K90" s="329"/>
      <c r="L90" s="329">
        <v>2018</v>
      </c>
      <c r="M90" s="329"/>
      <c r="N90" s="329">
        <v>2019</v>
      </c>
      <c r="O90" s="329"/>
      <c r="P90" s="329">
        <v>2020</v>
      </c>
      <c r="Q90" s="329"/>
      <c r="R90" s="329">
        <v>2021</v>
      </c>
      <c r="S90" s="329"/>
      <c r="T90" s="17"/>
    </row>
    <row r="91" spans="1:20" s="45" customFormat="1" x14ac:dyDescent="0.35">
      <c r="A91" s="79" t="s">
        <v>2</v>
      </c>
      <c r="B91" s="80" t="s">
        <v>3</v>
      </c>
      <c r="C91" s="81" t="s">
        <v>4</v>
      </c>
      <c r="D91" s="81" t="s">
        <v>14</v>
      </c>
      <c r="E91" s="81" t="s">
        <v>12</v>
      </c>
      <c r="F91" s="81" t="s">
        <v>13</v>
      </c>
      <c r="G91" s="81" t="s">
        <v>15</v>
      </c>
      <c r="H91" s="29" t="s">
        <v>20</v>
      </c>
      <c r="I91" s="52" t="s">
        <v>5</v>
      </c>
      <c r="J91" s="39" t="s">
        <v>21</v>
      </c>
      <c r="K91" s="39" t="s">
        <v>36</v>
      </c>
      <c r="L91" s="39" t="s">
        <v>21</v>
      </c>
      <c r="M91" s="39" t="s">
        <v>36</v>
      </c>
      <c r="N91" s="39" t="s">
        <v>21</v>
      </c>
      <c r="O91" s="47" t="s">
        <v>57</v>
      </c>
      <c r="P91" s="39" t="s">
        <v>21</v>
      </c>
      <c r="Q91" s="39" t="s">
        <v>36</v>
      </c>
      <c r="R91" s="39" t="s">
        <v>21</v>
      </c>
      <c r="S91" s="39" t="s">
        <v>36</v>
      </c>
      <c r="T91" s="17"/>
    </row>
    <row r="92" spans="1:20" s="25" customFormat="1" ht="55" customHeight="1" x14ac:dyDescent="0.35">
      <c r="A92" s="354" t="s">
        <v>184</v>
      </c>
      <c r="B92" s="56" t="s">
        <v>6</v>
      </c>
      <c r="C92" s="49" t="s">
        <v>111</v>
      </c>
      <c r="D92" s="49" t="s">
        <v>123</v>
      </c>
      <c r="E92" s="49" t="s">
        <v>118</v>
      </c>
      <c r="F92" s="48" t="s">
        <v>112</v>
      </c>
      <c r="G92" s="48" t="s">
        <v>124</v>
      </c>
      <c r="H92" s="49" t="s">
        <v>125</v>
      </c>
      <c r="I92" s="49"/>
      <c r="J92" s="83"/>
      <c r="K92" s="83"/>
      <c r="L92" s="83">
        <v>186</v>
      </c>
      <c r="M92" s="83"/>
      <c r="N92" s="83">
        <v>205</v>
      </c>
      <c r="O92" s="83"/>
      <c r="P92" s="83">
        <v>50</v>
      </c>
      <c r="Q92" s="84"/>
      <c r="R92" s="83">
        <v>120</v>
      </c>
      <c r="S92" s="84"/>
      <c r="T92" s="51"/>
    </row>
    <row r="93" spans="1:20" s="25" customFormat="1" ht="55" customHeight="1" x14ac:dyDescent="0.35">
      <c r="A93" s="355"/>
      <c r="B93" s="56" t="s">
        <v>7</v>
      </c>
      <c r="C93" s="49" t="s">
        <v>113</v>
      </c>
      <c r="D93" s="49" t="s">
        <v>123</v>
      </c>
      <c r="E93" s="49" t="s">
        <v>119</v>
      </c>
      <c r="F93" s="48" t="s">
        <v>112</v>
      </c>
      <c r="G93" s="48" t="s">
        <v>124</v>
      </c>
      <c r="H93" s="49" t="s">
        <v>125</v>
      </c>
      <c r="I93" s="73"/>
      <c r="J93" s="83"/>
      <c r="K93" s="83"/>
      <c r="L93" s="83"/>
      <c r="M93" s="83"/>
      <c r="N93" s="83">
        <v>27</v>
      </c>
      <c r="O93" s="83"/>
      <c r="P93" s="83">
        <v>16</v>
      </c>
      <c r="Q93" s="84"/>
      <c r="R93" s="83">
        <v>16</v>
      </c>
      <c r="S93" s="84"/>
      <c r="T93" s="51"/>
    </row>
    <row r="94" spans="1:20" s="25" customFormat="1" ht="55" customHeight="1" x14ac:dyDescent="0.35">
      <c r="A94" s="355"/>
      <c r="B94" s="56" t="s">
        <v>8</v>
      </c>
      <c r="C94" s="49" t="s">
        <v>114</v>
      </c>
      <c r="D94" s="49" t="s">
        <v>123</v>
      </c>
      <c r="E94" s="49" t="s">
        <v>120</v>
      </c>
      <c r="F94" s="48" t="s">
        <v>112</v>
      </c>
      <c r="G94" s="48" t="s">
        <v>124</v>
      </c>
      <c r="H94" s="49" t="s">
        <v>125</v>
      </c>
      <c r="I94" s="49"/>
      <c r="J94" s="83"/>
      <c r="K94" s="83"/>
      <c r="L94" s="83"/>
      <c r="M94" s="83"/>
      <c r="N94" s="83">
        <v>200</v>
      </c>
      <c r="O94" s="83"/>
      <c r="P94" s="83">
        <v>200</v>
      </c>
      <c r="Q94" s="84"/>
      <c r="R94" s="83">
        <v>200</v>
      </c>
      <c r="S94" s="84"/>
      <c r="T94" s="51"/>
    </row>
    <row r="95" spans="1:20" s="25" customFormat="1" ht="55" customHeight="1" x14ac:dyDescent="0.35">
      <c r="A95" s="355"/>
      <c r="B95" s="56" t="s">
        <v>9</v>
      </c>
      <c r="C95" s="49" t="s">
        <v>115</v>
      </c>
      <c r="D95" s="49" t="s">
        <v>123</v>
      </c>
      <c r="E95" s="49" t="s">
        <v>117</v>
      </c>
      <c r="F95" s="48" t="s">
        <v>112</v>
      </c>
      <c r="G95" s="48" t="s">
        <v>124</v>
      </c>
      <c r="H95" s="49" t="s">
        <v>125</v>
      </c>
      <c r="I95" s="73"/>
      <c r="J95" s="83"/>
      <c r="K95" s="83"/>
      <c r="L95" s="83"/>
      <c r="M95" s="83"/>
      <c r="N95" s="83"/>
      <c r="O95" s="83"/>
      <c r="P95" s="83"/>
      <c r="Q95" s="84"/>
      <c r="R95" s="83">
        <v>0</v>
      </c>
      <c r="S95" s="84"/>
      <c r="T95" s="51"/>
    </row>
    <row r="96" spans="1:20" s="25" customFormat="1" ht="55" customHeight="1" x14ac:dyDescent="0.35">
      <c r="A96" s="355"/>
      <c r="B96" s="56" t="s">
        <v>10</v>
      </c>
      <c r="C96" s="49" t="s">
        <v>116</v>
      </c>
      <c r="D96" s="49" t="s">
        <v>122</v>
      </c>
      <c r="E96" s="49" t="s">
        <v>121</v>
      </c>
      <c r="F96" s="48"/>
      <c r="G96" s="48"/>
      <c r="H96" s="49" t="s">
        <v>125</v>
      </c>
      <c r="I96" s="49"/>
      <c r="J96" s="83"/>
      <c r="K96" s="83"/>
      <c r="L96" s="83"/>
      <c r="M96" s="83"/>
      <c r="N96" s="83"/>
      <c r="O96" s="83"/>
      <c r="P96" s="83"/>
      <c r="Q96" s="84"/>
      <c r="R96" s="83">
        <v>200</v>
      </c>
      <c r="S96" s="84"/>
      <c r="T96" s="17"/>
    </row>
    <row r="97" spans="1:20" s="25" customFormat="1" x14ac:dyDescent="0.35">
      <c r="A97" s="75" t="s">
        <v>108</v>
      </c>
      <c r="B97" s="76"/>
      <c r="C97" s="77"/>
      <c r="D97" s="77"/>
      <c r="E97" s="77"/>
      <c r="F97" s="65"/>
      <c r="G97" s="65"/>
      <c r="H97" s="65"/>
      <c r="I97" s="65"/>
      <c r="J97" s="65"/>
      <c r="K97" s="67"/>
      <c r="L97" s="67"/>
      <c r="M97" s="67"/>
      <c r="N97" s="67"/>
      <c r="O97" s="67"/>
      <c r="P97" s="67"/>
      <c r="Q97" s="68"/>
      <c r="R97" s="67"/>
      <c r="S97" s="68"/>
      <c r="T97" s="17"/>
    </row>
    <row r="98" spans="1:20" s="45" customFormat="1" x14ac:dyDescent="0.35">
      <c r="A98" s="213" t="s">
        <v>109</v>
      </c>
      <c r="B98" s="211"/>
      <c r="C98" s="212"/>
      <c r="D98" s="212"/>
      <c r="E98" s="212"/>
      <c r="F98" s="65"/>
      <c r="G98" s="65"/>
      <c r="H98" s="65"/>
      <c r="I98" s="65"/>
      <c r="J98" s="65"/>
      <c r="K98" s="69"/>
      <c r="L98" s="69"/>
      <c r="M98" s="69"/>
      <c r="N98" s="69"/>
      <c r="O98" s="69"/>
      <c r="P98" s="69"/>
      <c r="Q98" s="70"/>
      <c r="R98" s="69"/>
      <c r="S98" s="70"/>
      <c r="T98" s="17"/>
    </row>
    <row r="99" spans="1:20" s="59" customFormat="1" x14ac:dyDescent="0.35">
      <c r="A99" s="213" t="s">
        <v>110</v>
      </c>
      <c r="B99" s="211"/>
      <c r="C99" s="212"/>
      <c r="D99" s="212"/>
      <c r="E99" s="212"/>
      <c r="F99" s="65"/>
      <c r="G99" s="65"/>
      <c r="H99" s="65"/>
      <c r="I99" s="65"/>
      <c r="J99" s="65"/>
      <c r="K99" s="69"/>
      <c r="L99" s="69"/>
      <c r="M99" s="69"/>
      <c r="N99" s="69"/>
      <c r="O99" s="69"/>
      <c r="P99" s="69"/>
      <c r="Q99" s="70"/>
      <c r="R99" s="69"/>
      <c r="S99" s="70"/>
      <c r="T99" s="17"/>
    </row>
    <row r="100" spans="1:20" s="45" customFormat="1" x14ac:dyDescent="0.35">
      <c r="A100" s="71"/>
      <c r="B100" s="66"/>
      <c r="C100" s="65"/>
      <c r="D100" s="65"/>
      <c r="E100" s="65"/>
      <c r="F100" s="65"/>
      <c r="G100" s="65"/>
      <c r="H100" s="65"/>
      <c r="I100" s="65"/>
      <c r="J100" s="65"/>
      <c r="K100" s="69"/>
      <c r="L100" s="69"/>
      <c r="M100" s="69"/>
      <c r="N100" s="69"/>
      <c r="O100" s="69"/>
      <c r="P100" s="69"/>
      <c r="Q100" s="70"/>
      <c r="R100" s="69"/>
      <c r="S100" s="70"/>
      <c r="T100" s="17"/>
    </row>
    <row r="101" spans="1:20" s="45" customFormat="1" x14ac:dyDescent="0.35">
      <c r="A101" s="71"/>
      <c r="B101" s="66"/>
      <c r="C101" s="65"/>
      <c r="D101" s="65"/>
      <c r="E101" s="65"/>
      <c r="F101" s="65"/>
      <c r="G101" s="65"/>
      <c r="H101" s="65"/>
      <c r="I101" s="65"/>
      <c r="J101" s="65"/>
      <c r="K101" s="19"/>
      <c r="L101" s="19"/>
      <c r="M101" s="19"/>
      <c r="N101" s="19"/>
      <c r="O101" s="19"/>
      <c r="P101" s="19"/>
      <c r="Q101" s="64"/>
      <c r="R101" s="19"/>
      <c r="S101" s="64"/>
      <c r="T101" s="17"/>
    </row>
    <row r="102" spans="1:20" ht="25" customHeight="1" x14ac:dyDescent="0.35">
      <c r="A102" s="250" t="s">
        <v>185</v>
      </c>
      <c r="B102" s="184"/>
      <c r="C102" s="184"/>
      <c r="D102" s="185"/>
      <c r="E102" s="185"/>
      <c r="F102" s="185"/>
      <c r="G102" s="185"/>
      <c r="H102" s="185"/>
      <c r="I102" s="184"/>
      <c r="J102" s="329">
        <v>2017</v>
      </c>
      <c r="K102" s="329"/>
      <c r="L102" s="329">
        <v>2018</v>
      </c>
      <c r="M102" s="329"/>
      <c r="N102" s="329">
        <v>2019</v>
      </c>
      <c r="O102" s="329"/>
      <c r="P102" s="329">
        <v>2020</v>
      </c>
      <c r="Q102" s="329"/>
      <c r="R102" s="329">
        <v>2021</v>
      </c>
      <c r="S102" s="329"/>
      <c r="T102" s="181"/>
    </row>
    <row r="103" spans="1:20" x14ac:dyDescent="0.35">
      <c r="A103" s="79" t="s">
        <v>2</v>
      </c>
      <c r="B103" s="80" t="s">
        <v>3</v>
      </c>
      <c r="C103" s="81" t="s">
        <v>4</v>
      </c>
      <c r="D103" s="81" t="s">
        <v>14</v>
      </c>
      <c r="E103" s="81" t="s">
        <v>12</v>
      </c>
      <c r="F103" s="81" t="s">
        <v>13</v>
      </c>
      <c r="G103" s="81" t="s">
        <v>15</v>
      </c>
      <c r="H103" s="29" t="s">
        <v>20</v>
      </c>
      <c r="I103" s="52" t="s">
        <v>5</v>
      </c>
      <c r="J103" s="39" t="s">
        <v>21</v>
      </c>
      <c r="K103" s="39" t="s">
        <v>36</v>
      </c>
      <c r="L103" s="39" t="s">
        <v>21</v>
      </c>
      <c r="M103" s="39" t="s">
        <v>36</v>
      </c>
      <c r="N103" s="39" t="s">
        <v>21</v>
      </c>
      <c r="O103" s="58" t="s">
        <v>36</v>
      </c>
      <c r="P103" s="39" t="s">
        <v>21</v>
      </c>
      <c r="Q103" s="39" t="s">
        <v>36</v>
      </c>
      <c r="R103" s="39" t="s">
        <v>21</v>
      </c>
      <c r="S103" s="39" t="s">
        <v>36</v>
      </c>
      <c r="T103" s="182"/>
    </row>
    <row r="104" spans="1:20" ht="14.5" x14ac:dyDescent="0.35">
      <c r="A104" s="365" t="s">
        <v>186</v>
      </c>
      <c r="B104" s="353" t="s">
        <v>6</v>
      </c>
      <c r="C104" s="341" t="s">
        <v>156</v>
      </c>
      <c r="D104" s="351" t="s">
        <v>157</v>
      </c>
      <c r="E104" s="366" t="s">
        <v>158</v>
      </c>
      <c r="F104" s="362" t="s">
        <v>159</v>
      </c>
      <c r="G104" s="362" t="s">
        <v>160</v>
      </c>
      <c r="H104" s="186" t="s">
        <v>35</v>
      </c>
      <c r="I104" s="187"/>
      <c r="J104" s="174"/>
      <c r="K104" s="174"/>
      <c r="L104" s="174"/>
      <c r="M104" s="174"/>
      <c r="N104" s="174"/>
      <c r="O104" s="174"/>
      <c r="P104" s="174"/>
      <c r="Q104" s="174"/>
      <c r="R104" s="174"/>
      <c r="S104" s="177"/>
      <c r="T104" s="183"/>
    </row>
    <row r="105" spans="1:20" ht="39" x14ac:dyDescent="0.35">
      <c r="A105" s="365"/>
      <c r="B105" s="353"/>
      <c r="C105" s="341"/>
      <c r="D105" s="351"/>
      <c r="E105" s="366"/>
      <c r="F105" s="363"/>
      <c r="G105" s="363"/>
      <c r="H105" s="62" t="s">
        <v>18</v>
      </c>
      <c r="I105" s="188" t="s">
        <v>161</v>
      </c>
      <c r="J105" s="174"/>
      <c r="K105" s="174"/>
      <c r="L105" s="174"/>
      <c r="M105" s="174"/>
      <c r="N105" s="174"/>
      <c r="O105" s="174"/>
      <c r="P105" s="192" t="s">
        <v>162</v>
      </c>
      <c r="Q105" s="174"/>
      <c r="R105" s="174"/>
      <c r="S105" s="177"/>
      <c r="T105" s="183"/>
    </row>
    <row r="106" spans="1:20" ht="14.5" x14ac:dyDescent="0.35">
      <c r="A106" s="365"/>
      <c r="B106" s="353"/>
      <c r="C106" s="341"/>
      <c r="D106" s="351"/>
      <c r="E106" s="366"/>
      <c r="F106" s="363"/>
      <c r="G106" s="363"/>
      <c r="H106" s="62" t="s">
        <v>0</v>
      </c>
      <c r="I106" s="188"/>
      <c r="J106" s="174"/>
      <c r="K106" s="174"/>
      <c r="L106" s="174"/>
      <c r="M106" s="174"/>
      <c r="N106" s="174"/>
      <c r="O106" s="174"/>
      <c r="P106" s="192"/>
      <c r="Q106" s="174"/>
      <c r="R106" s="174"/>
      <c r="S106" s="177"/>
      <c r="T106" s="183"/>
    </row>
    <row r="107" spans="1:20" ht="14.5" x14ac:dyDescent="0.35">
      <c r="A107" s="365"/>
      <c r="B107" s="353"/>
      <c r="C107" s="341"/>
      <c r="D107" s="351"/>
      <c r="E107" s="366"/>
      <c r="F107" s="363"/>
      <c r="G107" s="363"/>
      <c r="H107" s="62" t="s">
        <v>1</v>
      </c>
      <c r="I107" s="189"/>
      <c r="J107" s="175"/>
      <c r="K107" s="175"/>
      <c r="L107" s="175"/>
      <c r="M107" s="175"/>
      <c r="N107" s="175"/>
      <c r="O107" s="175"/>
      <c r="P107" s="193"/>
      <c r="Q107" s="175"/>
      <c r="R107" s="175"/>
      <c r="S107" s="178"/>
      <c r="T107" s="183"/>
    </row>
    <row r="108" spans="1:20" ht="39" x14ac:dyDescent="0.35">
      <c r="A108" s="365"/>
      <c r="B108" s="353"/>
      <c r="C108" s="341"/>
      <c r="D108" s="351"/>
      <c r="E108" s="366"/>
      <c r="F108" s="364"/>
      <c r="G108" s="364"/>
      <c r="H108" s="62" t="s">
        <v>19</v>
      </c>
      <c r="I108" s="190" t="s">
        <v>163</v>
      </c>
      <c r="J108" s="176"/>
      <c r="K108" s="176"/>
      <c r="L108" s="176"/>
      <c r="M108" s="176"/>
      <c r="N108" s="176"/>
      <c r="O108" s="176"/>
      <c r="P108" s="194" t="s">
        <v>164</v>
      </c>
      <c r="Q108" s="176"/>
      <c r="R108" s="176"/>
      <c r="S108" s="179"/>
      <c r="T108" s="183"/>
    </row>
    <row r="109" spans="1:20" ht="14.5" x14ac:dyDescent="0.35">
      <c r="A109" s="365"/>
      <c r="B109" s="353" t="s">
        <v>7</v>
      </c>
      <c r="C109" s="341" t="s">
        <v>165</v>
      </c>
      <c r="D109" s="351" t="s">
        <v>157</v>
      </c>
      <c r="E109" s="366" t="s">
        <v>166</v>
      </c>
      <c r="F109" s="362" t="s">
        <v>159</v>
      </c>
      <c r="G109" s="362" t="s">
        <v>167</v>
      </c>
      <c r="H109" s="186" t="s">
        <v>35</v>
      </c>
      <c r="I109" s="190"/>
      <c r="J109" s="176"/>
      <c r="K109" s="176"/>
      <c r="L109" s="176"/>
      <c r="M109" s="176"/>
      <c r="N109" s="176"/>
      <c r="O109" s="176"/>
      <c r="P109" s="194"/>
      <c r="Q109" s="176"/>
      <c r="R109" s="176"/>
      <c r="S109" s="179"/>
      <c r="T109" s="183"/>
    </row>
    <row r="110" spans="1:20" ht="39" x14ac:dyDescent="0.35">
      <c r="A110" s="365"/>
      <c r="B110" s="353"/>
      <c r="C110" s="341"/>
      <c r="D110" s="351"/>
      <c r="E110" s="366"/>
      <c r="F110" s="363"/>
      <c r="G110" s="363"/>
      <c r="H110" s="62" t="s">
        <v>18</v>
      </c>
      <c r="I110" s="190" t="s">
        <v>168</v>
      </c>
      <c r="J110" s="176"/>
      <c r="K110" s="176"/>
      <c r="L110" s="176"/>
      <c r="M110" s="176"/>
      <c r="N110" s="176"/>
      <c r="O110" s="176"/>
      <c r="P110" s="194" t="s">
        <v>169</v>
      </c>
      <c r="Q110" s="176"/>
      <c r="R110" s="176"/>
      <c r="S110" s="179"/>
      <c r="T110" s="183"/>
    </row>
    <row r="111" spans="1:20" ht="14.5" x14ac:dyDescent="0.35">
      <c r="A111" s="365"/>
      <c r="B111" s="353"/>
      <c r="C111" s="341"/>
      <c r="D111" s="351"/>
      <c r="E111" s="366"/>
      <c r="F111" s="363"/>
      <c r="G111" s="363"/>
      <c r="H111" s="62" t="s">
        <v>0</v>
      </c>
      <c r="I111" s="190"/>
      <c r="J111" s="176"/>
      <c r="K111" s="176"/>
      <c r="L111" s="176"/>
      <c r="M111" s="176"/>
      <c r="N111" s="176"/>
      <c r="O111" s="176"/>
      <c r="P111" s="194"/>
      <c r="Q111" s="176"/>
      <c r="R111" s="176"/>
      <c r="S111" s="179"/>
      <c r="T111" s="183"/>
    </row>
    <row r="112" spans="1:20" ht="14.5" x14ac:dyDescent="0.35">
      <c r="A112" s="365"/>
      <c r="B112" s="353"/>
      <c r="C112" s="341"/>
      <c r="D112" s="351"/>
      <c r="E112" s="366"/>
      <c r="F112" s="363"/>
      <c r="G112" s="363"/>
      <c r="H112" s="62" t="s">
        <v>1</v>
      </c>
      <c r="I112" s="190"/>
      <c r="J112" s="176"/>
      <c r="K112" s="176"/>
      <c r="L112" s="176"/>
      <c r="M112" s="176"/>
      <c r="N112" s="176"/>
      <c r="O112" s="176"/>
      <c r="P112" s="194"/>
      <c r="Q112" s="176"/>
      <c r="R112" s="176"/>
      <c r="S112" s="179"/>
      <c r="T112" s="183"/>
    </row>
    <row r="113" spans="1:20" ht="14.5" x14ac:dyDescent="0.35">
      <c r="A113" s="365"/>
      <c r="B113" s="353"/>
      <c r="C113" s="341"/>
      <c r="D113" s="351"/>
      <c r="E113" s="366"/>
      <c r="F113" s="364"/>
      <c r="G113" s="364"/>
      <c r="H113" s="62" t="s">
        <v>19</v>
      </c>
      <c r="I113" s="191">
        <v>0.99</v>
      </c>
      <c r="J113" s="176"/>
      <c r="K113" s="176"/>
      <c r="L113" s="176"/>
      <c r="M113" s="176"/>
      <c r="N113" s="176"/>
      <c r="O113" s="176"/>
      <c r="P113" s="195">
        <v>0.99</v>
      </c>
      <c r="Q113" s="176"/>
      <c r="R113" s="176"/>
      <c r="S113" s="180"/>
      <c r="T113" s="183"/>
    </row>
    <row r="114" spans="1:20" ht="14.5" x14ac:dyDescent="0.35">
      <c r="A114" s="365"/>
      <c r="B114" s="353" t="s">
        <v>8</v>
      </c>
      <c r="C114" s="341" t="s">
        <v>170</v>
      </c>
      <c r="D114" s="351" t="s">
        <v>157</v>
      </c>
      <c r="E114" s="366" t="s">
        <v>171</v>
      </c>
      <c r="F114" s="362" t="s">
        <v>159</v>
      </c>
      <c r="G114" s="362" t="s">
        <v>172</v>
      </c>
      <c r="H114" s="186" t="s">
        <v>35</v>
      </c>
      <c r="I114" s="190"/>
      <c r="J114" s="176"/>
      <c r="K114" s="176"/>
      <c r="L114" s="176"/>
      <c r="M114" s="176"/>
      <c r="N114" s="176"/>
      <c r="O114" s="176"/>
      <c r="P114" s="194"/>
      <c r="Q114" s="176"/>
      <c r="R114" s="176"/>
      <c r="S114" s="179"/>
      <c r="T114" s="183"/>
    </row>
    <row r="115" spans="1:20" ht="39" x14ac:dyDescent="0.35">
      <c r="A115" s="365"/>
      <c r="B115" s="353"/>
      <c r="C115" s="341"/>
      <c r="D115" s="351"/>
      <c r="E115" s="366"/>
      <c r="F115" s="363"/>
      <c r="G115" s="363"/>
      <c r="H115" s="62" t="s">
        <v>18</v>
      </c>
      <c r="I115" s="190" t="s">
        <v>173</v>
      </c>
      <c r="J115" s="176"/>
      <c r="K115" s="176"/>
      <c r="L115" s="176"/>
      <c r="M115" s="176"/>
      <c r="N115" s="176"/>
      <c r="O115" s="176"/>
      <c r="P115" s="194" t="s">
        <v>174</v>
      </c>
      <c r="Q115" s="176"/>
      <c r="R115" s="176"/>
      <c r="S115" s="179"/>
      <c r="T115" s="183"/>
    </row>
    <row r="116" spans="1:20" ht="14.5" x14ac:dyDescent="0.35">
      <c r="A116" s="365"/>
      <c r="B116" s="353"/>
      <c r="C116" s="341"/>
      <c r="D116" s="351"/>
      <c r="E116" s="366"/>
      <c r="F116" s="363"/>
      <c r="G116" s="363"/>
      <c r="H116" s="62" t="s">
        <v>0</v>
      </c>
      <c r="I116" s="190"/>
      <c r="J116" s="176"/>
      <c r="K116" s="176"/>
      <c r="L116" s="176"/>
      <c r="M116" s="176"/>
      <c r="N116" s="176"/>
      <c r="O116" s="176"/>
      <c r="P116" s="194"/>
      <c r="Q116" s="176"/>
      <c r="R116" s="176"/>
      <c r="S116" s="179"/>
      <c r="T116" s="183"/>
    </row>
    <row r="117" spans="1:20" ht="14.5" x14ac:dyDescent="0.35">
      <c r="A117" s="365"/>
      <c r="B117" s="353"/>
      <c r="C117" s="341"/>
      <c r="D117" s="351"/>
      <c r="E117" s="366"/>
      <c r="F117" s="363"/>
      <c r="G117" s="363"/>
      <c r="H117" s="62" t="s">
        <v>1</v>
      </c>
      <c r="I117" s="190"/>
      <c r="J117" s="176"/>
      <c r="K117" s="176"/>
      <c r="L117" s="176"/>
      <c r="M117" s="176"/>
      <c r="N117" s="176"/>
      <c r="O117" s="176"/>
      <c r="P117" s="194"/>
      <c r="Q117" s="176"/>
      <c r="R117" s="176"/>
      <c r="S117" s="179"/>
      <c r="T117" s="183"/>
    </row>
    <row r="118" spans="1:20" ht="39" x14ac:dyDescent="0.35">
      <c r="A118" s="365"/>
      <c r="B118" s="353"/>
      <c r="C118" s="341"/>
      <c r="D118" s="351"/>
      <c r="E118" s="366"/>
      <c r="F118" s="364"/>
      <c r="G118" s="364"/>
      <c r="H118" s="62" t="s">
        <v>19</v>
      </c>
      <c r="I118" s="190" t="s">
        <v>175</v>
      </c>
      <c r="J118" s="176"/>
      <c r="K118" s="176"/>
      <c r="L118" s="176"/>
      <c r="M118" s="176"/>
      <c r="N118" s="176"/>
      <c r="O118" s="176"/>
      <c r="P118" s="194" t="s">
        <v>176</v>
      </c>
      <c r="Q118" s="176"/>
      <c r="R118" s="176"/>
      <c r="S118" s="179"/>
      <c r="T118" s="183"/>
    </row>
    <row r="119" spans="1:20" ht="14.5" x14ac:dyDescent="0.35">
      <c r="A119" s="365"/>
      <c r="B119" s="353" t="s">
        <v>9</v>
      </c>
      <c r="C119" s="341" t="s">
        <v>177</v>
      </c>
      <c r="D119" s="351" t="s">
        <v>157</v>
      </c>
      <c r="E119" s="366" t="s">
        <v>178</v>
      </c>
      <c r="F119" s="351" t="s">
        <v>179</v>
      </c>
      <c r="G119" s="351" t="s">
        <v>17</v>
      </c>
      <c r="H119" s="186" t="s">
        <v>35</v>
      </c>
      <c r="I119" s="190"/>
      <c r="J119" s="176"/>
      <c r="K119" s="176"/>
      <c r="L119" s="176"/>
      <c r="M119" s="176"/>
      <c r="N119" s="176"/>
      <c r="O119" s="176"/>
      <c r="P119" s="194"/>
      <c r="Q119" s="176"/>
      <c r="R119" s="176"/>
      <c r="S119" s="179"/>
      <c r="T119" s="183"/>
    </row>
    <row r="120" spans="1:20" ht="14.5" x14ac:dyDescent="0.35">
      <c r="A120" s="365"/>
      <c r="B120" s="353"/>
      <c r="C120" s="341"/>
      <c r="D120" s="351"/>
      <c r="E120" s="366"/>
      <c r="F120" s="351"/>
      <c r="G120" s="351"/>
      <c r="H120" s="62" t="s">
        <v>18</v>
      </c>
      <c r="I120" s="190" t="s">
        <v>180</v>
      </c>
      <c r="J120" s="176"/>
      <c r="K120" s="176"/>
      <c r="L120" s="176"/>
      <c r="M120" s="176"/>
      <c r="N120" s="176"/>
      <c r="O120" s="176"/>
      <c r="P120" s="194" t="s">
        <v>181</v>
      </c>
      <c r="Q120" s="176"/>
      <c r="R120" s="176"/>
      <c r="S120" s="179"/>
      <c r="T120" s="183"/>
    </row>
    <row r="121" spans="1:20" ht="14.5" x14ac:dyDescent="0.35">
      <c r="A121" s="365"/>
      <c r="B121" s="353"/>
      <c r="C121" s="341"/>
      <c r="D121" s="351"/>
      <c r="E121" s="366"/>
      <c r="F121" s="351"/>
      <c r="G121" s="351"/>
      <c r="H121" s="62" t="s">
        <v>0</v>
      </c>
      <c r="I121" s="190"/>
      <c r="J121" s="176"/>
      <c r="K121" s="176"/>
      <c r="L121" s="176"/>
      <c r="M121" s="176"/>
      <c r="N121" s="176"/>
      <c r="O121" s="176"/>
      <c r="P121" s="194"/>
      <c r="Q121" s="176"/>
      <c r="R121" s="176"/>
      <c r="S121" s="179"/>
      <c r="T121" s="183"/>
    </row>
    <row r="122" spans="1:20" ht="14.5" x14ac:dyDescent="0.35">
      <c r="A122" s="365"/>
      <c r="B122" s="353"/>
      <c r="C122" s="341"/>
      <c r="D122" s="351"/>
      <c r="E122" s="366"/>
      <c r="F122" s="351"/>
      <c r="G122" s="351"/>
      <c r="H122" s="62" t="s">
        <v>1</v>
      </c>
      <c r="I122" s="190"/>
      <c r="J122" s="176"/>
      <c r="K122" s="176"/>
      <c r="L122" s="176"/>
      <c r="M122" s="176"/>
      <c r="N122" s="176"/>
      <c r="O122" s="176"/>
      <c r="P122" s="194"/>
      <c r="Q122" s="176"/>
      <c r="R122" s="176"/>
      <c r="S122" s="179"/>
      <c r="T122" s="183"/>
    </row>
    <row r="123" spans="1:20" ht="14.5" x14ac:dyDescent="0.35">
      <c r="A123" s="365"/>
      <c r="B123" s="353"/>
      <c r="C123" s="341"/>
      <c r="D123" s="351"/>
      <c r="E123" s="366"/>
      <c r="F123" s="351"/>
      <c r="G123" s="351"/>
      <c r="H123" s="62" t="s">
        <v>19</v>
      </c>
      <c r="I123" s="190"/>
      <c r="J123" s="176"/>
      <c r="K123" s="176"/>
      <c r="L123" s="176"/>
      <c r="M123" s="176"/>
      <c r="N123" s="176"/>
      <c r="O123" s="176"/>
      <c r="P123" s="194"/>
      <c r="Q123" s="176"/>
      <c r="R123" s="176"/>
      <c r="S123" s="179"/>
      <c r="T123" s="183"/>
    </row>
    <row r="126" spans="1:20" x14ac:dyDescent="0.35">
      <c r="A126" s="78"/>
      <c r="B126" s="26"/>
      <c r="C126" s="26"/>
      <c r="D126" s="18"/>
      <c r="E126" s="18"/>
      <c r="F126" s="18"/>
      <c r="G126" s="18"/>
      <c r="H126" s="18"/>
      <c r="I126" s="26"/>
      <c r="J126" s="329">
        <v>2017</v>
      </c>
      <c r="K126" s="329"/>
      <c r="L126" s="329">
        <v>2018</v>
      </c>
      <c r="M126" s="329"/>
      <c r="N126" s="329">
        <v>2019</v>
      </c>
      <c r="O126" s="329"/>
      <c r="P126" s="329">
        <v>2020</v>
      </c>
      <c r="Q126" s="329"/>
      <c r="R126" s="329">
        <v>2021</v>
      </c>
      <c r="S126" s="329"/>
    </row>
    <row r="127" spans="1:20" x14ac:dyDescent="0.35">
      <c r="A127" s="32" t="s">
        <v>2</v>
      </c>
      <c r="B127" s="33" t="s">
        <v>3</v>
      </c>
      <c r="C127" s="34" t="s">
        <v>188</v>
      </c>
      <c r="D127" s="34" t="s">
        <v>14</v>
      </c>
      <c r="E127" s="34" t="s">
        <v>12</v>
      </c>
      <c r="F127" s="34" t="s">
        <v>13</v>
      </c>
      <c r="G127" s="34" t="s">
        <v>15</v>
      </c>
      <c r="H127" s="29" t="s">
        <v>20</v>
      </c>
      <c r="I127" s="52" t="s">
        <v>5</v>
      </c>
      <c r="J127" s="39" t="s">
        <v>21</v>
      </c>
      <c r="K127" s="39" t="s">
        <v>36</v>
      </c>
      <c r="L127" s="39" t="s">
        <v>21</v>
      </c>
      <c r="M127" s="39" t="s">
        <v>36</v>
      </c>
      <c r="N127" s="39" t="s">
        <v>21</v>
      </c>
      <c r="O127" s="39" t="s">
        <v>36</v>
      </c>
      <c r="P127" s="39" t="s">
        <v>21</v>
      </c>
      <c r="Q127" s="39" t="s">
        <v>36</v>
      </c>
      <c r="R127" s="39" t="s">
        <v>21</v>
      </c>
      <c r="S127" s="39" t="s">
        <v>36</v>
      </c>
    </row>
    <row r="128" spans="1:20" ht="14.5" x14ac:dyDescent="0.35">
      <c r="A128" s="376" t="s">
        <v>199</v>
      </c>
      <c r="B128" s="373" t="s">
        <v>6</v>
      </c>
      <c r="C128" s="367" t="s">
        <v>329</v>
      </c>
      <c r="D128" s="370" t="s">
        <v>200</v>
      </c>
      <c r="E128" s="356" t="s">
        <v>201</v>
      </c>
      <c r="F128" s="356" t="s">
        <v>189</v>
      </c>
      <c r="G128" s="356" t="s">
        <v>190</v>
      </c>
      <c r="H128" s="197" t="s">
        <v>35</v>
      </c>
      <c r="I128" s="198"/>
      <c r="J128" s="199">
        <f>SUM(J129:J132)</f>
        <v>0</v>
      </c>
      <c r="K128" s="198"/>
      <c r="L128" s="199">
        <f>SUM(L129:L132)</f>
        <v>23649</v>
      </c>
      <c r="M128" s="198"/>
      <c r="N128" s="199">
        <f>SUM(N129:N132)</f>
        <v>22480</v>
      </c>
      <c r="O128" s="199"/>
      <c r="P128" s="199">
        <f>SUM(P129:P132)</f>
        <v>22350</v>
      </c>
      <c r="Q128" s="199"/>
      <c r="R128" s="199">
        <f>SUM(R129:R132)</f>
        <v>22380</v>
      </c>
      <c r="S128" s="199"/>
    </row>
    <row r="129" spans="1:20" ht="14.5" x14ac:dyDescent="0.35">
      <c r="A129" s="376"/>
      <c r="B129" s="374"/>
      <c r="C129" s="368"/>
      <c r="D129" s="371"/>
      <c r="E129" s="357"/>
      <c r="F129" s="357"/>
      <c r="G129" s="357"/>
      <c r="H129" s="200" t="s">
        <v>18</v>
      </c>
      <c r="I129" s="201"/>
      <c r="J129" s="201"/>
      <c r="K129" s="201"/>
      <c r="L129" s="201"/>
      <c r="M129" s="201"/>
      <c r="N129" s="201"/>
      <c r="O129" s="202"/>
      <c r="P129" s="201"/>
      <c r="Q129" s="202"/>
      <c r="R129" s="294">
        <v>100</v>
      </c>
      <c r="S129" s="202"/>
      <c r="T129" s="325" t="s">
        <v>404</v>
      </c>
    </row>
    <row r="130" spans="1:20" ht="14.5" x14ac:dyDescent="0.35">
      <c r="A130" s="376"/>
      <c r="B130" s="374"/>
      <c r="C130" s="368"/>
      <c r="D130" s="371"/>
      <c r="E130" s="357"/>
      <c r="F130" s="357"/>
      <c r="G130" s="357"/>
      <c r="H130" s="203" t="s">
        <v>0</v>
      </c>
      <c r="I130" s="201"/>
      <c r="J130" s="201"/>
      <c r="K130" s="201"/>
      <c r="L130" s="201"/>
      <c r="M130" s="201"/>
      <c r="N130" s="201"/>
      <c r="O130" s="201"/>
      <c r="P130" s="201">
        <v>150</v>
      </c>
      <c r="Q130" s="201"/>
      <c r="R130" s="295">
        <v>50</v>
      </c>
      <c r="S130" s="201"/>
      <c r="T130" s="325"/>
    </row>
    <row r="131" spans="1:20" ht="14.5" x14ac:dyDescent="0.35">
      <c r="A131" s="376"/>
      <c r="B131" s="374"/>
      <c r="C131" s="368"/>
      <c r="D131" s="371"/>
      <c r="E131" s="357"/>
      <c r="F131" s="357"/>
      <c r="G131" s="357"/>
      <c r="H131" s="203" t="s">
        <v>1</v>
      </c>
      <c r="I131" s="201"/>
      <c r="J131" s="201"/>
      <c r="K131" s="201"/>
      <c r="L131" s="201">
        <v>1649</v>
      </c>
      <c r="M131" s="201"/>
      <c r="N131" s="201">
        <v>480</v>
      </c>
      <c r="O131" s="201"/>
      <c r="P131" s="201">
        <v>200</v>
      </c>
      <c r="Q131" s="201"/>
      <c r="R131" s="295">
        <v>230</v>
      </c>
      <c r="S131" s="201"/>
      <c r="T131" s="325"/>
    </row>
    <row r="132" spans="1:20" ht="26" x14ac:dyDescent="0.35">
      <c r="A132" s="376"/>
      <c r="B132" s="375"/>
      <c r="C132" s="369"/>
      <c r="D132" s="372"/>
      <c r="E132" s="358"/>
      <c r="F132" s="358"/>
      <c r="G132" s="358"/>
      <c r="H132" s="203" t="s">
        <v>19</v>
      </c>
      <c r="I132" s="201" t="s">
        <v>191</v>
      </c>
      <c r="J132" s="201"/>
      <c r="K132" s="201"/>
      <c r="L132" s="201">
        <v>22000</v>
      </c>
      <c r="M132" s="201"/>
      <c r="N132" s="201">
        <f>22000</f>
        <v>22000</v>
      </c>
      <c r="O132" s="201"/>
      <c r="P132" s="201">
        <f>22000</f>
        <v>22000</v>
      </c>
      <c r="Q132" s="201"/>
      <c r="R132" s="295">
        <v>22000</v>
      </c>
      <c r="S132" s="201"/>
      <c r="T132" s="325"/>
    </row>
    <row r="133" spans="1:20" ht="14.5" x14ac:dyDescent="0.35">
      <c r="A133" s="376"/>
      <c r="B133" s="373" t="s">
        <v>7</v>
      </c>
      <c r="C133" s="356" t="s">
        <v>202</v>
      </c>
      <c r="D133" s="356" t="s">
        <v>203</v>
      </c>
      <c r="E133" s="356"/>
      <c r="F133" s="356" t="s">
        <v>204</v>
      </c>
      <c r="G133" s="356"/>
      <c r="H133" s="197" t="s">
        <v>35</v>
      </c>
      <c r="I133" s="201"/>
      <c r="J133" s="201"/>
      <c r="K133" s="201"/>
      <c r="L133" s="201"/>
      <c r="M133" s="201"/>
      <c r="N133" s="201"/>
      <c r="O133" s="201"/>
      <c r="P133" s="201"/>
      <c r="Q133" s="201"/>
      <c r="R133" s="201"/>
      <c r="S133" s="201"/>
    </row>
    <row r="134" spans="1:20" ht="14.5" x14ac:dyDescent="0.35">
      <c r="A134" s="376"/>
      <c r="B134" s="374"/>
      <c r="C134" s="357"/>
      <c r="D134" s="357"/>
      <c r="E134" s="357"/>
      <c r="F134" s="357"/>
      <c r="G134" s="357"/>
      <c r="H134" s="203" t="s">
        <v>18</v>
      </c>
      <c r="I134" s="204">
        <v>0</v>
      </c>
      <c r="J134" s="201"/>
      <c r="K134" s="201"/>
      <c r="L134" s="201"/>
      <c r="M134" s="201"/>
      <c r="N134" s="201"/>
      <c r="O134" s="201"/>
      <c r="P134" s="201"/>
      <c r="Q134" s="201"/>
      <c r="R134" s="201"/>
      <c r="S134" s="201"/>
    </row>
    <row r="135" spans="1:20" ht="14.5" x14ac:dyDescent="0.35">
      <c r="A135" s="376"/>
      <c r="B135" s="374"/>
      <c r="C135" s="357"/>
      <c r="D135" s="357"/>
      <c r="E135" s="357"/>
      <c r="F135" s="357"/>
      <c r="G135" s="357"/>
      <c r="H135" s="203" t="s">
        <v>0</v>
      </c>
      <c r="I135" s="204">
        <v>0</v>
      </c>
      <c r="J135" s="201"/>
      <c r="K135" s="201"/>
      <c r="L135" s="201"/>
      <c r="M135" s="201"/>
      <c r="N135" s="201"/>
      <c r="O135" s="201"/>
      <c r="P135" s="201"/>
      <c r="Q135" s="201"/>
      <c r="R135" s="201"/>
      <c r="S135" s="201"/>
    </row>
    <row r="136" spans="1:20" ht="14.5" x14ac:dyDescent="0.35">
      <c r="A136" s="376"/>
      <c r="B136" s="374"/>
      <c r="C136" s="357"/>
      <c r="D136" s="357"/>
      <c r="E136" s="357"/>
      <c r="F136" s="357"/>
      <c r="G136" s="357"/>
      <c r="H136" s="203" t="s">
        <v>1</v>
      </c>
      <c r="I136" s="204"/>
      <c r="J136" s="201"/>
      <c r="K136" s="201"/>
      <c r="L136" s="201"/>
      <c r="M136" s="201"/>
      <c r="N136" s="201"/>
      <c r="O136" s="201"/>
      <c r="P136" s="201"/>
      <c r="Q136" s="201"/>
      <c r="R136" s="201"/>
      <c r="S136" s="201"/>
    </row>
    <row r="137" spans="1:20" ht="14.5" x14ac:dyDescent="0.35">
      <c r="A137" s="376"/>
      <c r="B137" s="375"/>
      <c r="C137" s="358"/>
      <c r="D137" s="358"/>
      <c r="E137" s="358"/>
      <c r="F137" s="358"/>
      <c r="G137" s="358"/>
      <c r="H137" s="203" t="s">
        <v>19</v>
      </c>
      <c r="I137" s="204">
        <v>0</v>
      </c>
      <c r="J137" s="201"/>
      <c r="K137" s="201"/>
      <c r="L137" s="201"/>
      <c r="M137" s="201"/>
      <c r="N137" s="201"/>
      <c r="O137" s="201"/>
      <c r="P137" s="201"/>
      <c r="Q137" s="201"/>
      <c r="R137" s="201"/>
      <c r="S137" s="201"/>
    </row>
    <row r="138" spans="1:20" ht="14.5" x14ac:dyDescent="0.35">
      <c r="A138" s="376"/>
      <c r="B138" s="373" t="s">
        <v>8</v>
      </c>
      <c r="C138" s="356" t="s">
        <v>192</v>
      </c>
      <c r="D138" s="356" t="s">
        <v>193</v>
      </c>
      <c r="E138" s="356" t="s">
        <v>205</v>
      </c>
      <c r="F138" s="356" t="s">
        <v>194</v>
      </c>
      <c r="G138" s="356" t="s">
        <v>190</v>
      </c>
      <c r="H138" s="197" t="s">
        <v>35</v>
      </c>
      <c r="I138" s="204"/>
      <c r="J138" s="201"/>
      <c r="K138" s="201"/>
      <c r="L138" s="201"/>
      <c r="M138" s="201"/>
      <c r="N138" s="201"/>
      <c r="O138" s="201"/>
      <c r="P138" s="201"/>
      <c r="Q138" s="201"/>
      <c r="R138" s="201"/>
      <c r="S138" s="201"/>
    </row>
    <row r="139" spans="1:20" ht="14.5" x14ac:dyDescent="0.35">
      <c r="A139" s="376"/>
      <c r="B139" s="374"/>
      <c r="C139" s="357"/>
      <c r="D139" s="357"/>
      <c r="E139" s="357"/>
      <c r="F139" s="357"/>
      <c r="G139" s="357"/>
      <c r="H139" s="203" t="s">
        <v>18</v>
      </c>
      <c r="I139" s="201">
        <v>0</v>
      </c>
      <c r="J139" s="201"/>
      <c r="K139" s="201"/>
      <c r="L139" s="201"/>
      <c r="M139" s="201"/>
      <c r="N139" s="201"/>
      <c r="O139" s="201"/>
      <c r="P139" s="201"/>
      <c r="Q139" s="201"/>
      <c r="R139" s="201"/>
      <c r="S139" s="201"/>
    </row>
    <row r="140" spans="1:20" ht="14.5" x14ac:dyDescent="0.35">
      <c r="A140" s="376"/>
      <c r="B140" s="374"/>
      <c r="C140" s="357"/>
      <c r="D140" s="357"/>
      <c r="E140" s="357"/>
      <c r="F140" s="357"/>
      <c r="G140" s="357"/>
      <c r="H140" s="203" t="s">
        <v>0</v>
      </c>
      <c r="I140" s="201"/>
      <c r="J140" s="201"/>
      <c r="K140" s="201"/>
      <c r="L140" s="201"/>
      <c r="M140" s="201"/>
      <c r="N140" s="201"/>
      <c r="O140" s="201"/>
      <c r="P140" s="201"/>
      <c r="Q140" s="201"/>
      <c r="R140" s="201"/>
      <c r="S140" s="201"/>
    </row>
    <row r="141" spans="1:20" ht="14.5" x14ac:dyDescent="0.35">
      <c r="A141" s="376"/>
      <c r="B141" s="374"/>
      <c r="C141" s="357"/>
      <c r="D141" s="357"/>
      <c r="E141" s="357"/>
      <c r="F141" s="357"/>
      <c r="G141" s="357"/>
      <c r="H141" s="203" t="s">
        <v>1</v>
      </c>
      <c r="I141" s="201"/>
      <c r="J141" s="201"/>
      <c r="K141" s="201"/>
      <c r="L141" s="201"/>
      <c r="M141" s="201"/>
      <c r="N141" s="201"/>
      <c r="O141" s="201"/>
      <c r="P141" s="201"/>
      <c r="Q141" s="201"/>
      <c r="R141" s="201"/>
      <c r="S141" s="201"/>
    </row>
    <row r="142" spans="1:20" ht="14.5" x14ac:dyDescent="0.35">
      <c r="A142" s="376"/>
      <c r="B142" s="375"/>
      <c r="C142" s="358"/>
      <c r="D142" s="358"/>
      <c r="E142" s="358"/>
      <c r="F142" s="358"/>
      <c r="G142" s="358"/>
      <c r="H142" s="203" t="s">
        <v>19</v>
      </c>
      <c r="I142" s="201">
        <v>0</v>
      </c>
      <c r="J142" s="201"/>
      <c r="K142" s="201"/>
      <c r="L142" s="201"/>
      <c r="M142" s="201"/>
      <c r="N142" s="201"/>
      <c r="O142" s="201"/>
      <c r="P142" s="201"/>
      <c r="Q142" s="201"/>
      <c r="R142" s="201"/>
      <c r="S142" s="201"/>
    </row>
    <row r="143" spans="1:20" ht="42.5" customHeight="1" x14ac:dyDescent="0.35">
      <c r="A143" s="376"/>
      <c r="B143" s="63" t="s">
        <v>9</v>
      </c>
      <c r="C143" s="57" t="s">
        <v>195</v>
      </c>
      <c r="D143" s="57" t="s">
        <v>209</v>
      </c>
      <c r="E143" s="57" t="s">
        <v>210</v>
      </c>
      <c r="F143" s="57" t="s">
        <v>212</v>
      </c>
      <c r="G143" s="57" t="s">
        <v>17</v>
      </c>
      <c r="H143" s="82" t="s">
        <v>125</v>
      </c>
      <c r="I143" s="208">
        <v>475</v>
      </c>
      <c r="J143" s="208"/>
      <c r="K143" s="208"/>
      <c r="L143" s="208"/>
      <c r="M143" s="208"/>
      <c r="N143" s="208"/>
      <c r="O143" s="208"/>
      <c r="P143" s="208"/>
      <c r="Q143" s="208"/>
      <c r="R143" s="208"/>
      <c r="S143" s="208"/>
    </row>
    <row r="144" spans="1:20" s="59" customFormat="1" ht="14.5" x14ac:dyDescent="0.35">
      <c r="A144" s="376"/>
      <c r="B144" s="373" t="s">
        <v>10</v>
      </c>
      <c r="C144" s="341" t="s">
        <v>206</v>
      </c>
      <c r="D144" s="341" t="s">
        <v>196</v>
      </c>
      <c r="E144" s="341"/>
      <c r="F144" s="341" t="s">
        <v>213</v>
      </c>
      <c r="G144" s="356" t="s">
        <v>17</v>
      </c>
      <c r="H144" s="197" t="s">
        <v>198</v>
      </c>
      <c r="I144" s="209">
        <f>SUM(I145:I148)</f>
        <v>0</v>
      </c>
      <c r="J144" s="201"/>
      <c r="K144" s="201"/>
      <c r="L144" s="209">
        <f>SUM(L145:L148)</f>
        <v>2465</v>
      </c>
      <c r="M144" s="201"/>
      <c r="N144" s="209">
        <f>SUM(N145:N148)</f>
        <v>1100</v>
      </c>
      <c r="O144" s="201"/>
      <c r="P144" s="209">
        <f>SUM(P145:P148)</f>
        <v>1100</v>
      </c>
      <c r="Q144" s="201"/>
      <c r="R144" s="209">
        <f>SUM(R145:R148)</f>
        <v>1300</v>
      </c>
      <c r="S144" s="201"/>
      <c r="T144" s="17"/>
    </row>
    <row r="145" spans="1:20" s="59" customFormat="1" ht="14.5" x14ac:dyDescent="0.35">
      <c r="A145" s="376"/>
      <c r="B145" s="374"/>
      <c r="C145" s="341"/>
      <c r="D145" s="341"/>
      <c r="E145" s="341"/>
      <c r="F145" s="341"/>
      <c r="G145" s="357"/>
      <c r="H145" s="203" t="s">
        <v>18</v>
      </c>
      <c r="I145" s="205"/>
      <c r="J145" s="206"/>
      <c r="K145" s="206"/>
      <c r="L145" s="206"/>
      <c r="M145" s="206"/>
      <c r="N145" s="206"/>
      <c r="O145" s="206"/>
      <c r="P145" s="206"/>
      <c r="Q145" s="206"/>
      <c r="R145" s="206"/>
      <c r="S145" s="206"/>
      <c r="T145" s="17"/>
    </row>
    <row r="146" spans="1:20" s="59" customFormat="1" ht="14.5" x14ac:dyDescent="0.35">
      <c r="A146" s="376"/>
      <c r="B146" s="374"/>
      <c r="C146" s="341"/>
      <c r="D146" s="341"/>
      <c r="E146" s="341"/>
      <c r="F146" s="341"/>
      <c r="G146" s="357"/>
      <c r="H146" s="203" t="s">
        <v>0</v>
      </c>
      <c r="I146" s="205"/>
      <c r="J146" s="206"/>
      <c r="K146" s="206"/>
      <c r="L146" s="206"/>
      <c r="M146" s="206"/>
      <c r="N146" s="206"/>
      <c r="O146" s="206"/>
      <c r="P146" s="206"/>
      <c r="Q146" s="206"/>
      <c r="R146" s="206"/>
      <c r="S146" s="206"/>
      <c r="T146" s="17"/>
    </row>
    <row r="147" spans="1:20" s="59" customFormat="1" ht="14.5" x14ac:dyDescent="0.35">
      <c r="A147" s="376"/>
      <c r="B147" s="374"/>
      <c r="C147" s="341"/>
      <c r="D147" s="341"/>
      <c r="E147" s="341"/>
      <c r="F147" s="341"/>
      <c r="G147" s="357"/>
      <c r="H147" s="203" t="s">
        <v>1</v>
      </c>
      <c r="I147" s="205"/>
      <c r="J147" s="206"/>
      <c r="K147" s="206"/>
      <c r="L147" s="206"/>
      <c r="M147" s="206"/>
      <c r="N147" s="206"/>
      <c r="O147" s="206"/>
      <c r="P147" s="206"/>
      <c r="Q147" s="206"/>
      <c r="R147" s="206"/>
      <c r="S147" s="206"/>
      <c r="T147" s="17"/>
    </row>
    <row r="148" spans="1:20" s="59" customFormat="1" ht="14.5" x14ac:dyDescent="0.35">
      <c r="A148" s="376"/>
      <c r="B148" s="375"/>
      <c r="C148" s="341"/>
      <c r="D148" s="341"/>
      <c r="E148" s="341"/>
      <c r="F148" s="341"/>
      <c r="G148" s="358"/>
      <c r="H148" s="203" t="s">
        <v>19</v>
      </c>
      <c r="I148" s="207"/>
      <c r="J148" s="207"/>
      <c r="K148" s="207"/>
      <c r="L148" s="207">
        <v>2465</v>
      </c>
      <c r="M148" s="207"/>
      <c r="N148" s="206">
        <v>1100</v>
      </c>
      <c r="O148" s="206"/>
      <c r="P148" s="206">
        <v>1100</v>
      </c>
      <c r="Q148" s="206"/>
      <c r="R148" s="206">
        <v>1300</v>
      </c>
      <c r="S148" s="206"/>
      <c r="T148" s="17"/>
    </row>
    <row r="149" spans="1:20" ht="14.5" x14ac:dyDescent="0.35">
      <c r="A149" s="376"/>
      <c r="B149" s="373" t="s">
        <v>11</v>
      </c>
      <c r="C149" s="341" t="s">
        <v>207</v>
      </c>
      <c r="D149" s="341" t="s">
        <v>208</v>
      </c>
      <c r="E149" s="341" t="s">
        <v>211</v>
      </c>
      <c r="F149" s="341" t="s">
        <v>214</v>
      </c>
      <c r="G149" s="356" t="s">
        <v>190</v>
      </c>
      <c r="H149" s="197" t="s">
        <v>198</v>
      </c>
      <c r="I149" s="209">
        <f>SUM(I150:I153)</f>
        <v>0</v>
      </c>
      <c r="J149" s="209">
        <f>SUM(J150:J153)</f>
        <v>0</v>
      </c>
      <c r="K149" s="201"/>
      <c r="L149" s="209">
        <f>SUM(L150:L153)</f>
        <v>0</v>
      </c>
      <c r="M149" s="201"/>
      <c r="N149" s="209">
        <f>SUM(N150:N153)</f>
        <v>0</v>
      </c>
      <c r="O149" s="201"/>
      <c r="P149" s="209">
        <f>SUM(P150:P153)</f>
        <v>0</v>
      </c>
      <c r="Q149" s="201"/>
      <c r="R149" s="209">
        <f>SUM(R150:R153)</f>
        <v>4400</v>
      </c>
      <c r="S149" s="201"/>
    </row>
    <row r="150" spans="1:20" ht="14.5" x14ac:dyDescent="0.35">
      <c r="A150" s="376"/>
      <c r="B150" s="374"/>
      <c r="C150" s="341"/>
      <c r="D150" s="341"/>
      <c r="E150" s="341"/>
      <c r="F150" s="341"/>
      <c r="G150" s="357"/>
      <c r="H150" s="203" t="s">
        <v>18</v>
      </c>
      <c r="I150" s="205"/>
      <c r="J150" s="206"/>
      <c r="K150" s="206"/>
      <c r="L150" s="206"/>
      <c r="M150" s="206"/>
      <c r="N150" s="206"/>
      <c r="O150" s="206"/>
      <c r="P150" s="206"/>
      <c r="Q150" s="206"/>
      <c r="R150" s="206"/>
      <c r="S150" s="206"/>
    </row>
    <row r="151" spans="1:20" ht="14.5" x14ac:dyDescent="0.35">
      <c r="A151" s="376"/>
      <c r="B151" s="374"/>
      <c r="C151" s="341"/>
      <c r="D151" s="341"/>
      <c r="E151" s="341"/>
      <c r="F151" s="341"/>
      <c r="G151" s="357"/>
      <c r="H151" s="203" t="s">
        <v>0</v>
      </c>
      <c r="I151" s="205"/>
      <c r="J151" s="206"/>
      <c r="K151" s="206"/>
      <c r="L151" s="206"/>
      <c r="M151" s="206"/>
      <c r="N151" s="206"/>
      <c r="O151" s="206"/>
      <c r="P151" s="206"/>
      <c r="Q151" s="206"/>
      <c r="R151" s="206">
        <v>2200</v>
      </c>
      <c r="S151" s="206"/>
    </row>
    <row r="152" spans="1:20" ht="14.5" x14ac:dyDescent="0.35">
      <c r="A152" s="376"/>
      <c r="B152" s="374"/>
      <c r="C152" s="341"/>
      <c r="D152" s="341"/>
      <c r="E152" s="341"/>
      <c r="F152" s="341"/>
      <c r="G152" s="357"/>
      <c r="H152" s="203" t="s">
        <v>1</v>
      </c>
      <c r="I152" s="205"/>
      <c r="J152" s="206"/>
      <c r="K152" s="206"/>
      <c r="L152" s="206"/>
      <c r="M152" s="206"/>
      <c r="N152" s="206"/>
      <c r="O152" s="206"/>
      <c r="P152" s="206"/>
      <c r="Q152" s="206"/>
      <c r="R152" s="206"/>
      <c r="S152" s="206"/>
    </row>
    <row r="153" spans="1:20" ht="14.5" x14ac:dyDescent="0.35">
      <c r="A153" s="376"/>
      <c r="B153" s="375"/>
      <c r="C153" s="341"/>
      <c r="D153" s="341"/>
      <c r="E153" s="341"/>
      <c r="F153" s="341"/>
      <c r="G153" s="358"/>
      <c r="H153" s="203" t="s">
        <v>19</v>
      </c>
      <c r="I153" s="207"/>
      <c r="J153" s="207"/>
      <c r="K153" s="207"/>
      <c r="L153" s="207"/>
      <c r="M153" s="207"/>
      <c r="N153" s="206"/>
      <c r="O153" s="206"/>
      <c r="P153" s="206"/>
      <c r="Q153" s="206"/>
      <c r="R153" s="206">
        <v>2200</v>
      </c>
      <c r="S153" s="206"/>
    </row>
    <row r="154" spans="1:20" x14ac:dyDescent="0.35">
      <c r="A154" s="75" t="s">
        <v>215</v>
      </c>
      <c r="B154" s="75"/>
      <c r="C154" s="75"/>
      <c r="D154" s="59"/>
      <c r="E154" s="59"/>
    </row>
    <row r="155" spans="1:20" x14ac:dyDescent="0.35">
      <c r="A155" s="213" t="s">
        <v>216</v>
      </c>
      <c r="B155" s="220"/>
      <c r="C155" s="220"/>
    </row>
    <row r="156" spans="1:20" x14ac:dyDescent="0.35">
      <c r="A156" s="221" t="s">
        <v>217</v>
      </c>
      <c r="B156" s="220"/>
      <c r="C156" s="220"/>
    </row>
    <row r="157" spans="1:20" x14ac:dyDescent="0.35">
      <c r="A157" s="221" t="s">
        <v>218</v>
      </c>
      <c r="B157" s="220"/>
      <c r="C157" s="220"/>
    </row>
    <row r="159" spans="1:20" s="59" customFormat="1" x14ac:dyDescent="0.35">
      <c r="O159" s="21"/>
      <c r="Q159" s="41"/>
      <c r="S159" s="41"/>
      <c r="T159" s="17"/>
    </row>
    <row r="160" spans="1:20" s="59" customFormat="1" x14ac:dyDescent="0.35">
      <c r="A160" s="78"/>
      <c r="B160" s="26"/>
      <c r="C160" s="26"/>
      <c r="D160" s="18"/>
      <c r="E160" s="18"/>
      <c r="F160" s="18"/>
      <c r="G160" s="18"/>
      <c r="H160" s="18"/>
      <c r="I160" s="26"/>
      <c r="J160" s="329">
        <v>2017</v>
      </c>
      <c r="K160" s="329"/>
      <c r="L160" s="329">
        <v>2018</v>
      </c>
      <c r="M160" s="329"/>
      <c r="N160" s="329">
        <v>2019</v>
      </c>
      <c r="O160" s="329"/>
      <c r="P160" s="329">
        <v>2020</v>
      </c>
      <c r="Q160" s="329"/>
      <c r="R160" s="329">
        <v>2021</v>
      </c>
      <c r="S160" s="329"/>
      <c r="T160" s="17"/>
    </row>
    <row r="161" spans="1:20" s="59" customFormat="1" x14ac:dyDescent="0.35">
      <c r="A161" s="32" t="s">
        <v>2</v>
      </c>
      <c r="B161" s="33" t="s">
        <v>3</v>
      </c>
      <c r="C161" s="34" t="s">
        <v>188</v>
      </c>
      <c r="D161" s="34" t="s">
        <v>14</v>
      </c>
      <c r="E161" s="34" t="s">
        <v>12</v>
      </c>
      <c r="F161" s="34" t="s">
        <v>13</v>
      </c>
      <c r="G161" s="34" t="s">
        <v>15</v>
      </c>
      <c r="H161" s="29" t="s">
        <v>20</v>
      </c>
      <c r="I161" s="52" t="s">
        <v>5</v>
      </c>
      <c r="J161" s="39" t="s">
        <v>21</v>
      </c>
      <c r="K161" s="39" t="s">
        <v>36</v>
      </c>
      <c r="L161" s="39" t="s">
        <v>21</v>
      </c>
      <c r="M161" s="39" t="s">
        <v>36</v>
      </c>
      <c r="N161" s="39" t="s">
        <v>21</v>
      </c>
      <c r="O161" s="39" t="s">
        <v>36</v>
      </c>
      <c r="P161" s="39" t="s">
        <v>21</v>
      </c>
      <c r="Q161" s="39" t="s">
        <v>36</v>
      </c>
      <c r="R161" s="39" t="s">
        <v>21</v>
      </c>
      <c r="S161" s="39" t="s">
        <v>36</v>
      </c>
      <c r="T161" s="17"/>
    </row>
    <row r="162" spans="1:20" s="59" customFormat="1" ht="65" x14ac:dyDescent="0.35">
      <c r="A162" s="376" t="s">
        <v>220</v>
      </c>
      <c r="B162" s="60" t="s">
        <v>6</v>
      </c>
      <c r="C162" s="61" t="s">
        <v>224</v>
      </c>
      <c r="D162" s="222"/>
      <c r="E162" s="61"/>
      <c r="F162" s="61" t="s">
        <v>51</v>
      </c>
      <c r="G162" s="61"/>
      <c r="H162" s="57" t="s">
        <v>197</v>
      </c>
      <c r="I162" s="223">
        <v>160</v>
      </c>
      <c r="J162" s="224"/>
      <c r="K162" s="223"/>
      <c r="L162" s="224"/>
      <c r="M162" s="223"/>
      <c r="N162" s="224"/>
      <c r="O162" s="224"/>
      <c r="P162" s="224"/>
      <c r="Q162" s="224"/>
      <c r="R162" s="224"/>
      <c r="S162" s="224"/>
      <c r="T162" s="17"/>
    </row>
    <row r="163" spans="1:20" s="59" customFormat="1" ht="39" x14ac:dyDescent="0.35">
      <c r="A163" s="376"/>
      <c r="B163" s="60" t="s">
        <v>7</v>
      </c>
      <c r="C163" s="61" t="s">
        <v>225</v>
      </c>
      <c r="D163" s="61" t="s">
        <v>54</v>
      </c>
      <c r="E163" s="61" t="s">
        <v>238</v>
      </c>
      <c r="F163" s="61" t="s">
        <v>51</v>
      </c>
      <c r="G163" s="61" t="s">
        <v>17</v>
      </c>
      <c r="H163" s="57" t="s">
        <v>197</v>
      </c>
      <c r="I163" s="208">
        <v>0</v>
      </c>
      <c r="J163" s="208"/>
      <c r="K163" s="208"/>
      <c r="L163" s="208">
        <v>364</v>
      </c>
      <c r="M163" s="208"/>
      <c r="N163" s="208">
        <v>348</v>
      </c>
      <c r="O163" s="208"/>
      <c r="P163" s="208">
        <v>545</v>
      </c>
      <c r="Q163" s="208"/>
      <c r="R163" s="208">
        <v>550</v>
      </c>
      <c r="S163" s="208"/>
      <c r="T163" s="17"/>
    </row>
    <row r="164" spans="1:20" s="59" customFormat="1" ht="48" x14ac:dyDescent="0.35">
      <c r="A164" s="376"/>
      <c r="B164" s="60" t="s">
        <v>8</v>
      </c>
      <c r="C164" s="222" t="s">
        <v>226</v>
      </c>
      <c r="D164" s="61"/>
      <c r="E164" s="61" t="s">
        <v>239</v>
      </c>
      <c r="F164" s="61" t="s">
        <v>51</v>
      </c>
      <c r="G164" s="61"/>
      <c r="H164" s="82"/>
      <c r="I164" s="226"/>
      <c r="J164" s="208"/>
      <c r="K164" s="208"/>
      <c r="L164" s="208"/>
      <c r="M164" s="208"/>
      <c r="N164" s="208"/>
      <c r="O164" s="208"/>
      <c r="P164" s="208"/>
      <c r="Q164" s="208"/>
      <c r="R164" s="208"/>
      <c r="S164" s="208"/>
      <c r="T164" s="17"/>
    </row>
    <row r="165" spans="1:20" s="59" customFormat="1" ht="14.5" customHeight="1" x14ac:dyDescent="0.35">
      <c r="A165" s="376"/>
      <c r="B165" s="373" t="s">
        <v>9</v>
      </c>
      <c r="C165" s="356" t="s">
        <v>227</v>
      </c>
      <c r="D165" s="356" t="s">
        <v>71</v>
      </c>
      <c r="E165" s="356" t="s">
        <v>240</v>
      </c>
      <c r="F165" s="356" t="s">
        <v>237</v>
      </c>
      <c r="G165" s="356" t="s">
        <v>22</v>
      </c>
      <c r="H165" s="82" t="s">
        <v>35</v>
      </c>
      <c r="I165" s="208">
        <v>475</v>
      </c>
      <c r="J165" s="225">
        <f>SUM(J166:J169)</f>
        <v>0</v>
      </c>
      <c r="K165" s="208"/>
      <c r="L165" s="225">
        <f>SUM(L166:L169)</f>
        <v>0</v>
      </c>
      <c r="M165" s="208"/>
      <c r="N165" s="225">
        <f>SUM(N166:N169)</f>
        <v>0</v>
      </c>
      <c r="O165" s="208"/>
      <c r="P165" s="225">
        <f>SUM(P166:P169)</f>
        <v>0</v>
      </c>
      <c r="Q165" s="208"/>
      <c r="R165" s="225">
        <f>SUM(R166:R169)</f>
        <v>1100</v>
      </c>
      <c r="S165" s="208"/>
      <c r="T165" s="17"/>
    </row>
    <row r="166" spans="1:20" s="59" customFormat="1" ht="14.5" customHeight="1" x14ac:dyDescent="0.35">
      <c r="A166" s="376"/>
      <c r="B166" s="374"/>
      <c r="C166" s="357"/>
      <c r="D166" s="357"/>
      <c r="E166" s="357"/>
      <c r="F166" s="357"/>
      <c r="G166" s="357"/>
      <c r="H166" s="57" t="s">
        <v>18</v>
      </c>
      <c r="I166" s="208"/>
      <c r="J166" s="208"/>
      <c r="K166" s="208"/>
      <c r="L166" s="208"/>
      <c r="M166" s="208"/>
      <c r="N166" s="208"/>
      <c r="O166" s="208"/>
      <c r="P166" s="208"/>
      <c r="Q166" s="208"/>
      <c r="R166" s="208">
        <v>500</v>
      </c>
      <c r="S166" s="208"/>
      <c r="T166" s="17"/>
    </row>
    <row r="167" spans="1:20" s="59" customFormat="1" ht="14.5" customHeight="1" x14ac:dyDescent="0.35">
      <c r="A167" s="376"/>
      <c r="B167" s="374"/>
      <c r="C167" s="357"/>
      <c r="D167" s="357"/>
      <c r="E167" s="357"/>
      <c r="F167" s="357"/>
      <c r="G167" s="357"/>
      <c r="H167" s="57" t="s">
        <v>0</v>
      </c>
      <c r="I167" s="208"/>
      <c r="J167" s="208"/>
      <c r="K167" s="208"/>
      <c r="L167" s="208"/>
      <c r="M167" s="208"/>
      <c r="N167" s="208"/>
      <c r="O167" s="208"/>
      <c r="P167" s="208"/>
      <c r="Q167" s="208"/>
      <c r="R167" s="208">
        <v>40</v>
      </c>
      <c r="S167" s="208"/>
      <c r="T167" s="17"/>
    </row>
    <row r="168" spans="1:20" s="59" customFormat="1" ht="14.5" customHeight="1" x14ac:dyDescent="0.35">
      <c r="A168" s="376"/>
      <c r="B168" s="374"/>
      <c r="C168" s="357"/>
      <c r="D168" s="357"/>
      <c r="E168" s="357"/>
      <c r="F168" s="357"/>
      <c r="G168" s="357"/>
      <c r="H168" s="57" t="s">
        <v>1</v>
      </c>
      <c r="I168" s="208"/>
      <c r="J168" s="208"/>
      <c r="K168" s="208"/>
      <c r="L168" s="208"/>
      <c r="M168" s="208"/>
      <c r="N168" s="208"/>
      <c r="O168" s="208"/>
      <c r="P168" s="208"/>
      <c r="Q168" s="208"/>
      <c r="R168" s="208">
        <v>60</v>
      </c>
      <c r="S168" s="208"/>
      <c r="T168" s="17"/>
    </row>
    <row r="169" spans="1:20" s="59" customFormat="1" ht="14.5" customHeight="1" x14ac:dyDescent="0.35">
      <c r="A169" s="376"/>
      <c r="B169" s="375"/>
      <c r="C169" s="358"/>
      <c r="D169" s="358"/>
      <c r="E169" s="358"/>
      <c r="F169" s="358"/>
      <c r="G169" s="358"/>
      <c r="H169" s="57" t="s">
        <v>19</v>
      </c>
      <c r="I169" s="208"/>
      <c r="J169" s="208"/>
      <c r="K169" s="208"/>
      <c r="L169" s="208"/>
      <c r="M169" s="208"/>
      <c r="N169" s="208"/>
      <c r="O169" s="208"/>
      <c r="P169" s="208"/>
      <c r="Q169" s="208"/>
      <c r="R169" s="208">
        <v>500</v>
      </c>
      <c r="S169" s="208"/>
      <c r="T169" s="17"/>
    </row>
    <row r="170" spans="1:20" s="59" customFormat="1" ht="14.5" x14ac:dyDescent="0.35">
      <c r="A170" s="376"/>
      <c r="B170" s="373" t="s">
        <v>10</v>
      </c>
      <c r="C170" s="341" t="s">
        <v>228</v>
      </c>
      <c r="D170" s="341" t="s">
        <v>236</v>
      </c>
      <c r="E170" s="341" t="s">
        <v>241</v>
      </c>
      <c r="F170" s="341" t="s">
        <v>237</v>
      </c>
      <c r="G170" s="356" t="s">
        <v>22</v>
      </c>
      <c r="H170" s="82" t="s">
        <v>198</v>
      </c>
      <c r="I170" s="225">
        <f>SUM(I171:I175)</f>
        <v>0</v>
      </c>
      <c r="J170" s="208"/>
      <c r="K170" s="208"/>
      <c r="L170" s="225">
        <f>SUM(L171:L175)</f>
        <v>0</v>
      </c>
      <c r="M170" s="208"/>
      <c r="N170" s="225">
        <f>SUM(N171:N175)</f>
        <v>0</v>
      </c>
      <c r="O170" s="208"/>
      <c r="P170" s="225">
        <f>SUM(P171:P174)</f>
        <v>1360</v>
      </c>
      <c r="Q170" s="208"/>
      <c r="R170" s="225">
        <f>SUM(R171:R174)</f>
        <v>1500</v>
      </c>
      <c r="S170" s="208"/>
      <c r="T170" s="17"/>
    </row>
    <row r="171" spans="1:20" s="59" customFormat="1" ht="14.5" x14ac:dyDescent="0.35">
      <c r="A171" s="376"/>
      <c r="B171" s="374"/>
      <c r="C171" s="341"/>
      <c r="D171" s="341"/>
      <c r="E171" s="341"/>
      <c r="F171" s="341"/>
      <c r="G171" s="357"/>
      <c r="H171" s="57" t="s">
        <v>18</v>
      </c>
      <c r="I171" s="227"/>
      <c r="J171" s="228"/>
      <c r="K171" s="228"/>
      <c r="L171" s="228"/>
      <c r="M171" s="228"/>
      <c r="N171" s="228"/>
      <c r="O171" s="228"/>
      <c r="P171" s="228">
        <v>1360</v>
      </c>
      <c r="Q171" s="228"/>
      <c r="R171" s="228">
        <v>300</v>
      </c>
      <c r="S171" s="228"/>
      <c r="T171" s="17"/>
    </row>
    <row r="172" spans="1:20" s="59" customFormat="1" ht="14.5" x14ac:dyDescent="0.35">
      <c r="A172" s="376"/>
      <c r="B172" s="374"/>
      <c r="C172" s="341"/>
      <c r="D172" s="341"/>
      <c r="E172" s="341"/>
      <c r="F172" s="341"/>
      <c r="G172" s="357"/>
      <c r="H172" s="57" t="s">
        <v>0</v>
      </c>
      <c r="I172" s="227"/>
      <c r="J172" s="228"/>
      <c r="K172" s="228"/>
      <c r="L172" s="228"/>
      <c r="M172" s="228"/>
      <c r="N172" s="228"/>
      <c r="O172" s="228"/>
      <c r="P172" s="228"/>
      <c r="Q172" s="228"/>
      <c r="R172" s="228"/>
      <c r="S172" s="228"/>
      <c r="T172" s="17"/>
    </row>
    <row r="173" spans="1:20" s="59" customFormat="1" ht="14.5" x14ac:dyDescent="0.35">
      <c r="A173" s="376"/>
      <c r="B173" s="374"/>
      <c r="C173" s="341"/>
      <c r="D173" s="341"/>
      <c r="E173" s="341"/>
      <c r="F173" s="341"/>
      <c r="G173" s="357"/>
      <c r="H173" s="57" t="s">
        <v>1</v>
      </c>
      <c r="I173" s="227"/>
      <c r="J173" s="228"/>
      <c r="K173" s="228"/>
      <c r="L173" s="228"/>
      <c r="M173" s="228"/>
      <c r="N173" s="228"/>
      <c r="O173" s="228"/>
      <c r="P173" s="228"/>
      <c r="Q173" s="228"/>
      <c r="R173" s="228"/>
      <c r="S173" s="228"/>
      <c r="T173" s="17"/>
    </row>
    <row r="174" spans="1:20" s="59" customFormat="1" ht="14.5" x14ac:dyDescent="0.35">
      <c r="A174" s="376"/>
      <c r="B174" s="374"/>
      <c r="C174" s="341"/>
      <c r="D174" s="341"/>
      <c r="E174" s="341"/>
      <c r="F174" s="341"/>
      <c r="G174" s="357"/>
      <c r="H174" s="57" t="s">
        <v>19</v>
      </c>
      <c r="I174" s="227"/>
      <c r="J174" s="228"/>
      <c r="K174" s="228"/>
      <c r="L174" s="228"/>
      <c r="M174" s="228"/>
      <c r="N174" s="228"/>
      <c r="O174" s="228"/>
      <c r="P174" s="228"/>
      <c r="Q174" s="228"/>
      <c r="R174" s="228">
        <v>1200</v>
      </c>
      <c r="S174" s="228"/>
      <c r="T174" s="17"/>
    </row>
    <row r="175" spans="1:20" s="59" customFormat="1" ht="14.5" x14ac:dyDescent="0.35">
      <c r="A175" s="376"/>
      <c r="B175" s="375"/>
      <c r="C175" s="341"/>
      <c r="D175" s="341"/>
      <c r="E175" s="341"/>
      <c r="F175" s="341"/>
      <c r="G175" s="358"/>
      <c r="H175" s="57" t="s">
        <v>245</v>
      </c>
      <c r="I175" s="229"/>
      <c r="J175" s="229"/>
      <c r="K175" s="229"/>
      <c r="L175" s="229"/>
      <c r="M175" s="229"/>
      <c r="N175" s="228"/>
      <c r="O175" s="228"/>
      <c r="P175" s="228"/>
      <c r="Q175" s="228"/>
      <c r="R175" s="228">
        <v>113</v>
      </c>
      <c r="S175" s="228"/>
      <c r="T175" s="17"/>
    </row>
    <row r="176" spans="1:20" s="59" customFormat="1" ht="14.5" x14ac:dyDescent="0.35">
      <c r="A176" s="376"/>
      <c r="B176" s="373" t="s">
        <v>11</v>
      </c>
      <c r="C176" s="341" t="s">
        <v>229</v>
      </c>
      <c r="D176" s="341" t="s">
        <v>71</v>
      </c>
      <c r="E176" s="341" t="s">
        <v>242</v>
      </c>
      <c r="F176" s="341" t="s">
        <v>237</v>
      </c>
      <c r="G176" s="356" t="s">
        <v>22</v>
      </c>
      <c r="H176" s="82" t="s">
        <v>198</v>
      </c>
      <c r="I176" s="225">
        <f>SUM(I177:I180)</f>
        <v>0</v>
      </c>
      <c r="J176" s="225">
        <f>SUM(J177:J180)</f>
        <v>0</v>
      </c>
      <c r="K176" s="208"/>
      <c r="L176" s="225">
        <f>SUM(L177:L180)</f>
        <v>0</v>
      </c>
      <c r="M176" s="208"/>
      <c r="N176" s="225">
        <f>SUM(N177:N180)</f>
        <v>70000</v>
      </c>
      <c r="O176" s="225">
        <f>SUM(O177:O180)</f>
        <v>22044</v>
      </c>
      <c r="P176" s="225">
        <v>18600</v>
      </c>
      <c r="Q176" s="208">
        <v>11192</v>
      </c>
      <c r="R176" s="291">
        <f>SUM(R177:R180)</f>
        <v>91368</v>
      </c>
      <c r="S176" s="208"/>
      <c r="T176" s="17"/>
    </row>
    <row r="177" spans="1:20" s="59" customFormat="1" ht="14.5" x14ac:dyDescent="0.35">
      <c r="A177" s="376"/>
      <c r="B177" s="374"/>
      <c r="C177" s="341"/>
      <c r="D177" s="341"/>
      <c r="E177" s="341"/>
      <c r="F177" s="341"/>
      <c r="G177" s="357"/>
      <c r="H177" s="57" t="s">
        <v>18</v>
      </c>
      <c r="I177" s="227"/>
      <c r="J177" s="228"/>
      <c r="K177" s="228"/>
      <c r="L177" s="228"/>
      <c r="M177" s="228"/>
      <c r="N177" s="228">
        <v>48174</v>
      </c>
      <c r="O177" s="228">
        <f>15011+3681+43</f>
        <v>18735</v>
      </c>
      <c r="P177" s="228"/>
      <c r="Q177" s="228"/>
      <c r="R177" s="228">
        <v>55000</v>
      </c>
      <c r="S177" s="228"/>
      <c r="T177" s="17"/>
    </row>
    <row r="178" spans="1:20" s="59" customFormat="1" ht="14.5" x14ac:dyDescent="0.35">
      <c r="A178" s="376"/>
      <c r="B178" s="374"/>
      <c r="C178" s="341"/>
      <c r="D178" s="341"/>
      <c r="E178" s="341"/>
      <c r="F178" s="341"/>
      <c r="G178" s="357"/>
      <c r="H178" s="57" t="s">
        <v>0</v>
      </c>
      <c r="I178" s="227"/>
      <c r="J178" s="228"/>
      <c r="K178" s="228"/>
      <c r="L178" s="228"/>
      <c r="M178" s="228"/>
      <c r="N178" s="228"/>
      <c r="O178" s="228"/>
      <c r="P178" s="228"/>
      <c r="Q178" s="228"/>
      <c r="R178" s="228">
        <v>1607</v>
      </c>
      <c r="S178" s="228"/>
      <c r="T178" s="17"/>
    </row>
    <row r="179" spans="1:20" s="59" customFormat="1" ht="14.5" x14ac:dyDescent="0.35">
      <c r="A179" s="376"/>
      <c r="B179" s="374"/>
      <c r="C179" s="341"/>
      <c r="D179" s="341"/>
      <c r="E179" s="341"/>
      <c r="F179" s="341"/>
      <c r="G179" s="357"/>
      <c r="H179" s="57" t="s">
        <v>1</v>
      </c>
      <c r="I179" s="227"/>
      <c r="J179" s="228"/>
      <c r="K179" s="228"/>
      <c r="L179" s="228"/>
      <c r="M179" s="228"/>
      <c r="N179" s="228"/>
      <c r="O179" s="228"/>
      <c r="P179" s="228"/>
      <c r="Q179" s="228"/>
      <c r="R179" s="228">
        <v>9761</v>
      </c>
      <c r="S179" s="228"/>
      <c r="T179" s="17"/>
    </row>
    <row r="180" spans="1:20" s="59" customFormat="1" ht="14.5" x14ac:dyDescent="0.35">
      <c r="A180" s="376"/>
      <c r="B180" s="375"/>
      <c r="C180" s="341"/>
      <c r="D180" s="341"/>
      <c r="E180" s="341"/>
      <c r="F180" s="341"/>
      <c r="G180" s="358"/>
      <c r="H180" s="57" t="s">
        <v>19</v>
      </c>
      <c r="I180" s="229"/>
      <c r="J180" s="229"/>
      <c r="K180" s="229"/>
      <c r="L180" s="229"/>
      <c r="M180" s="229"/>
      <c r="N180" s="228">
        <v>21826</v>
      </c>
      <c r="O180" s="228">
        <v>3309</v>
      </c>
      <c r="P180" s="228"/>
      <c r="Q180" s="228"/>
      <c r="R180" s="228">
        <v>25000</v>
      </c>
      <c r="S180" s="228"/>
      <c r="T180" s="17"/>
    </row>
    <row r="181" spans="1:20" s="59" customFormat="1" ht="14.5" x14ac:dyDescent="0.35">
      <c r="A181" s="376"/>
      <c r="B181" s="373" t="s">
        <v>65</v>
      </c>
      <c r="C181" s="341" t="s">
        <v>230</v>
      </c>
      <c r="D181" s="341" t="s">
        <v>71</v>
      </c>
      <c r="E181" s="341"/>
      <c r="F181" s="341" t="s">
        <v>237</v>
      </c>
      <c r="G181" s="356" t="s">
        <v>22</v>
      </c>
      <c r="H181" s="82" t="s">
        <v>198</v>
      </c>
      <c r="I181" s="225">
        <f>SUM(I182:I185)</f>
        <v>0</v>
      </c>
      <c r="J181" s="208"/>
      <c r="K181" s="208"/>
      <c r="L181" s="225">
        <f>SUM(L182:L185)</f>
        <v>0</v>
      </c>
      <c r="M181" s="208"/>
      <c r="N181" s="225">
        <f>SUM(N182:N185)</f>
        <v>0</v>
      </c>
      <c r="O181" s="208"/>
      <c r="P181" s="225">
        <f>SUM(P182:P185)</f>
        <v>0</v>
      </c>
      <c r="Q181" s="208"/>
      <c r="R181" s="225">
        <f>SUM(R182:R185)</f>
        <v>3900</v>
      </c>
      <c r="S181" s="208"/>
      <c r="T181" s="17"/>
    </row>
    <row r="182" spans="1:20" s="59" customFormat="1" ht="14.5" x14ac:dyDescent="0.35">
      <c r="A182" s="376"/>
      <c r="B182" s="374"/>
      <c r="C182" s="341"/>
      <c r="D182" s="341"/>
      <c r="E182" s="341"/>
      <c r="F182" s="341"/>
      <c r="G182" s="357"/>
      <c r="H182" s="57" t="s">
        <v>18</v>
      </c>
      <c r="I182" s="227"/>
      <c r="J182" s="228"/>
      <c r="K182" s="228"/>
      <c r="L182" s="228"/>
      <c r="M182" s="228"/>
      <c r="N182" s="228"/>
      <c r="O182" s="228"/>
      <c r="P182" s="228"/>
      <c r="Q182" s="228"/>
      <c r="R182" s="228">
        <v>3000</v>
      </c>
      <c r="S182" s="228"/>
      <c r="T182" s="17"/>
    </row>
    <row r="183" spans="1:20" s="59" customFormat="1" ht="14.5" x14ac:dyDescent="0.35">
      <c r="A183" s="376"/>
      <c r="B183" s="374"/>
      <c r="C183" s="341"/>
      <c r="D183" s="341"/>
      <c r="E183" s="341"/>
      <c r="F183" s="341"/>
      <c r="G183" s="357"/>
      <c r="H183" s="57" t="s">
        <v>0</v>
      </c>
      <c r="I183" s="227"/>
      <c r="J183" s="228"/>
      <c r="K183" s="228"/>
      <c r="L183" s="228"/>
      <c r="M183" s="228"/>
      <c r="N183" s="228"/>
      <c r="O183" s="228"/>
      <c r="P183" s="228"/>
      <c r="Q183" s="228"/>
      <c r="R183" s="228"/>
      <c r="S183" s="228"/>
      <c r="T183" s="17"/>
    </row>
    <row r="184" spans="1:20" s="59" customFormat="1" ht="14.5" x14ac:dyDescent="0.35">
      <c r="A184" s="376"/>
      <c r="B184" s="374"/>
      <c r="C184" s="341"/>
      <c r="D184" s="341"/>
      <c r="E184" s="341"/>
      <c r="F184" s="341"/>
      <c r="G184" s="357"/>
      <c r="H184" s="57" t="s">
        <v>1</v>
      </c>
      <c r="I184" s="227"/>
      <c r="J184" s="228"/>
      <c r="K184" s="228"/>
      <c r="L184" s="228"/>
      <c r="M184" s="228"/>
      <c r="N184" s="228"/>
      <c r="O184" s="228"/>
      <c r="P184" s="228"/>
      <c r="Q184" s="228"/>
      <c r="R184" s="228"/>
      <c r="S184" s="228"/>
      <c r="T184" s="17"/>
    </row>
    <row r="185" spans="1:20" s="59" customFormat="1" ht="14.5" x14ac:dyDescent="0.35">
      <c r="A185" s="376"/>
      <c r="B185" s="375"/>
      <c r="C185" s="341"/>
      <c r="D185" s="341"/>
      <c r="E185" s="341"/>
      <c r="F185" s="341"/>
      <c r="G185" s="358"/>
      <c r="H185" s="57" t="s">
        <v>19</v>
      </c>
      <c r="I185" s="229"/>
      <c r="J185" s="229"/>
      <c r="K185" s="229"/>
      <c r="L185" s="229"/>
      <c r="M185" s="229"/>
      <c r="N185" s="228"/>
      <c r="O185" s="228"/>
      <c r="P185" s="228"/>
      <c r="Q185" s="228"/>
      <c r="R185" s="228">
        <v>900</v>
      </c>
      <c r="S185" s="228"/>
      <c r="T185" s="17"/>
    </row>
    <row r="186" spans="1:20" s="59" customFormat="1" ht="26" x14ac:dyDescent="0.35">
      <c r="A186" s="376"/>
      <c r="B186" s="60" t="s">
        <v>66</v>
      </c>
      <c r="C186" s="57" t="s">
        <v>231</v>
      </c>
      <c r="D186" s="57" t="s">
        <v>54</v>
      </c>
      <c r="E186" s="57" t="s">
        <v>243</v>
      </c>
      <c r="F186" s="57" t="s">
        <v>56</v>
      </c>
      <c r="G186" s="61" t="s">
        <v>22</v>
      </c>
      <c r="H186" s="57" t="s">
        <v>54</v>
      </c>
      <c r="I186" s="208"/>
      <c r="J186" s="208"/>
      <c r="K186" s="208"/>
      <c r="L186" s="208"/>
      <c r="M186" s="208"/>
      <c r="N186" s="208"/>
      <c r="O186" s="208"/>
      <c r="P186" s="208"/>
      <c r="Q186" s="208"/>
      <c r="R186" s="208">
        <v>361</v>
      </c>
      <c r="S186" s="208"/>
      <c r="T186" s="17"/>
    </row>
    <row r="187" spans="1:20" s="59" customFormat="1" ht="14.5" x14ac:dyDescent="0.35">
      <c r="A187" s="376"/>
      <c r="B187" s="373" t="s">
        <v>75</v>
      </c>
      <c r="C187" s="341" t="s">
        <v>233</v>
      </c>
      <c r="D187" s="341" t="s">
        <v>235</v>
      </c>
      <c r="E187" s="341"/>
      <c r="F187" s="341" t="s">
        <v>56</v>
      </c>
      <c r="G187" s="356" t="s">
        <v>17</v>
      </c>
      <c r="H187" s="82" t="s">
        <v>198</v>
      </c>
      <c r="I187" s="225">
        <f>SUM(I188:I191)</f>
        <v>0</v>
      </c>
      <c r="J187" s="208"/>
      <c r="K187" s="208"/>
      <c r="L187" s="225">
        <f>SUM(L188:L191)</f>
        <v>0</v>
      </c>
      <c r="M187" s="208"/>
      <c r="N187" s="225">
        <f>SUM(N188:N191)</f>
        <v>0</v>
      </c>
      <c r="O187" s="208"/>
      <c r="P187" s="225">
        <f>SUM(P188:P191)</f>
        <v>0</v>
      </c>
      <c r="Q187" s="208"/>
      <c r="R187" s="225">
        <f>SUM(R188:R191)</f>
        <v>220</v>
      </c>
      <c r="S187" s="208"/>
      <c r="T187" s="17"/>
    </row>
    <row r="188" spans="1:20" s="59" customFormat="1" ht="14.5" x14ac:dyDescent="0.35">
      <c r="A188" s="376"/>
      <c r="B188" s="374"/>
      <c r="C188" s="341"/>
      <c r="D188" s="341"/>
      <c r="E188" s="341"/>
      <c r="F188" s="341"/>
      <c r="G188" s="357"/>
      <c r="H188" s="57" t="s">
        <v>18</v>
      </c>
      <c r="I188" s="227"/>
      <c r="J188" s="228"/>
      <c r="K188" s="228"/>
      <c r="L188" s="228"/>
      <c r="M188" s="228"/>
      <c r="N188" s="228"/>
      <c r="O188" s="228"/>
      <c r="P188" s="228"/>
      <c r="Q188" s="228"/>
      <c r="R188" s="228">
        <v>220</v>
      </c>
      <c r="S188" s="228"/>
      <c r="T188" s="17"/>
    </row>
    <row r="189" spans="1:20" s="59" customFormat="1" ht="14.5" x14ac:dyDescent="0.35">
      <c r="A189" s="376"/>
      <c r="B189" s="374"/>
      <c r="C189" s="341"/>
      <c r="D189" s="341"/>
      <c r="E189" s="341"/>
      <c r="F189" s="341"/>
      <c r="G189" s="357"/>
      <c r="H189" s="57" t="s">
        <v>0</v>
      </c>
      <c r="I189" s="227"/>
      <c r="J189" s="228"/>
      <c r="K189" s="228"/>
      <c r="L189" s="228"/>
      <c r="M189" s="228"/>
      <c r="N189" s="228"/>
      <c r="O189" s="228"/>
      <c r="P189" s="228"/>
      <c r="Q189" s="228"/>
      <c r="R189" s="228"/>
      <c r="S189" s="228"/>
      <c r="T189" s="17"/>
    </row>
    <row r="190" spans="1:20" s="59" customFormat="1" ht="14.5" x14ac:dyDescent="0.35">
      <c r="A190" s="376"/>
      <c r="B190" s="374"/>
      <c r="C190" s="341"/>
      <c r="D190" s="341"/>
      <c r="E190" s="341"/>
      <c r="F190" s="341"/>
      <c r="G190" s="357"/>
      <c r="H190" s="57" t="s">
        <v>1</v>
      </c>
      <c r="I190" s="227"/>
      <c r="J190" s="228"/>
      <c r="K190" s="228"/>
      <c r="L190" s="228"/>
      <c r="M190" s="228"/>
      <c r="N190" s="228"/>
      <c r="O190" s="228"/>
      <c r="P190" s="228"/>
      <c r="Q190" s="228"/>
      <c r="R190" s="228"/>
      <c r="S190" s="228"/>
      <c r="T190" s="17"/>
    </row>
    <row r="191" spans="1:20" s="59" customFormat="1" ht="14.5" x14ac:dyDescent="0.35">
      <c r="A191" s="376"/>
      <c r="B191" s="375"/>
      <c r="C191" s="341"/>
      <c r="D191" s="341"/>
      <c r="E191" s="341"/>
      <c r="F191" s="341"/>
      <c r="G191" s="358"/>
      <c r="H191" s="57" t="s">
        <v>19</v>
      </c>
      <c r="I191" s="229"/>
      <c r="J191" s="229"/>
      <c r="K191" s="229"/>
      <c r="L191" s="229"/>
      <c r="M191" s="229"/>
      <c r="N191" s="228"/>
      <c r="O191" s="228"/>
      <c r="P191" s="228"/>
      <c r="Q191" s="228"/>
      <c r="R191" s="228"/>
      <c r="S191" s="228"/>
      <c r="T191" s="17"/>
    </row>
    <row r="192" spans="1:20" s="59" customFormat="1" ht="39" x14ac:dyDescent="0.35">
      <c r="A192" s="376"/>
      <c r="B192" s="60" t="s">
        <v>67</v>
      </c>
      <c r="C192" s="57" t="s">
        <v>232</v>
      </c>
      <c r="D192" s="57" t="s">
        <v>234</v>
      </c>
      <c r="E192" s="57" t="s">
        <v>244</v>
      </c>
      <c r="F192" s="57" t="s">
        <v>51</v>
      </c>
      <c r="G192" s="57" t="s">
        <v>17</v>
      </c>
      <c r="H192" s="57" t="s">
        <v>246</v>
      </c>
      <c r="I192" s="208"/>
      <c r="J192" s="208"/>
      <c r="K192" s="208"/>
      <c r="L192" s="208"/>
      <c r="M192" s="208"/>
      <c r="N192" s="208"/>
      <c r="O192" s="208"/>
      <c r="P192" s="208"/>
      <c r="Q192" s="208"/>
      <c r="R192" s="208"/>
      <c r="S192" s="208"/>
      <c r="T192" s="17"/>
    </row>
    <row r="193" spans="1:20" s="59" customFormat="1" x14ac:dyDescent="0.35">
      <c r="A193" s="75" t="s">
        <v>219</v>
      </c>
      <c r="B193" s="75"/>
      <c r="C193" s="75"/>
      <c r="D193" s="75"/>
      <c r="E193" s="75"/>
      <c r="O193" s="21"/>
      <c r="Q193" s="41"/>
      <c r="S193" s="41"/>
      <c r="T193" s="17"/>
    </row>
    <row r="194" spans="1:20" s="59" customFormat="1" x14ac:dyDescent="0.35">
      <c r="A194" s="213" t="s">
        <v>221</v>
      </c>
      <c r="B194" s="210"/>
      <c r="C194" s="210"/>
      <c r="D194" s="210"/>
      <c r="E194" s="210"/>
      <c r="O194" s="21"/>
      <c r="Q194" s="41"/>
      <c r="S194" s="41"/>
      <c r="T194" s="17"/>
    </row>
    <row r="195" spans="1:20" s="59" customFormat="1" x14ac:dyDescent="0.35">
      <c r="A195" s="221" t="s">
        <v>222</v>
      </c>
      <c r="B195" s="210"/>
      <c r="C195" s="210"/>
      <c r="D195" s="210"/>
      <c r="E195" s="210"/>
      <c r="O195" s="21"/>
      <c r="Q195" s="41"/>
      <c r="S195" s="41"/>
      <c r="T195" s="17"/>
    </row>
    <row r="196" spans="1:20" s="59" customFormat="1" x14ac:dyDescent="0.35">
      <c r="A196" s="221" t="s">
        <v>223</v>
      </c>
      <c r="B196" s="210"/>
      <c r="C196" s="210"/>
      <c r="D196" s="210"/>
      <c r="E196" s="210"/>
      <c r="O196" s="21"/>
      <c r="Q196" s="41"/>
      <c r="S196" s="41"/>
      <c r="T196" s="17"/>
    </row>
    <row r="197" spans="1:20" s="59" customFormat="1" x14ac:dyDescent="0.35">
      <c r="O197" s="21"/>
      <c r="Q197" s="41"/>
      <c r="S197" s="41"/>
      <c r="T197" s="17"/>
    </row>
    <row r="198" spans="1:20" s="59" customFormat="1" x14ac:dyDescent="0.35">
      <c r="A198" s="78"/>
      <c r="B198" s="26"/>
      <c r="C198" s="26"/>
      <c r="D198" s="18"/>
      <c r="E198" s="18"/>
      <c r="F198" s="18"/>
      <c r="G198" s="18"/>
      <c r="H198" s="18"/>
      <c r="I198" s="26"/>
      <c r="J198" s="329">
        <v>2017</v>
      </c>
      <c r="K198" s="329"/>
      <c r="L198" s="329">
        <v>2018</v>
      </c>
      <c r="M198" s="329"/>
      <c r="N198" s="329">
        <v>2019</v>
      </c>
      <c r="O198" s="329"/>
      <c r="P198" s="329">
        <v>2020</v>
      </c>
      <c r="Q198" s="329"/>
      <c r="R198" s="329">
        <v>2021</v>
      </c>
      <c r="S198" s="329"/>
      <c r="T198" s="17"/>
    </row>
    <row r="199" spans="1:20" s="59" customFormat="1" x14ac:dyDescent="0.35">
      <c r="A199" s="32" t="s">
        <v>2</v>
      </c>
      <c r="B199" s="33" t="s">
        <v>3</v>
      </c>
      <c r="C199" s="34" t="s">
        <v>188</v>
      </c>
      <c r="D199" s="34" t="s">
        <v>14</v>
      </c>
      <c r="E199" s="34" t="s">
        <v>12</v>
      </c>
      <c r="F199" s="34" t="s">
        <v>13</v>
      </c>
      <c r="G199" s="34" t="s">
        <v>15</v>
      </c>
      <c r="H199" s="29" t="s">
        <v>20</v>
      </c>
      <c r="I199" s="52" t="s">
        <v>5</v>
      </c>
      <c r="J199" s="39" t="s">
        <v>21</v>
      </c>
      <c r="K199" s="39" t="s">
        <v>36</v>
      </c>
      <c r="L199" s="39" t="s">
        <v>21</v>
      </c>
      <c r="M199" s="39" t="s">
        <v>36</v>
      </c>
      <c r="N199" s="39" t="s">
        <v>21</v>
      </c>
      <c r="O199" s="39" t="s">
        <v>36</v>
      </c>
      <c r="P199" s="39" t="s">
        <v>21</v>
      </c>
      <c r="Q199" s="39" t="s">
        <v>36</v>
      </c>
      <c r="R199" s="39" t="s">
        <v>21</v>
      </c>
      <c r="S199" s="39" t="s">
        <v>36</v>
      </c>
      <c r="T199" s="17"/>
    </row>
    <row r="200" spans="1:20" s="59" customFormat="1" ht="39" x14ac:dyDescent="0.35">
      <c r="A200" s="376" t="s">
        <v>250</v>
      </c>
      <c r="B200" s="60" t="s">
        <v>6</v>
      </c>
      <c r="C200" s="61" t="s">
        <v>251</v>
      </c>
      <c r="D200" s="222" t="s">
        <v>54</v>
      </c>
      <c r="E200" s="61"/>
      <c r="F200" s="61"/>
      <c r="G200" s="61"/>
      <c r="H200" s="57" t="s">
        <v>197</v>
      </c>
      <c r="I200" s="223">
        <v>160</v>
      </c>
      <c r="J200" s="224"/>
      <c r="K200" s="223"/>
      <c r="L200" s="224"/>
      <c r="M200" s="223"/>
      <c r="N200" s="224"/>
      <c r="O200" s="224"/>
      <c r="P200" s="224">
        <v>400</v>
      </c>
      <c r="Q200" s="224"/>
      <c r="R200" s="224">
        <v>400</v>
      </c>
      <c r="S200" s="224"/>
      <c r="T200" s="17"/>
    </row>
    <row r="201" spans="1:20" s="59" customFormat="1" ht="39" x14ac:dyDescent="0.35">
      <c r="A201" s="376"/>
      <c r="B201" s="60" t="s">
        <v>7</v>
      </c>
      <c r="C201" s="61" t="s">
        <v>252</v>
      </c>
      <c r="D201" s="61" t="s">
        <v>54</v>
      </c>
      <c r="E201" s="61"/>
      <c r="F201" s="61"/>
      <c r="G201" s="61"/>
      <c r="H201" s="57" t="s">
        <v>197</v>
      </c>
      <c r="I201" s="208">
        <v>0</v>
      </c>
      <c r="J201" s="208"/>
      <c r="K201" s="208"/>
      <c r="L201" s="208"/>
      <c r="M201" s="208"/>
      <c r="N201" s="208"/>
      <c r="O201" s="208"/>
      <c r="P201" s="208">
        <v>75</v>
      </c>
      <c r="Q201" s="208"/>
      <c r="R201" s="208">
        <v>183</v>
      </c>
      <c r="S201" s="208"/>
      <c r="T201" s="17"/>
    </row>
    <row r="202" spans="1:20" s="59" customFormat="1" ht="36" x14ac:dyDescent="0.35">
      <c r="A202" s="376"/>
      <c r="B202" s="60" t="s">
        <v>8</v>
      </c>
      <c r="C202" s="222" t="s">
        <v>253</v>
      </c>
      <c r="D202" s="61" t="s">
        <v>254</v>
      </c>
      <c r="E202" s="61"/>
      <c r="F202" s="61"/>
      <c r="G202" s="61"/>
      <c r="H202" s="57" t="s">
        <v>254</v>
      </c>
      <c r="I202" s="226"/>
      <c r="J202" s="208"/>
      <c r="K202" s="208"/>
      <c r="L202" s="208"/>
      <c r="M202" s="208"/>
      <c r="N202" s="208"/>
      <c r="O202" s="208"/>
      <c r="P202" s="208">
        <v>2000</v>
      </c>
      <c r="Q202" s="208"/>
      <c r="R202" s="208">
        <v>200</v>
      </c>
      <c r="S202" s="208"/>
      <c r="T202" s="17"/>
    </row>
    <row r="203" spans="1:20" s="59" customFormat="1" ht="14.5" customHeight="1" x14ac:dyDescent="0.35">
      <c r="A203" s="376"/>
      <c r="B203" s="373" t="s">
        <v>9</v>
      </c>
      <c r="C203" s="356" t="s">
        <v>330</v>
      </c>
      <c r="D203" s="356" t="s">
        <v>193</v>
      </c>
      <c r="E203" s="356"/>
      <c r="F203" s="356" t="s">
        <v>324</v>
      </c>
      <c r="G203" s="356" t="s">
        <v>22</v>
      </c>
      <c r="H203" s="82" t="s">
        <v>35</v>
      </c>
      <c r="I203" s="208">
        <v>475</v>
      </c>
      <c r="J203" s="225">
        <f>SUM(J204:J207)</f>
        <v>0</v>
      </c>
      <c r="K203" s="208"/>
      <c r="L203" s="225">
        <f>SUM(L204:L207)</f>
        <v>0</v>
      </c>
      <c r="M203" s="208"/>
      <c r="N203" s="225">
        <f>SUM(N204:N207)</f>
        <v>0</v>
      </c>
      <c r="O203" s="208"/>
      <c r="P203" s="225">
        <f>SUM(P204:P207)</f>
        <v>400</v>
      </c>
      <c r="Q203" s="208"/>
      <c r="R203" s="225">
        <f>SUM(R204:R207)</f>
        <v>400</v>
      </c>
      <c r="S203" s="208"/>
      <c r="T203" s="17"/>
    </row>
    <row r="204" spans="1:20" s="59" customFormat="1" ht="14.5" customHeight="1" x14ac:dyDescent="0.35">
      <c r="A204" s="376"/>
      <c r="B204" s="374"/>
      <c r="C204" s="357"/>
      <c r="D204" s="357"/>
      <c r="E204" s="357"/>
      <c r="F204" s="357"/>
      <c r="G204" s="357"/>
      <c r="H204" s="57" t="s">
        <v>18</v>
      </c>
      <c r="I204" s="208"/>
      <c r="J204" s="208"/>
      <c r="K204" s="208"/>
      <c r="L204" s="208"/>
      <c r="M204" s="208"/>
      <c r="N204" s="208"/>
      <c r="O204" s="208"/>
      <c r="P204" s="208"/>
      <c r="Q204" s="208"/>
      <c r="R204" s="208"/>
      <c r="S204" s="208"/>
      <c r="T204" s="17"/>
    </row>
    <row r="205" spans="1:20" s="59" customFormat="1" ht="14.5" customHeight="1" x14ac:dyDescent="0.35">
      <c r="A205" s="376"/>
      <c r="B205" s="374"/>
      <c r="C205" s="357"/>
      <c r="D205" s="357"/>
      <c r="E205" s="357"/>
      <c r="F205" s="357"/>
      <c r="G205" s="357"/>
      <c r="H205" s="57" t="s">
        <v>0</v>
      </c>
      <c r="I205" s="208"/>
      <c r="J205" s="208"/>
      <c r="K205" s="208"/>
      <c r="L205" s="208"/>
      <c r="M205" s="208"/>
      <c r="N205" s="208"/>
      <c r="O205" s="208"/>
      <c r="P205" s="208"/>
      <c r="Q205" s="208"/>
      <c r="R205" s="208"/>
      <c r="S205" s="208"/>
      <c r="T205" s="17"/>
    </row>
    <row r="206" spans="1:20" s="59" customFormat="1" ht="14.5" customHeight="1" x14ac:dyDescent="0.35">
      <c r="A206" s="376"/>
      <c r="B206" s="374"/>
      <c r="C206" s="357"/>
      <c r="D206" s="357"/>
      <c r="E206" s="357"/>
      <c r="F206" s="357"/>
      <c r="G206" s="357"/>
      <c r="H206" s="57" t="s">
        <v>1</v>
      </c>
      <c r="I206" s="208"/>
      <c r="J206" s="208"/>
      <c r="K206" s="208"/>
      <c r="L206" s="208"/>
      <c r="M206" s="208"/>
      <c r="N206" s="208"/>
      <c r="O206" s="208"/>
      <c r="P206" s="208"/>
      <c r="Q206" s="208"/>
      <c r="R206" s="208"/>
      <c r="S206" s="208"/>
      <c r="T206" s="17"/>
    </row>
    <row r="207" spans="1:20" s="59" customFormat="1" ht="14.5" customHeight="1" x14ac:dyDescent="0.35">
      <c r="A207" s="376"/>
      <c r="B207" s="375"/>
      <c r="C207" s="358"/>
      <c r="D207" s="358"/>
      <c r="E207" s="358"/>
      <c r="F207" s="358"/>
      <c r="G207" s="358"/>
      <c r="H207" s="57" t="s">
        <v>19</v>
      </c>
      <c r="I207" s="208"/>
      <c r="J207" s="208"/>
      <c r="K207" s="208"/>
      <c r="L207" s="208"/>
      <c r="M207" s="208"/>
      <c r="N207" s="208"/>
      <c r="O207" s="208"/>
      <c r="P207" s="208">
        <v>400</v>
      </c>
      <c r="Q207" s="208"/>
      <c r="R207" s="208">
        <v>400</v>
      </c>
      <c r="S207" s="208"/>
      <c r="T207" s="17"/>
    </row>
    <row r="208" spans="1:20" s="59" customFormat="1" ht="14.5" x14ac:dyDescent="0.35">
      <c r="A208" s="376"/>
      <c r="B208" s="373" t="s">
        <v>10</v>
      </c>
      <c r="C208" s="341" t="s">
        <v>323</v>
      </c>
      <c r="D208" s="341" t="s">
        <v>255</v>
      </c>
      <c r="E208" s="341"/>
      <c r="F208" s="341" t="s">
        <v>324</v>
      </c>
      <c r="G208" s="356" t="s">
        <v>22</v>
      </c>
      <c r="H208" s="82" t="s">
        <v>198</v>
      </c>
      <c r="I208" s="225">
        <f>SUM(I209:I213)</f>
        <v>0</v>
      </c>
      <c r="J208" s="208"/>
      <c r="K208" s="208"/>
      <c r="L208" s="225">
        <f>SUM(L209:L213)</f>
        <v>0</v>
      </c>
      <c r="M208" s="208"/>
      <c r="N208" s="225">
        <f>SUM(N209:N213)</f>
        <v>0</v>
      </c>
      <c r="O208" s="208"/>
      <c r="P208" s="225">
        <f>SUM(P209:P212)</f>
        <v>0</v>
      </c>
      <c r="Q208" s="208"/>
      <c r="R208" s="225">
        <f>SUM(R209:R212)</f>
        <v>291213</v>
      </c>
      <c r="S208" s="208"/>
      <c r="T208" s="17"/>
    </row>
    <row r="209" spans="1:20" s="59" customFormat="1" ht="14.5" x14ac:dyDescent="0.35">
      <c r="A209" s="376"/>
      <c r="B209" s="374"/>
      <c r="C209" s="341"/>
      <c r="D209" s="341"/>
      <c r="E209" s="341"/>
      <c r="F209" s="341"/>
      <c r="G209" s="357"/>
      <c r="H209" s="57" t="s">
        <v>18</v>
      </c>
      <c r="I209" s="227"/>
      <c r="J209" s="228"/>
      <c r="K209" s="228"/>
      <c r="L209" s="228"/>
      <c r="M209" s="228"/>
      <c r="N209" s="228"/>
      <c r="O209" s="228"/>
      <c r="P209" s="228"/>
      <c r="Q209" s="228"/>
      <c r="R209" s="228"/>
      <c r="S209" s="228"/>
      <c r="T209" s="17"/>
    </row>
    <row r="210" spans="1:20" s="59" customFormat="1" ht="14.5" x14ac:dyDescent="0.35">
      <c r="A210" s="376"/>
      <c r="B210" s="374"/>
      <c r="C210" s="341"/>
      <c r="D210" s="341"/>
      <c r="E210" s="341"/>
      <c r="F210" s="341"/>
      <c r="G210" s="357"/>
      <c r="H210" s="57" t="s">
        <v>0</v>
      </c>
      <c r="I210" s="227"/>
      <c r="J210" s="228"/>
      <c r="K210" s="228"/>
      <c r="L210" s="228"/>
      <c r="M210" s="228"/>
      <c r="N210" s="228"/>
      <c r="O210" s="228"/>
      <c r="P210" s="228"/>
      <c r="Q210" s="228"/>
      <c r="R210" s="228">
        <v>4812</v>
      </c>
      <c r="S210" s="228"/>
      <c r="T210" s="17"/>
    </row>
    <row r="211" spans="1:20" s="59" customFormat="1" ht="14.5" x14ac:dyDescent="0.35">
      <c r="A211" s="376"/>
      <c r="B211" s="374"/>
      <c r="C211" s="341"/>
      <c r="D211" s="341"/>
      <c r="E211" s="341"/>
      <c r="F211" s="341"/>
      <c r="G211" s="357"/>
      <c r="H211" s="57" t="s">
        <v>1</v>
      </c>
      <c r="I211" s="227"/>
      <c r="J211" s="228"/>
      <c r="K211" s="228"/>
      <c r="L211" s="228"/>
      <c r="M211" s="228"/>
      <c r="N211" s="228"/>
      <c r="O211" s="228"/>
      <c r="P211" s="228"/>
      <c r="Q211" s="228"/>
      <c r="R211" s="228">
        <v>6401</v>
      </c>
      <c r="S211" s="228"/>
      <c r="T211" s="17"/>
    </row>
    <row r="212" spans="1:20" s="59" customFormat="1" ht="14.5" x14ac:dyDescent="0.35">
      <c r="A212" s="376"/>
      <c r="B212" s="374"/>
      <c r="C212" s="341"/>
      <c r="D212" s="341"/>
      <c r="E212" s="341"/>
      <c r="F212" s="341"/>
      <c r="G212" s="357"/>
      <c r="H212" s="57" t="s">
        <v>19</v>
      </c>
      <c r="I212" s="227"/>
      <c r="J212" s="228"/>
      <c r="K212" s="228"/>
      <c r="L212" s="228"/>
      <c r="M212" s="228"/>
      <c r="N212" s="228"/>
      <c r="O212" s="228"/>
      <c r="P212" s="228"/>
      <c r="Q212" s="228"/>
      <c r="R212" s="228">
        <v>280000</v>
      </c>
      <c r="S212" s="228"/>
      <c r="T212" s="17"/>
    </row>
    <row r="213" spans="1:20" s="59" customFormat="1" ht="14.5" x14ac:dyDescent="0.35">
      <c r="A213" s="376"/>
      <c r="B213" s="375"/>
      <c r="C213" s="341"/>
      <c r="D213" s="341"/>
      <c r="E213" s="341"/>
      <c r="F213" s="341"/>
      <c r="G213" s="358"/>
      <c r="H213" s="57" t="s">
        <v>245</v>
      </c>
      <c r="I213" s="229"/>
      <c r="J213" s="229"/>
      <c r="K213" s="229"/>
      <c r="L213" s="229"/>
      <c r="M213" s="229"/>
      <c r="N213" s="228"/>
      <c r="O213" s="228"/>
      <c r="P213" s="228"/>
      <c r="Q213" s="228"/>
      <c r="R213" s="228"/>
      <c r="S213" s="228"/>
      <c r="T213" s="17"/>
    </row>
    <row r="214" spans="1:20" s="59" customFormat="1" ht="14.5" x14ac:dyDescent="0.35">
      <c r="A214" s="376"/>
      <c r="B214" s="373" t="s">
        <v>11</v>
      </c>
      <c r="C214" s="377" t="s">
        <v>321</v>
      </c>
      <c r="D214" s="341" t="s">
        <v>256</v>
      </c>
      <c r="E214" s="341"/>
      <c r="F214" s="341"/>
      <c r="G214" s="356"/>
      <c r="H214" s="82" t="s">
        <v>198</v>
      </c>
      <c r="I214" s="225">
        <f>SUM(I215:I218)</f>
        <v>0</v>
      </c>
      <c r="J214" s="225">
        <f>SUM(J215:J218)</f>
        <v>0</v>
      </c>
      <c r="K214" s="208"/>
      <c r="L214" s="225">
        <f>SUM(L215:L218)</f>
        <v>0</v>
      </c>
      <c r="M214" s="208"/>
      <c r="N214" s="225">
        <f>SUM(N215:N218)</f>
        <v>0</v>
      </c>
      <c r="O214" s="208"/>
      <c r="P214" s="225">
        <f>SUM(P215:P218)</f>
        <v>0</v>
      </c>
      <c r="Q214" s="208"/>
      <c r="R214" s="225">
        <f>SUM(R215:R218)</f>
        <v>37000</v>
      </c>
      <c r="S214" s="208"/>
      <c r="T214" s="17"/>
    </row>
    <row r="215" spans="1:20" s="59" customFormat="1" ht="14.5" x14ac:dyDescent="0.35">
      <c r="A215" s="376"/>
      <c r="B215" s="374"/>
      <c r="C215" s="377"/>
      <c r="D215" s="341"/>
      <c r="E215" s="341"/>
      <c r="F215" s="341"/>
      <c r="G215" s="357"/>
      <c r="H215" s="57" t="s">
        <v>18</v>
      </c>
      <c r="I215" s="227"/>
      <c r="J215" s="228"/>
      <c r="K215" s="228"/>
      <c r="L215" s="228"/>
      <c r="M215" s="228"/>
      <c r="N215" s="228"/>
      <c r="O215" s="228"/>
      <c r="P215" s="228"/>
      <c r="Q215" s="228"/>
      <c r="R215" s="296">
        <v>25000</v>
      </c>
      <c r="S215" s="228"/>
      <c r="T215" s="326" t="s">
        <v>405</v>
      </c>
    </row>
    <row r="216" spans="1:20" s="59" customFormat="1" ht="14.5" x14ac:dyDescent="0.35">
      <c r="A216" s="376"/>
      <c r="B216" s="374"/>
      <c r="C216" s="377"/>
      <c r="D216" s="341"/>
      <c r="E216" s="341"/>
      <c r="F216" s="341"/>
      <c r="G216" s="357"/>
      <c r="H216" s="57" t="s">
        <v>0</v>
      </c>
      <c r="I216" s="227"/>
      <c r="J216" s="228"/>
      <c r="K216" s="228"/>
      <c r="L216" s="228"/>
      <c r="M216" s="228"/>
      <c r="N216" s="228"/>
      <c r="O216" s="228"/>
      <c r="P216" s="228"/>
      <c r="Q216" s="228"/>
      <c r="R216" s="296"/>
      <c r="S216" s="228"/>
      <c r="T216" s="327"/>
    </row>
    <row r="217" spans="1:20" s="59" customFormat="1" ht="14.5" x14ac:dyDescent="0.35">
      <c r="A217" s="376"/>
      <c r="B217" s="374"/>
      <c r="C217" s="377"/>
      <c r="D217" s="341"/>
      <c r="E217" s="341"/>
      <c r="F217" s="341"/>
      <c r="G217" s="357"/>
      <c r="H217" s="57" t="s">
        <v>1</v>
      </c>
      <c r="I217" s="227"/>
      <c r="J217" s="228"/>
      <c r="K217" s="228"/>
      <c r="L217" s="228"/>
      <c r="M217" s="228"/>
      <c r="N217" s="228"/>
      <c r="O217" s="228"/>
      <c r="P217" s="228"/>
      <c r="Q217" s="228"/>
      <c r="R217" s="296"/>
      <c r="S217" s="228"/>
      <c r="T217" s="327"/>
    </row>
    <row r="218" spans="1:20" s="59" customFormat="1" ht="14.5" x14ac:dyDescent="0.35">
      <c r="A218" s="376"/>
      <c r="B218" s="375"/>
      <c r="C218" s="377"/>
      <c r="D218" s="341"/>
      <c r="E218" s="341"/>
      <c r="F218" s="341"/>
      <c r="G218" s="358"/>
      <c r="H218" s="57" t="s">
        <v>19</v>
      </c>
      <c r="I218" s="229"/>
      <c r="J218" s="229"/>
      <c r="K218" s="229"/>
      <c r="L218" s="229"/>
      <c r="M218" s="229"/>
      <c r="N218" s="228"/>
      <c r="O218" s="228"/>
      <c r="P218" s="228"/>
      <c r="Q218" s="228"/>
      <c r="R218" s="296">
        <v>12000</v>
      </c>
      <c r="S218" s="228"/>
      <c r="T218" s="328"/>
    </row>
    <row r="219" spans="1:20" s="59" customFormat="1" ht="14.5" x14ac:dyDescent="0.35">
      <c r="A219" s="376"/>
      <c r="B219" s="373" t="s">
        <v>65</v>
      </c>
      <c r="C219" s="378" t="s">
        <v>322</v>
      </c>
      <c r="D219" s="341" t="s">
        <v>71</v>
      </c>
      <c r="E219" s="341"/>
      <c r="F219" s="341"/>
      <c r="G219" s="356"/>
      <c r="H219" s="82" t="s">
        <v>198</v>
      </c>
      <c r="I219" s="225">
        <f>SUM(I220:I223)</f>
        <v>0</v>
      </c>
      <c r="J219" s="208"/>
      <c r="K219" s="208"/>
      <c r="L219" s="225">
        <f>SUM(L220:L223)</f>
        <v>0</v>
      </c>
      <c r="M219" s="208"/>
      <c r="N219" s="225">
        <f>SUM(N220:N223)</f>
        <v>0</v>
      </c>
      <c r="O219" s="208"/>
      <c r="P219" s="225">
        <f>SUM(P220:P223)</f>
        <v>0</v>
      </c>
      <c r="Q219" s="208"/>
      <c r="R219" s="225">
        <f>SUM(R220:R223)</f>
        <v>10000</v>
      </c>
      <c r="S219" s="208"/>
      <c r="T219" s="17"/>
    </row>
    <row r="220" spans="1:20" s="59" customFormat="1" ht="14.5" x14ac:dyDescent="0.35">
      <c r="A220" s="376"/>
      <c r="B220" s="374"/>
      <c r="C220" s="378"/>
      <c r="D220" s="341"/>
      <c r="E220" s="341"/>
      <c r="F220" s="341"/>
      <c r="G220" s="357"/>
      <c r="H220" s="57" t="s">
        <v>18</v>
      </c>
      <c r="I220" s="227"/>
      <c r="J220" s="228"/>
      <c r="K220" s="228"/>
      <c r="L220" s="228"/>
      <c r="M220" s="228"/>
      <c r="N220" s="228"/>
      <c r="O220" s="228"/>
      <c r="P220" s="228"/>
      <c r="Q220" s="228"/>
      <c r="R220" s="228">
        <v>4000</v>
      </c>
      <c r="S220" s="228"/>
      <c r="T220" s="17"/>
    </row>
    <row r="221" spans="1:20" s="59" customFormat="1" ht="14.5" x14ac:dyDescent="0.35">
      <c r="A221" s="376"/>
      <c r="B221" s="374"/>
      <c r="C221" s="378"/>
      <c r="D221" s="341"/>
      <c r="E221" s="341"/>
      <c r="F221" s="341"/>
      <c r="G221" s="357"/>
      <c r="H221" s="57" t="s">
        <v>0</v>
      </c>
      <c r="I221" s="227"/>
      <c r="J221" s="228"/>
      <c r="K221" s="228"/>
      <c r="L221" s="228"/>
      <c r="M221" s="228"/>
      <c r="N221" s="228"/>
      <c r="O221" s="228"/>
      <c r="P221" s="228"/>
      <c r="Q221" s="228"/>
      <c r="R221" s="228">
        <v>250</v>
      </c>
      <c r="S221" s="228"/>
      <c r="T221" s="17"/>
    </row>
    <row r="222" spans="1:20" s="59" customFormat="1" ht="14.5" x14ac:dyDescent="0.35">
      <c r="A222" s="376"/>
      <c r="B222" s="374"/>
      <c r="C222" s="378"/>
      <c r="D222" s="341"/>
      <c r="E222" s="341"/>
      <c r="F222" s="341"/>
      <c r="G222" s="357"/>
      <c r="H222" s="57" t="s">
        <v>1</v>
      </c>
      <c r="I222" s="227"/>
      <c r="J222" s="228"/>
      <c r="K222" s="228"/>
      <c r="L222" s="228"/>
      <c r="M222" s="228"/>
      <c r="N222" s="228"/>
      <c r="O222" s="228"/>
      <c r="P222" s="228"/>
      <c r="Q222" s="228"/>
      <c r="R222" s="228">
        <v>250</v>
      </c>
      <c r="S222" s="228"/>
      <c r="T222" s="17"/>
    </row>
    <row r="223" spans="1:20" s="59" customFormat="1" ht="14.5" x14ac:dyDescent="0.35">
      <c r="A223" s="376"/>
      <c r="B223" s="375"/>
      <c r="C223" s="378"/>
      <c r="D223" s="341"/>
      <c r="E223" s="341"/>
      <c r="F223" s="341"/>
      <c r="G223" s="358"/>
      <c r="H223" s="57" t="s">
        <v>19</v>
      </c>
      <c r="I223" s="229"/>
      <c r="J223" s="229"/>
      <c r="K223" s="229"/>
      <c r="L223" s="229"/>
      <c r="M223" s="229"/>
      <c r="N223" s="228"/>
      <c r="O223" s="228"/>
      <c r="P223" s="228"/>
      <c r="Q223" s="228"/>
      <c r="R223" s="228">
        <v>5500</v>
      </c>
      <c r="S223" s="228"/>
      <c r="T223" s="17"/>
    </row>
    <row r="224" spans="1:20" s="59" customFormat="1" x14ac:dyDescent="0.35">
      <c r="A224" s="75" t="s">
        <v>247</v>
      </c>
      <c r="B224" s="75"/>
      <c r="C224" s="75"/>
      <c r="D224" s="75"/>
      <c r="E224" s="75"/>
      <c r="F224" s="75"/>
      <c r="O224" s="21"/>
      <c r="Q224" s="41"/>
      <c r="S224" s="41"/>
      <c r="T224" s="17"/>
    </row>
    <row r="225" spans="1:20" s="59" customFormat="1" x14ac:dyDescent="0.35">
      <c r="A225" s="213" t="s">
        <v>248</v>
      </c>
      <c r="B225" s="210"/>
      <c r="C225" s="210"/>
      <c r="D225" s="210"/>
      <c r="E225" s="210"/>
      <c r="F225" s="210"/>
      <c r="O225" s="21"/>
      <c r="Q225" s="41"/>
      <c r="S225" s="41"/>
      <c r="T225" s="17"/>
    </row>
    <row r="226" spans="1:20" s="59" customFormat="1" x14ac:dyDescent="0.35">
      <c r="A226" s="221" t="s">
        <v>249</v>
      </c>
      <c r="B226" s="210"/>
      <c r="C226" s="210"/>
      <c r="D226" s="210"/>
      <c r="E226" s="210"/>
      <c r="F226" s="210"/>
      <c r="O226" s="21"/>
      <c r="Q226" s="41"/>
      <c r="S226" s="41"/>
      <c r="T226" s="17"/>
    </row>
    <row r="227" spans="1:20" s="59" customFormat="1" x14ac:dyDescent="0.35">
      <c r="O227" s="21"/>
      <c r="Q227" s="41"/>
      <c r="S227" s="41"/>
      <c r="T227" s="17"/>
    </row>
    <row r="228" spans="1:20" s="59" customFormat="1" x14ac:dyDescent="0.35">
      <c r="O228" s="21"/>
      <c r="Q228" s="41"/>
      <c r="S228" s="41"/>
      <c r="T228" s="17"/>
    </row>
    <row r="229" spans="1:20" ht="25" customHeight="1" x14ac:dyDescent="0.35">
      <c r="A229" s="250" t="s">
        <v>277</v>
      </c>
      <c r="B229" s="184"/>
      <c r="C229" s="184"/>
      <c r="D229" s="185"/>
      <c r="E229" s="185"/>
      <c r="F229" s="185"/>
      <c r="G229" s="185"/>
      <c r="H229" s="185"/>
      <c r="I229" s="184"/>
      <c r="J229" s="329">
        <v>2017</v>
      </c>
      <c r="K229" s="329"/>
      <c r="L229" s="329">
        <v>2018</v>
      </c>
      <c r="M229" s="329"/>
      <c r="N229" s="329">
        <v>2019</v>
      </c>
      <c r="O229" s="329"/>
      <c r="P229" s="329">
        <v>2020</v>
      </c>
      <c r="Q229" s="329"/>
      <c r="R229" s="329">
        <v>2021</v>
      </c>
      <c r="S229" s="329"/>
    </row>
    <row r="230" spans="1:20" x14ac:dyDescent="0.35">
      <c r="A230" s="79" t="s">
        <v>2</v>
      </c>
      <c r="B230" s="80" t="s">
        <v>3</v>
      </c>
      <c r="C230" s="81" t="s">
        <v>4</v>
      </c>
      <c r="D230" s="81" t="s">
        <v>14</v>
      </c>
      <c r="E230" s="81" t="s">
        <v>12</v>
      </c>
      <c r="F230" s="81" t="s">
        <v>13</v>
      </c>
      <c r="G230" s="81" t="s">
        <v>15</v>
      </c>
      <c r="H230" s="29" t="s">
        <v>20</v>
      </c>
      <c r="I230" s="52" t="s">
        <v>5</v>
      </c>
      <c r="J230" s="39" t="s">
        <v>21</v>
      </c>
      <c r="K230" s="39" t="s">
        <v>36</v>
      </c>
      <c r="L230" s="39" t="s">
        <v>21</v>
      </c>
      <c r="M230" s="39" t="s">
        <v>36</v>
      </c>
      <c r="N230" s="39" t="s">
        <v>21</v>
      </c>
      <c r="O230" s="39" t="s">
        <v>36</v>
      </c>
      <c r="P230" s="39" t="s">
        <v>21</v>
      </c>
      <c r="Q230" s="39" t="s">
        <v>36</v>
      </c>
      <c r="R230" s="39" t="s">
        <v>21</v>
      </c>
      <c r="S230" s="39" t="s">
        <v>36</v>
      </c>
    </row>
    <row r="231" spans="1:20" ht="71" customHeight="1" x14ac:dyDescent="0.35">
      <c r="A231" s="383" t="s">
        <v>278</v>
      </c>
      <c r="B231" s="240" t="s">
        <v>6</v>
      </c>
      <c r="C231" s="238" t="s">
        <v>279</v>
      </c>
      <c r="D231" s="262" t="s">
        <v>331</v>
      </c>
      <c r="E231" s="263" t="s">
        <v>332</v>
      </c>
      <c r="F231" s="262" t="s">
        <v>333</v>
      </c>
      <c r="G231" s="238" t="s">
        <v>17</v>
      </c>
      <c r="H231" s="238" t="s">
        <v>197</v>
      </c>
      <c r="I231" s="235"/>
      <c r="J231" s="236"/>
      <c r="K231" s="236"/>
      <c r="L231" s="236"/>
      <c r="M231" s="236"/>
      <c r="N231" s="255">
        <v>1</v>
      </c>
      <c r="O231" s="255">
        <v>1</v>
      </c>
      <c r="P231" s="255">
        <v>1</v>
      </c>
      <c r="Q231" s="255">
        <v>1</v>
      </c>
      <c r="R231" s="236"/>
      <c r="S231" s="255">
        <v>1</v>
      </c>
    </row>
    <row r="232" spans="1:20" s="59" customFormat="1" ht="57" customHeight="1" x14ac:dyDescent="0.35">
      <c r="A232" s="384"/>
      <c r="B232" s="240" t="s">
        <v>7</v>
      </c>
      <c r="C232" s="238" t="s">
        <v>257</v>
      </c>
      <c r="D232" s="264" t="s">
        <v>258</v>
      </c>
      <c r="E232" s="264" t="s">
        <v>334</v>
      </c>
      <c r="F232" s="262" t="s">
        <v>335</v>
      </c>
      <c r="G232" s="238" t="s">
        <v>17</v>
      </c>
      <c r="H232" s="238" t="s">
        <v>197</v>
      </c>
      <c r="I232" s="235"/>
      <c r="J232" s="236"/>
      <c r="K232" s="236"/>
      <c r="L232" s="236"/>
      <c r="M232" s="236"/>
      <c r="N232" s="236"/>
      <c r="O232" s="236"/>
      <c r="P232" s="236"/>
      <c r="Q232" s="236"/>
      <c r="R232" s="236"/>
      <c r="S232" s="239"/>
      <c r="T232" s="17"/>
    </row>
    <row r="233" spans="1:20" s="59" customFormat="1" ht="14.5" x14ac:dyDescent="0.35">
      <c r="A233" s="28"/>
      <c r="B233" s="28"/>
      <c r="C233" s="241"/>
      <c r="D233" s="241"/>
      <c r="E233" s="241"/>
      <c r="F233" s="241"/>
      <c r="G233" s="241"/>
      <c r="H233" s="241"/>
      <c r="I233" s="28"/>
      <c r="J233" s="28"/>
      <c r="K233" s="28"/>
      <c r="L233" s="28"/>
      <c r="M233" s="28"/>
      <c r="N233" s="28"/>
      <c r="O233" s="28"/>
      <c r="P233" s="28"/>
      <c r="Q233" s="28"/>
      <c r="R233" s="28"/>
      <c r="S233" s="28"/>
      <c r="T233" s="17"/>
    </row>
    <row r="234" spans="1:20" s="59" customFormat="1" ht="14.5" x14ac:dyDescent="0.35">
      <c r="A234" s="28"/>
      <c r="B234" s="243"/>
      <c r="C234" s="242"/>
      <c r="D234" s="242"/>
      <c r="E234" s="242"/>
      <c r="F234" s="242"/>
      <c r="G234" s="242"/>
      <c r="H234" s="242"/>
      <c r="I234" s="243"/>
      <c r="J234" s="242"/>
      <c r="K234" s="242"/>
      <c r="L234" s="245"/>
      <c r="M234" s="245"/>
      <c r="N234" s="245"/>
      <c r="O234" s="245"/>
      <c r="P234" s="245"/>
      <c r="Q234" s="245"/>
      <c r="R234" s="245"/>
      <c r="S234" s="245"/>
      <c r="T234" s="17"/>
    </row>
    <row r="235" spans="1:20" s="59" customFormat="1" x14ac:dyDescent="0.35">
      <c r="A235" s="28"/>
      <c r="B235" s="18"/>
      <c r="C235" s="18"/>
      <c r="D235" s="18"/>
      <c r="E235" s="18"/>
      <c r="F235" s="18"/>
      <c r="G235" s="18"/>
      <c r="H235" s="18"/>
      <c r="I235" s="18"/>
      <c r="J235" s="329">
        <v>2017</v>
      </c>
      <c r="K235" s="329"/>
      <c r="L235" s="329">
        <v>2018</v>
      </c>
      <c r="M235" s="329"/>
      <c r="N235" s="329">
        <v>2019</v>
      </c>
      <c r="O235" s="329"/>
      <c r="P235" s="329">
        <v>2020</v>
      </c>
      <c r="Q235" s="329"/>
      <c r="R235" s="329">
        <v>2021</v>
      </c>
      <c r="S235" s="329"/>
      <c r="T235" s="17"/>
    </row>
    <row r="236" spans="1:20" s="59" customFormat="1" x14ac:dyDescent="0.35">
      <c r="A236" s="230" t="s">
        <v>2</v>
      </c>
      <c r="B236" s="231" t="s">
        <v>3</v>
      </c>
      <c r="C236" s="232" t="s">
        <v>4</v>
      </c>
      <c r="D236" s="232" t="s">
        <v>14</v>
      </c>
      <c r="E236" s="232" t="s">
        <v>12</v>
      </c>
      <c r="F236" s="232" t="s">
        <v>13</v>
      </c>
      <c r="G236" s="232" t="s">
        <v>15</v>
      </c>
      <c r="H236" s="233" t="s">
        <v>20</v>
      </c>
      <c r="I236" s="234" t="s">
        <v>5</v>
      </c>
      <c r="J236" s="39" t="s">
        <v>21</v>
      </c>
      <c r="K236" s="39" t="s">
        <v>36</v>
      </c>
      <c r="L236" s="39" t="s">
        <v>21</v>
      </c>
      <c r="M236" s="39" t="s">
        <v>36</v>
      </c>
      <c r="N236" s="39" t="s">
        <v>21</v>
      </c>
      <c r="O236" s="39" t="s">
        <v>36</v>
      </c>
      <c r="P236" s="39" t="s">
        <v>21</v>
      </c>
      <c r="Q236" s="39" t="s">
        <v>36</v>
      </c>
      <c r="R236" s="39" t="s">
        <v>21</v>
      </c>
      <c r="S236" s="39" t="s">
        <v>36</v>
      </c>
      <c r="T236" s="17"/>
    </row>
    <row r="237" spans="1:20" s="59" customFormat="1" ht="69" customHeight="1" x14ac:dyDescent="0.35">
      <c r="A237" s="379" t="s">
        <v>280</v>
      </c>
      <c r="B237" s="240" t="s">
        <v>6</v>
      </c>
      <c r="C237" s="238" t="s">
        <v>284</v>
      </c>
      <c r="D237" s="238"/>
      <c r="E237" s="238" t="s">
        <v>282</v>
      </c>
      <c r="F237" s="238" t="s">
        <v>283</v>
      </c>
      <c r="G237" s="238"/>
      <c r="H237" s="238" t="s">
        <v>197</v>
      </c>
      <c r="I237" s="244" t="s">
        <v>138</v>
      </c>
      <c r="J237" s="236"/>
      <c r="K237" s="236"/>
      <c r="L237" s="236"/>
      <c r="M237" s="236"/>
      <c r="N237" s="236"/>
      <c r="O237" s="236"/>
      <c r="P237" s="236"/>
      <c r="Q237" s="236"/>
      <c r="R237" s="236"/>
      <c r="S237" s="239"/>
      <c r="T237" s="17"/>
    </row>
    <row r="238" spans="1:20" s="59" customFormat="1" ht="63" customHeight="1" x14ac:dyDescent="0.35">
      <c r="A238" s="380"/>
      <c r="B238" s="240" t="s">
        <v>7</v>
      </c>
      <c r="C238" s="238" t="s">
        <v>285</v>
      </c>
      <c r="D238" s="238"/>
      <c r="E238" s="238"/>
      <c r="F238" s="238" t="s">
        <v>283</v>
      </c>
      <c r="G238" s="238"/>
      <c r="H238" s="238" t="s">
        <v>197</v>
      </c>
      <c r="I238" s="244">
        <v>0</v>
      </c>
      <c r="J238" s="236"/>
      <c r="K238" s="236"/>
      <c r="L238" s="236"/>
      <c r="M238" s="236"/>
      <c r="N238" s="236"/>
      <c r="O238" s="236"/>
      <c r="P238" s="236"/>
      <c r="Q238" s="236"/>
      <c r="R238" s="236"/>
      <c r="S238" s="239"/>
      <c r="T238" s="17"/>
    </row>
    <row r="239" spans="1:20" s="59" customFormat="1" ht="67" customHeight="1" x14ac:dyDescent="0.35">
      <c r="A239" s="380"/>
      <c r="B239" s="240" t="s">
        <v>8</v>
      </c>
      <c r="C239" s="238" t="s">
        <v>281</v>
      </c>
      <c r="D239" s="238"/>
      <c r="E239" s="238"/>
      <c r="F239" s="238" t="s">
        <v>283</v>
      </c>
      <c r="G239" s="238"/>
      <c r="H239" s="238" t="s">
        <v>197</v>
      </c>
      <c r="I239" s="244">
        <v>0</v>
      </c>
      <c r="J239" s="236"/>
      <c r="K239" s="236"/>
      <c r="L239" s="236"/>
      <c r="M239" s="236"/>
      <c r="N239" s="236"/>
      <c r="O239" s="236"/>
      <c r="P239" s="236"/>
      <c r="Q239" s="236"/>
      <c r="R239" s="236"/>
      <c r="S239" s="239"/>
      <c r="T239" s="17"/>
    </row>
    <row r="240" spans="1:20" s="59" customFormat="1" ht="63" customHeight="1" x14ac:dyDescent="0.35">
      <c r="A240" s="381"/>
      <c r="B240" s="240" t="s">
        <v>9</v>
      </c>
      <c r="C240" s="238" t="s">
        <v>286</v>
      </c>
      <c r="D240" s="238"/>
      <c r="E240" s="238"/>
      <c r="F240" s="238" t="s">
        <v>283</v>
      </c>
      <c r="G240" s="238"/>
      <c r="H240" s="238" t="s">
        <v>197</v>
      </c>
      <c r="I240" s="244" t="s">
        <v>138</v>
      </c>
      <c r="J240" s="236"/>
      <c r="K240" s="236"/>
      <c r="L240" s="236"/>
      <c r="M240" s="236"/>
      <c r="N240" s="236"/>
      <c r="O240" s="236"/>
      <c r="P240" s="236"/>
      <c r="Q240" s="236"/>
      <c r="R240" s="236"/>
      <c r="S240" s="239"/>
      <c r="T240" s="17"/>
    </row>
    <row r="241" spans="1:20" s="59" customFormat="1" ht="14.5" x14ac:dyDescent="0.35">
      <c r="A241" s="75" t="s">
        <v>287</v>
      </c>
      <c r="B241" s="75"/>
      <c r="C241" s="75"/>
      <c r="D241" s="242"/>
      <c r="E241" s="242"/>
      <c r="F241" s="242"/>
      <c r="G241" s="242"/>
      <c r="H241" s="242"/>
      <c r="I241" s="243"/>
      <c r="J241" s="242"/>
      <c r="K241" s="242"/>
      <c r="L241" s="242"/>
      <c r="M241" s="242"/>
      <c r="N241" s="242"/>
      <c r="O241" s="242"/>
      <c r="P241" s="242"/>
      <c r="Q241" s="242"/>
      <c r="R241" s="242"/>
      <c r="S241" s="242"/>
      <c r="T241" s="17"/>
    </row>
    <row r="242" spans="1:20" s="59" customFormat="1" ht="14.5" x14ac:dyDescent="0.35">
      <c r="A242" s="213" t="s">
        <v>288</v>
      </c>
      <c r="B242" s="210"/>
      <c r="C242" s="210"/>
      <c r="D242" s="242"/>
      <c r="E242" s="242"/>
      <c r="F242" s="242"/>
      <c r="G242" s="242"/>
      <c r="H242" s="242"/>
      <c r="I242" s="243"/>
      <c r="J242" s="242"/>
      <c r="K242" s="242"/>
      <c r="L242" s="242"/>
      <c r="M242" s="242"/>
      <c r="N242" s="242"/>
      <c r="O242" s="242"/>
      <c r="P242" s="242"/>
      <c r="Q242" s="242"/>
      <c r="R242" s="242"/>
      <c r="S242" s="242"/>
      <c r="T242" s="17"/>
    </row>
    <row r="243" spans="1:20" s="59" customFormat="1" ht="14.5" x14ac:dyDescent="0.35">
      <c r="A243" s="28"/>
      <c r="B243" s="243"/>
      <c r="C243" s="242"/>
      <c r="D243" s="242"/>
      <c r="E243" s="242"/>
      <c r="F243" s="242"/>
      <c r="G243" s="242"/>
      <c r="H243" s="242"/>
      <c r="I243" s="243"/>
      <c r="J243" s="242"/>
      <c r="K243" s="242"/>
      <c r="L243" s="245"/>
      <c r="M243" s="245"/>
      <c r="N243" s="245"/>
      <c r="O243" s="245"/>
      <c r="P243" s="245"/>
      <c r="Q243" s="245"/>
      <c r="R243" s="245"/>
      <c r="S243" s="245"/>
      <c r="T243" s="17"/>
    </row>
    <row r="244" spans="1:20" x14ac:dyDescent="0.35">
      <c r="A244" s="28"/>
      <c r="B244" s="18"/>
      <c r="C244" s="18"/>
      <c r="D244" s="18"/>
      <c r="E244" s="18"/>
      <c r="F244" s="18"/>
      <c r="G244" s="18"/>
      <c r="H244" s="18"/>
      <c r="I244" s="18"/>
      <c r="J244" s="329">
        <v>2017</v>
      </c>
      <c r="K244" s="329"/>
      <c r="L244" s="329">
        <v>2018</v>
      </c>
      <c r="M244" s="329"/>
      <c r="N244" s="329">
        <v>2019</v>
      </c>
      <c r="O244" s="329"/>
      <c r="P244" s="329">
        <v>2020</v>
      </c>
      <c r="Q244" s="329"/>
      <c r="R244" s="329">
        <v>2021</v>
      </c>
      <c r="S244" s="329"/>
    </row>
    <row r="245" spans="1:20" x14ac:dyDescent="0.35">
      <c r="A245" s="230" t="s">
        <v>2</v>
      </c>
      <c r="B245" s="231" t="s">
        <v>3</v>
      </c>
      <c r="C245" s="232" t="s">
        <v>4</v>
      </c>
      <c r="D245" s="232" t="s">
        <v>14</v>
      </c>
      <c r="E245" s="232" t="s">
        <v>12</v>
      </c>
      <c r="F245" s="232" t="s">
        <v>13</v>
      </c>
      <c r="G245" s="232" t="s">
        <v>15</v>
      </c>
      <c r="H245" s="233" t="s">
        <v>20</v>
      </c>
      <c r="I245" s="234" t="s">
        <v>5</v>
      </c>
      <c r="J245" s="39" t="s">
        <v>21</v>
      </c>
      <c r="K245" s="39" t="s">
        <v>36</v>
      </c>
      <c r="L245" s="39" t="s">
        <v>21</v>
      </c>
      <c r="M245" s="39" t="s">
        <v>36</v>
      </c>
      <c r="N245" s="39" t="s">
        <v>21</v>
      </c>
      <c r="O245" s="39" t="s">
        <v>36</v>
      </c>
      <c r="P245" s="39" t="s">
        <v>21</v>
      </c>
      <c r="Q245" s="39" t="s">
        <v>36</v>
      </c>
      <c r="R245" s="39" t="s">
        <v>21</v>
      </c>
      <c r="S245" s="39" t="s">
        <v>36</v>
      </c>
    </row>
    <row r="246" spans="1:20" s="59" customFormat="1" ht="52" x14ac:dyDescent="0.35">
      <c r="A246" s="379" t="s">
        <v>289</v>
      </c>
      <c r="B246" s="240" t="s">
        <v>6</v>
      </c>
      <c r="C246" s="238" t="s">
        <v>291</v>
      </c>
      <c r="D246" s="238"/>
      <c r="E246" s="238" t="s">
        <v>293</v>
      </c>
      <c r="F246" s="238"/>
      <c r="G246" s="238"/>
      <c r="H246" s="238"/>
      <c r="I246" s="244" t="s">
        <v>138</v>
      </c>
      <c r="J246" s="236"/>
      <c r="K246" s="236"/>
      <c r="L246" s="236"/>
      <c r="M246" s="236"/>
      <c r="N246" s="236"/>
      <c r="O246" s="236"/>
      <c r="P246" s="236"/>
      <c r="Q246" s="236"/>
      <c r="R246" s="236"/>
      <c r="S246" s="239"/>
      <c r="T246" s="17"/>
    </row>
    <row r="247" spans="1:20" s="59" customFormat="1" ht="39" x14ac:dyDescent="0.35">
      <c r="A247" s="380"/>
      <c r="B247" s="240" t="s">
        <v>7</v>
      </c>
      <c r="C247" s="238" t="s">
        <v>292</v>
      </c>
      <c r="D247" s="238"/>
      <c r="E247" s="238"/>
      <c r="F247" s="238"/>
      <c r="G247" s="238"/>
      <c r="H247" s="238"/>
      <c r="I247" s="244" t="s">
        <v>138</v>
      </c>
      <c r="J247" s="236"/>
      <c r="K247" s="236"/>
      <c r="L247" s="236"/>
      <c r="M247" s="236"/>
      <c r="N247" s="236"/>
      <c r="O247" s="236"/>
      <c r="P247" s="236"/>
      <c r="Q247" s="236"/>
      <c r="R247" s="236"/>
      <c r="S247" s="239"/>
      <c r="T247" s="17"/>
    </row>
    <row r="248" spans="1:20" ht="39" x14ac:dyDescent="0.35">
      <c r="A248" s="381"/>
      <c r="B248" s="240" t="s">
        <v>8</v>
      </c>
      <c r="C248" s="238" t="s">
        <v>259</v>
      </c>
      <c r="D248" s="238" t="s">
        <v>260</v>
      </c>
      <c r="E248" s="238" t="s">
        <v>261</v>
      </c>
      <c r="F248" s="238" t="s">
        <v>262</v>
      </c>
      <c r="G248" s="238" t="s">
        <v>17</v>
      </c>
      <c r="H248" s="238" t="s">
        <v>197</v>
      </c>
      <c r="I248" s="244" t="s">
        <v>263</v>
      </c>
      <c r="J248" s="236"/>
      <c r="K248" s="236"/>
      <c r="L248" s="236"/>
      <c r="M248" s="236"/>
      <c r="N248" s="236"/>
      <c r="O248" s="236"/>
      <c r="P248" s="236"/>
      <c r="Q248" s="236"/>
      <c r="R248" s="236"/>
      <c r="S248" s="239"/>
    </row>
    <row r="249" spans="1:20" s="59" customFormat="1" ht="14.5" x14ac:dyDescent="0.35">
      <c r="A249" s="75" t="s">
        <v>290</v>
      </c>
      <c r="B249" s="75"/>
      <c r="C249" s="75"/>
      <c r="D249" s="241"/>
      <c r="E249" s="241"/>
      <c r="F249" s="241"/>
      <c r="G249" s="241"/>
      <c r="H249" s="241"/>
      <c r="I249" s="28"/>
      <c r="J249" s="28"/>
      <c r="K249" s="28"/>
      <c r="L249" s="28"/>
      <c r="M249" s="28"/>
      <c r="N249" s="28"/>
      <c r="O249" s="28"/>
      <c r="P249" s="28"/>
      <c r="Q249" s="28"/>
      <c r="R249" s="28"/>
      <c r="S249" s="28"/>
      <c r="T249" s="28"/>
    </row>
    <row r="250" spans="1:20" s="59" customFormat="1" ht="14.5" x14ac:dyDescent="0.35">
      <c r="A250" s="213" t="s">
        <v>294</v>
      </c>
      <c r="B250" s="210"/>
      <c r="C250" s="210"/>
      <c r="D250" s="246"/>
      <c r="E250" s="246"/>
      <c r="F250" s="246"/>
      <c r="G250" s="247"/>
      <c r="H250" s="19"/>
      <c r="I250" s="19"/>
      <c r="J250" s="19"/>
      <c r="K250" s="19"/>
      <c r="L250" s="19"/>
      <c r="M250" s="19"/>
      <c r="N250" s="19"/>
      <c r="O250" s="19"/>
      <c r="P250" s="19"/>
      <c r="Q250" s="19"/>
      <c r="R250" s="19"/>
      <c r="S250" s="28"/>
      <c r="T250" s="28"/>
    </row>
    <row r="251" spans="1:20" s="59" customFormat="1" ht="14.5" x14ac:dyDescent="0.35">
      <c r="A251" s="213" t="s">
        <v>295</v>
      </c>
      <c r="B251" s="210"/>
      <c r="C251" s="210"/>
      <c r="D251" s="28"/>
      <c r="E251" s="28"/>
      <c r="F251" s="28"/>
      <c r="G251" s="28"/>
      <c r="H251" s="28"/>
      <c r="I251" s="28"/>
      <c r="J251" s="28"/>
      <c r="K251" s="28"/>
      <c r="L251" s="28"/>
      <c r="M251" s="28"/>
      <c r="N251" s="28"/>
      <c r="O251" s="28"/>
      <c r="P251" s="28"/>
      <c r="Q251" s="28"/>
      <c r="R251" s="28"/>
      <c r="S251" s="28"/>
      <c r="T251" s="28"/>
    </row>
    <row r="252" spans="1:20" s="59" customFormat="1" ht="14.5" x14ac:dyDescent="0.35">
      <c r="A252" s="28"/>
      <c r="B252" s="28"/>
      <c r="C252" s="28"/>
      <c r="D252" s="28"/>
      <c r="E252" s="28"/>
      <c r="F252" s="28"/>
      <c r="G252" s="28"/>
      <c r="H252" s="28"/>
      <c r="I252" s="28"/>
      <c r="J252" s="28"/>
      <c r="K252" s="28"/>
      <c r="L252" s="28"/>
      <c r="M252" s="28"/>
      <c r="N252" s="28"/>
      <c r="O252" s="28"/>
      <c r="P252" s="28"/>
      <c r="Q252" s="28"/>
      <c r="R252" s="28"/>
      <c r="S252" s="28"/>
      <c r="T252" s="28"/>
    </row>
    <row r="253" spans="1:20" x14ac:dyDescent="0.35">
      <c r="A253" s="28"/>
      <c r="B253" s="18"/>
      <c r="C253" s="18"/>
      <c r="D253" s="18"/>
      <c r="E253" s="18"/>
      <c r="F253" s="18"/>
      <c r="G253" s="18"/>
      <c r="H253" s="18"/>
      <c r="I253" s="18"/>
      <c r="J253" s="329">
        <v>2017</v>
      </c>
      <c r="K253" s="329"/>
      <c r="L253" s="329">
        <v>2018</v>
      </c>
      <c r="M253" s="329"/>
      <c r="N253" s="329">
        <v>2019</v>
      </c>
      <c r="O253" s="329"/>
      <c r="P253" s="329">
        <v>2020</v>
      </c>
      <c r="Q253" s="329"/>
      <c r="R253" s="329">
        <v>2021</v>
      </c>
      <c r="S253" s="329"/>
    </row>
    <row r="254" spans="1:20" x14ac:dyDescent="0.35">
      <c r="A254" s="230" t="s">
        <v>2</v>
      </c>
      <c r="B254" s="231" t="s">
        <v>3</v>
      </c>
      <c r="C254" s="232" t="s">
        <v>4</v>
      </c>
      <c r="D254" s="232" t="s">
        <v>14</v>
      </c>
      <c r="E254" s="232" t="s">
        <v>12</v>
      </c>
      <c r="F254" s="232" t="s">
        <v>13</v>
      </c>
      <c r="G254" s="232" t="s">
        <v>15</v>
      </c>
      <c r="H254" s="233" t="s">
        <v>20</v>
      </c>
      <c r="I254" s="234" t="s">
        <v>5</v>
      </c>
      <c r="J254" s="39" t="s">
        <v>21</v>
      </c>
      <c r="K254" s="39" t="s">
        <v>36</v>
      </c>
      <c r="L254" s="39" t="s">
        <v>21</v>
      </c>
      <c r="M254" s="39" t="s">
        <v>36</v>
      </c>
      <c r="N254" s="39" t="s">
        <v>21</v>
      </c>
      <c r="O254" s="39" t="s">
        <v>36</v>
      </c>
      <c r="P254" s="39" t="s">
        <v>21</v>
      </c>
      <c r="Q254" s="39" t="s">
        <v>36</v>
      </c>
      <c r="R254" s="39" t="s">
        <v>21</v>
      </c>
      <c r="S254" s="39" t="s">
        <v>36</v>
      </c>
    </row>
    <row r="255" spans="1:20" s="59" customFormat="1" ht="53" customHeight="1" x14ac:dyDescent="0.35">
      <c r="A255" s="379" t="s">
        <v>296</v>
      </c>
      <c r="B255" s="240" t="s">
        <v>6</v>
      </c>
      <c r="C255" s="238" t="s">
        <v>298</v>
      </c>
      <c r="D255" s="238"/>
      <c r="E255" s="238"/>
      <c r="F255" s="238"/>
      <c r="G255" s="238"/>
      <c r="H255" s="238"/>
      <c r="I255" s="244" t="s">
        <v>138</v>
      </c>
      <c r="J255" s="234"/>
      <c r="K255" s="234"/>
      <c r="L255" s="234"/>
      <c r="M255" s="234"/>
      <c r="N255" s="234"/>
      <c r="O255" s="234"/>
      <c r="P255" s="234"/>
      <c r="Q255" s="234"/>
      <c r="R255" s="234"/>
      <c r="S255" s="234"/>
    </row>
    <row r="256" spans="1:20" s="59" customFormat="1" ht="53" customHeight="1" x14ac:dyDescent="0.35">
      <c r="A256" s="380"/>
      <c r="B256" s="240" t="s">
        <v>7</v>
      </c>
      <c r="C256" s="238" t="s">
        <v>299</v>
      </c>
      <c r="D256" s="238"/>
      <c r="E256" s="238" t="s">
        <v>304</v>
      </c>
      <c r="F256" s="238"/>
      <c r="G256" s="238"/>
      <c r="H256" s="238"/>
      <c r="I256" s="244" t="s">
        <v>309</v>
      </c>
      <c r="J256" s="234"/>
      <c r="K256" s="234"/>
      <c r="L256" s="234"/>
      <c r="M256" s="234"/>
      <c r="N256" s="234"/>
      <c r="O256" s="234"/>
      <c r="P256" s="234"/>
      <c r="Q256" s="234"/>
      <c r="R256" s="234"/>
      <c r="S256" s="234"/>
    </row>
    <row r="257" spans="1:20" s="59" customFormat="1" ht="53" customHeight="1" x14ac:dyDescent="0.35">
      <c r="A257" s="380"/>
      <c r="B257" s="240" t="s">
        <v>8</v>
      </c>
      <c r="C257" s="238" t="s">
        <v>300</v>
      </c>
      <c r="D257" s="238"/>
      <c r="E257" s="238" t="s">
        <v>305</v>
      </c>
      <c r="F257" s="238"/>
      <c r="G257" s="238"/>
      <c r="H257" s="238"/>
      <c r="I257" s="244" t="s">
        <v>310</v>
      </c>
      <c r="J257" s="234"/>
      <c r="K257" s="234"/>
      <c r="L257" s="234"/>
      <c r="M257" s="234"/>
      <c r="N257" s="234"/>
      <c r="O257" s="234"/>
      <c r="P257" s="234"/>
      <c r="Q257" s="234"/>
      <c r="R257" s="234"/>
      <c r="S257" s="234"/>
    </row>
    <row r="258" spans="1:20" s="59" customFormat="1" ht="53" customHeight="1" x14ac:dyDescent="0.35">
      <c r="A258" s="380"/>
      <c r="B258" s="240" t="s">
        <v>9</v>
      </c>
      <c r="C258" s="238" t="s">
        <v>301</v>
      </c>
      <c r="D258" s="238"/>
      <c r="E258" s="238" t="s">
        <v>306</v>
      </c>
      <c r="F258" s="238"/>
      <c r="G258" s="238"/>
      <c r="H258" s="238"/>
      <c r="I258" s="244" t="s">
        <v>310</v>
      </c>
      <c r="J258" s="234"/>
      <c r="K258" s="234"/>
      <c r="L258" s="234"/>
      <c r="M258" s="234"/>
      <c r="N258" s="234"/>
      <c r="O258" s="234"/>
      <c r="P258" s="234"/>
      <c r="Q258" s="234"/>
      <c r="R258" s="234"/>
      <c r="S258" s="234"/>
    </row>
    <row r="259" spans="1:20" s="59" customFormat="1" ht="53" customHeight="1" x14ac:dyDescent="0.35">
      <c r="A259" s="380"/>
      <c r="B259" s="240" t="s">
        <v>10</v>
      </c>
      <c r="C259" s="238" t="s">
        <v>302</v>
      </c>
      <c r="D259" s="238"/>
      <c r="E259" s="238" t="s">
        <v>307</v>
      </c>
      <c r="F259" s="238"/>
      <c r="G259" s="238"/>
      <c r="H259" s="238"/>
      <c r="I259" s="244" t="s">
        <v>310</v>
      </c>
      <c r="J259" s="234"/>
      <c r="K259" s="234"/>
      <c r="L259" s="234"/>
      <c r="M259" s="234"/>
      <c r="N259" s="234"/>
      <c r="O259" s="234"/>
      <c r="P259" s="234"/>
      <c r="Q259" s="234"/>
      <c r="R259" s="234"/>
      <c r="S259" s="234"/>
    </row>
    <row r="260" spans="1:20" s="59" customFormat="1" ht="53" customHeight="1" x14ac:dyDescent="0.35">
      <c r="A260" s="380"/>
      <c r="B260" s="240" t="s">
        <v>11</v>
      </c>
      <c r="C260" s="238" t="s">
        <v>303</v>
      </c>
      <c r="D260" s="238"/>
      <c r="E260" s="238" t="s">
        <v>308</v>
      </c>
      <c r="F260" s="238"/>
      <c r="G260" s="238"/>
      <c r="H260" s="238"/>
      <c r="I260" s="244" t="s">
        <v>311</v>
      </c>
      <c r="J260" s="234"/>
      <c r="K260" s="234"/>
      <c r="L260" s="234"/>
      <c r="M260" s="234"/>
      <c r="N260" s="234"/>
      <c r="O260" s="234"/>
      <c r="P260" s="234"/>
      <c r="Q260" s="234"/>
      <c r="R260" s="234"/>
      <c r="S260" s="234"/>
    </row>
    <row r="261" spans="1:20" ht="53" customHeight="1" x14ac:dyDescent="0.35">
      <c r="A261" s="381"/>
      <c r="B261" s="240" t="s">
        <v>65</v>
      </c>
      <c r="C261" s="238" t="s">
        <v>264</v>
      </c>
      <c r="D261" s="238" t="s">
        <v>265</v>
      </c>
      <c r="E261" s="238" t="s">
        <v>266</v>
      </c>
      <c r="F261" s="238" t="s">
        <v>267</v>
      </c>
      <c r="G261" s="238" t="s">
        <v>17</v>
      </c>
      <c r="H261" s="238" t="s">
        <v>197</v>
      </c>
      <c r="I261" s="244"/>
      <c r="J261" s="234"/>
      <c r="K261" s="234"/>
      <c r="L261" s="234"/>
      <c r="M261" s="234"/>
      <c r="N261" s="234"/>
      <c r="O261" s="234"/>
      <c r="P261" s="234"/>
      <c r="Q261" s="234"/>
      <c r="R261" s="234"/>
      <c r="S261" s="234"/>
      <c r="T261" s="59"/>
    </row>
    <row r="262" spans="1:20" ht="14.5" x14ac:dyDescent="0.35">
      <c r="A262" s="75" t="s">
        <v>297</v>
      </c>
      <c r="B262" s="75"/>
      <c r="C262" s="75"/>
      <c r="D262" s="248"/>
      <c r="E262" s="248"/>
      <c r="F262" s="248"/>
      <c r="G262" s="248"/>
      <c r="H262" s="248"/>
      <c r="I262" s="248"/>
      <c r="J262" s="248"/>
      <c r="K262" s="248"/>
      <c r="L262" s="248"/>
      <c r="M262" s="248"/>
      <c r="N262" s="248"/>
      <c r="O262" s="248"/>
      <c r="P262" s="248"/>
      <c r="Q262" s="248"/>
      <c r="R262" s="248"/>
      <c r="S262" s="248"/>
      <c r="T262" s="59"/>
    </row>
    <row r="263" spans="1:20" ht="14.5" x14ac:dyDescent="0.35">
      <c r="A263" s="213" t="s">
        <v>312</v>
      </c>
      <c r="B263" s="210"/>
      <c r="C263" s="210"/>
      <c r="D263" s="28"/>
      <c r="E263" s="28"/>
      <c r="F263" s="28"/>
      <c r="G263" s="28"/>
      <c r="H263" s="28"/>
      <c r="I263" s="28"/>
      <c r="J263" s="28"/>
      <c r="K263" s="28"/>
      <c r="L263" s="28"/>
      <c r="M263" s="28"/>
      <c r="N263" s="28"/>
      <c r="O263" s="28"/>
      <c r="P263" s="28"/>
      <c r="Q263" s="28"/>
      <c r="R263" s="28"/>
      <c r="S263" s="28"/>
      <c r="T263" s="28"/>
    </row>
    <row r="264" spans="1:20" ht="14.5" x14ac:dyDescent="0.35">
      <c r="A264" s="213" t="s">
        <v>313</v>
      </c>
      <c r="B264" s="210"/>
      <c r="C264" s="210"/>
      <c r="D264" s="28"/>
      <c r="E264" s="28"/>
      <c r="F264" s="28"/>
      <c r="G264" s="28"/>
      <c r="H264" s="28"/>
      <c r="I264" s="28"/>
      <c r="J264" s="28"/>
      <c r="K264" s="28"/>
      <c r="L264" s="28"/>
      <c r="M264" s="28"/>
      <c r="N264" s="28"/>
      <c r="O264" s="28"/>
      <c r="P264" s="28"/>
      <c r="Q264" s="28"/>
      <c r="R264" s="28"/>
      <c r="S264" s="28"/>
      <c r="T264" s="28"/>
    </row>
    <row r="265" spans="1:20" ht="14.5" x14ac:dyDescent="0.35">
      <c r="A265" s="213" t="s">
        <v>314</v>
      </c>
      <c r="B265" s="210"/>
      <c r="C265" s="210"/>
      <c r="D265" s="28"/>
      <c r="E265" s="28"/>
      <c r="F265" s="28"/>
      <c r="G265" s="28"/>
      <c r="H265" s="28"/>
      <c r="I265" s="28"/>
      <c r="J265" s="28"/>
      <c r="K265" s="28"/>
      <c r="L265" s="28"/>
      <c r="M265" s="28"/>
      <c r="N265" s="28"/>
      <c r="O265" s="28"/>
      <c r="P265" s="28"/>
      <c r="Q265" s="28"/>
      <c r="R265" s="28"/>
      <c r="S265" s="28"/>
      <c r="T265" s="28"/>
    </row>
    <row r="266" spans="1:20" ht="14.5" x14ac:dyDescent="0.35">
      <c r="A266" s="28"/>
      <c r="B266" s="28"/>
      <c r="C266" s="28"/>
      <c r="D266" s="28"/>
      <c r="E266" s="28"/>
      <c r="F266" s="28"/>
      <c r="G266" s="28"/>
      <c r="H266" s="28"/>
      <c r="I266" s="28"/>
      <c r="J266" s="28"/>
      <c r="K266" s="28"/>
      <c r="L266" s="28"/>
      <c r="M266" s="28"/>
      <c r="N266" s="28"/>
      <c r="O266" s="28"/>
      <c r="P266" s="28"/>
      <c r="Q266" s="28"/>
      <c r="R266" s="28"/>
      <c r="S266" s="28"/>
      <c r="T266" s="28"/>
    </row>
    <row r="267" spans="1:20" ht="14.5" x14ac:dyDescent="0.35">
      <c r="A267" s="28"/>
      <c r="B267" s="28"/>
      <c r="C267" s="28"/>
      <c r="D267" s="28"/>
      <c r="E267" s="28"/>
      <c r="F267" s="28"/>
      <c r="G267" s="28"/>
      <c r="H267" s="28"/>
      <c r="I267" s="28"/>
      <c r="J267" s="28"/>
      <c r="K267" s="28"/>
      <c r="L267" s="28"/>
      <c r="M267" s="28"/>
      <c r="N267" s="28"/>
      <c r="O267" s="28"/>
      <c r="P267" s="28"/>
      <c r="Q267" s="28"/>
      <c r="R267" s="28"/>
      <c r="S267" s="28"/>
      <c r="T267" s="28"/>
    </row>
    <row r="268" spans="1:20" x14ac:dyDescent="0.35">
      <c r="A268" s="28"/>
      <c r="B268" s="18"/>
      <c r="C268" s="18"/>
      <c r="D268" s="18"/>
      <c r="E268" s="18"/>
      <c r="F268" s="18"/>
      <c r="G268" s="18"/>
      <c r="H268" s="18"/>
      <c r="I268" s="18"/>
      <c r="J268" s="329">
        <v>2017</v>
      </c>
      <c r="K268" s="329"/>
      <c r="L268" s="329">
        <v>2018</v>
      </c>
      <c r="M268" s="329"/>
      <c r="N268" s="329">
        <v>2019</v>
      </c>
      <c r="O268" s="329"/>
      <c r="P268" s="329">
        <v>2020</v>
      </c>
      <c r="Q268" s="329"/>
      <c r="R268" s="329">
        <v>2021</v>
      </c>
      <c r="S268" s="329"/>
    </row>
    <row r="269" spans="1:20" x14ac:dyDescent="0.35">
      <c r="A269" s="230" t="s">
        <v>2</v>
      </c>
      <c r="B269" s="231" t="s">
        <v>3</v>
      </c>
      <c r="C269" s="232" t="s">
        <v>4</v>
      </c>
      <c r="D269" s="232" t="s">
        <v>14</v>
      </c>
      <c r="E269" s="232" t="s">
        <v>12</v>
      </c>
      <c r="F269" s="232" t="s">
        <v>13</v>
      </c>
      <c r="G269" s="232" t="s">
        <v>15</v>
      </c>
      <c r="H269" s="233" t="s">
        <v>20</v>
      </c>
      <c r="I269" s="234" t="s">
        <v>5</v>
      </c>
      <c r="J269" s="39" t="s">
        <v>21</v>
      </c>
      <c r="K269" s="39" t="s">
        <v>36</v>
      </c>
      <c r="L269" s="39" t="s">
        <v>21</v>
      </c>
      <c r="M269" s="39" t="s">
        <v>36</v>
      </c>
      <c r="N269" s="39" t="s">
        <v>21</v>
      </c>
      <c r="O269" s="39" t="s">
        <v>36</v>
      </c>
      <c r="P269" s="39" t="s">
        <v>21</v>
      </c>
      <c r="Q269" s="39" t="s">
        <v>36</v>
      </c>
      <c r="R269" s="39" t="s">
        <v>21</v>
      </c>
      <c r="S269" s="39" t="s">
        <v>36</v>
      </c>
    </row>
    <row r="270" spans="1:20" ht="44" customHeight="1" x14ac:dyDescent="0.35">
      <c r="A270" s="382" t="s">
        <v>315</v>
      </c>
      <c r="B270" s="240" t="s">
        <v>6</v>
      </c>
      <c r="C270" s="238" t="s">
        <v>318</v>
      </c>
      <c r="D270" s="238"/>
      <c r="E270" s="238"/>
      <c r="F270" s="238"/>
      <c r="G270" s="238"/>
      <c r="H270" s="238"/>
      <c r="I270" s="238" t="s">
        <v>319</v>
      </c>
      <c r="J270" s="234"/>
      <c r="K270" s="234"/>
      <c r="L270" s="234"/>
      <c r="M270" s="234"/>
      <c r="N270" s="234"/>
      <c r="O270" s="234"/>
      <c r="P270" s="234"/>
      <c r="Q270" s="234"/>
      <c r="R270" s="234"/>
      <c r="S270" s="234"/>
      <c r="T270" s="182"/>
    </row>
    <row r="271" spans="1:20" s="59" customFormat="1" ht="34" customHeight="1" x14ac:dyDescent="0.35">
      <c r="A271" s="382"/>
      <c r="B271" s="240" t="s">
        <v>7</v>
      </c>
      <c r="C271" s="238" t="s">
        <v>268</v>
      </c>
      <c r="D271" s="238" t="s">
        <v>269</v>
      </c>
      <c r="E271" s="238" t="s">
        <v>270</v>
      </c>
      <c r="F271" s="238" t="s">
        <v>271</v>
      </c>
      <c r="G271" s="238" t="s">
        <v>17</v>
      </c>
      <c r="H271" s="238" t="s">
        <v>35</v>
      </c>
      <c r="I271" s="238" t="s">
        <v>272</v>
      </c>
      <c r="J271" s="196"/>
      <c r="K271" s="196"/>
      <c r="L271" s="237"/>
      <c r="M271" s="196"/>
      <c r="N271" s="196"/>
      <c r="O271" s="196"/>
      <c r="P271" s="196"/>
      <c r="Q271" s="196"/>
      <c r="R271" s="196"/>
      <c r="S271" s="196"/>
      <c r="T271" s="249"/>
    </row>
    <row r="272" spans="1:20" ht="66" customHeight="1" x14ac:dyDescent="0.35">
      <c r="A272" s="382"/>
      <c r="B272" s="240" t="s">
        <v>8</v>
      </c>
      <c r="C272" s="238" t="s">
        <v>273</v>
      </c>
      <c r="D272" s="238" t="s">
        <v>274</v>
      </c>
      <c r="E272" s="238" t="s">
        <v>275</v>
      </c>
      <c r="F272" s="238"/>
      <c r="G272" s="238" t="s">
        <v>17</v>
      </c>
      <c r="H272" s="238" t="s">
        <v>35</v>
      </c>
      <c r="I272" s="238" t="s">
        <v>276</v>
      </c>
      <c r="J272" s="196"/>
      <c r="K272" s="196"/>
      <c r="L272" s="237"/>
      <c r="M272" s="196"/>
      <c r="N272" s="196"/>
      <c r="O272" s="196"/>
      <c r="P272" s="196"/>
      <c r="Q272" s="196"/>
      <c r="R272" s="196"/>
      <c r="S272" s="196"/>
      <c r="T272" s="249"/>
    </row>
    <row r="273" spans="1:4" x14ac:dyDescent="0.35">
      <c r="A273" s="75" t="s">
        <v>316</v>
      </c>
      <c r="B273" s="75"/>
      <c r="C273" s="75"/>
      <c r="D273" s="248"/>
    </row>
    <row r="274" spans="1:4" x14ac:dyDescent="0.35">
      <c r="A274" s="213" t="s">
        <v>317</v>
      </c>
      <c r="B274" s="210"/>
      <c r="C274" s="210"/>
      <c r="D274" s="28"/>
    </row>
    <row r="275" spans="1:4" x14ac:dyDescent="0.35">
      <c r="A275" s="59"/>
      <c r="B275" s="59"/>
      <c r="C275" s="59"/>
      <c r="D275" s="59"/>
    </row>
  </sheetData>
  <customSheetViews>
    <customSheetView guid="{22EC4EAD-30FC-4843-B33F-0E7D55EB3A95}" scale="70" printArea="1">
      <pane ySplit="3" topLeftCell="A216" activePane="bottomLeft" state="frozen"/>
      <selection pane="bottomLeft" activeCell="C219" sqref="C219:C224"/>
      <rowBreaks count="2" manualBreakCount="2">
        <brk id="103" max="23" man="1"/>
        <brk id="271" max="23" man="1"/>
      </rowBreaks>
      <pageMargins left="0.70866141732283472" right="0.70866141732283472" top="0.74803149606299213" bottom="0.74803149606299213" header="0" footer="0"/>
      <pageSetup paperSize="8" scale="47" fitToHeight="0" orientation="landscape" cellComments="asDisplayed" errors="dash" r:id="rId1"/>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4"/>
    </customSheetView>
  </customSheetViews>
  <mergeCells count="280">
    <mergeCell ref="N268:O268"/>
    <mergeCell ref="P268:Q268"/>
    <mergeCell ref="R268:S268"/>
    <mergeCell ref="J268:K268"/>
    <mergeCell ref="L268:M268"/>
    <mergeCell ref="A270:A272"/>
    <mergeCell ref="N229:O229"/>
    <mergeCell ref="P229:Q229"/>
    <mergeCell ref="R229:S229"/>
    <mergeCell ref="N244:O244"/>
    <mergeCell ref="P244:Q244"/>
    <mergeCell ref="R244:S244"/>
    <mergeCell ref="A231:A232"/>
    <mergeCell ref="J235:K235"/>
    <mergeCell ref="L235:M235"/>
    <mergeCell ref="N235:O235"/>
    <mergeCell ref="P235:Q235"/>
    <mergeCell ref="R235:S235"/>
    <mergeCell ref="A237:A240"/>
    <mergeCell ref="A246:A248"/>
    <mergeCell ref="J253:K253"/>
    <mergeCell ref="L253:M253"/>
    <mergeCell ref="A255:A261"/>
    <mergeCell ref="N253:O253"/>
    <mergeCell ref="P253:Q253"/>
    <mergeCell ref="R253:S253"/>
    <mergeCell ref="J229:K229"/>
    <mergeCell ref="L229:M229"/>
    <mergeCell ref="J244:K244"/>
    <mergeCell ref="L244:M244"/>
    <mergeCell ref="N198:O198"/>
    <mergeCell ref="P198:Q198"/>
    <mergeCell ref="R198:S198"/>
    <mergeCell ref="A200:A223"/>
    <mergeCell ref="B203:B207"/>
    <mergeCell ref="C203:C207"/>
    <mergeCell ref="D203:D207"/>
    <mergeCell ref="E203:E207"/>
    <mergeCell ref="F203:F207"/>
    <mergeCell ref="G203:G207"/>
    <mergeCell ref="B208:B213"/>
    <mergeCell ref="C208:C213"/>
    <mergeCell ref="D208:D213"/>
    <mergeCell ref="E208:E213"/>
    <mergeCell ref="F208:F213"/>
    <mergeCell ref="G208:G213"/>
    <mergeCell ref="B214:B218"/>
    <mergeCell ref="C214:C218"/>
    <mergeCell ref="D214:D218"/>
    <mergeCell ref="E214:E218"/>
    <mergeCell ref="F214:F218"/>
    <mergeCell ref="G214:G218"/>
    <mergeCell ref="B219:B223"/>
    <mergeCell ref="C219:C223"/>
    <mergeCell ref="J198:K198"/>
    <mergeCell ref="L198:M198"/>
    <mergeCell ref="B181:B185"/>
    <mergeCell ref="C181:C185"/>
    <mergeCell ref="D181:D185"/>
    <mergeCell ref="E181:E185"/>
    <mergeCell ref="F181:F185"/>
    <mergeCell ref="G181:G185"/>
    <mergeCell ref="B187:B191"/>
    <mergeCell ref="C187:C191"/>
    <mergeCell ref="D187:D191"/>
    <mergeCell ref="E187:E191"/>
    <mergeCell ref="F187:F191"/>
    <mergeCell ref="G187:G191"/>
    <mergeCell ref="D219:D223"/>
    <mergeCell ref="E219:E223"/>
    <mergeCell ref="F219:F223"/>
    <mergeCell ref="G219:G223"/>
    <mergeCell ref="B170:B175"/>
    <mergeCell ref="C170:C175"/>
    <mergeCell ref="D170:D175"/>
    <mergeCell ref="E170:E175"/>
    <mergeCell ref="F170:F175"/>
    <mergeCell ref="G170:G175"/>
    <mergeCell ref="B176:B180"/>
    <mergeCell ref="C176:C180"/>
    <mergeCell ref="D176:D180"/>
    <mergeCell ref="E176:E180"/>
    <mergeCell ref="F176:F180"/>
    <mergeCell ref="G176:G180"/>
    <mergeCell ref="J160:K160"/>
    <mergeCell ref="C165:C169"/>
    <mergeCell ref="D165:D169"/>
    <mergeCell ref="E165:E169"/>
    <mergeCell ref="B165:B169"/>
    <mergeCell ref="F165:F169"/>
    <mergeCell ref="G165:G169"/>
    <mergeCell ref="L160:M160"/>
    <mergeCell ref="N160:O160"/>
    <mergeCell ref="P160:Q160"/>
    <mergeCell ref="R160:S160"/>
    <mergeCell ref="A162:A192"/>
    <mergeCell ref="N126:O126"/>
    <mergeCell ref="P126:Q126"/>
    <mergeCell ref="R126:S126"/>
    <mergeCell ref="B144:B148"/>
    <mergeCell ref="C144:C148"/>
    <mergeCell ref="D144:D148"/>
    <mergeCell ref="E144:E148"/>
    <mergeCell ref="F144:F148"/>
    <mergeCell ref="G144:G148"/>
    <mergeCell ref="B149:B153"/>
    <mergeCell ref="C149:C153"/>
    <mergeCell ref="D149:D153"/>
    <mergeCell ref="E149:E153"/>
    <mergeCell ref="F149:F153"/>
    <mergeCell ref="G149:G153"/>
    <mergeCell ref="J126:K126"/>
    <mergeCell ref="L126:M126"/>
    <mergeCell ref="A128:A153"/>
    <mergeCell ref="B128:B132"/>
    <mergeCell ref="B138:B142"/>
    <mergeCell ref="C138:C142"/>
    <mergeCell ref="D138:D142"/>
    <mergeCell ref="E138:E142"/>
    <mergeCell ref="F138:F142"/>
    <mergeCell ref="G138:G142"/>
    <mergeCell ref="C119:C123"/>
    <mergeCell ref="D119:D123"/>
    <mergeCell ref="E119:E123"/>
    <mergeCell ref="F119:F123"/>
    <mergeCell ref="G119:G123"/>
    <mergeCell ref="G114:G118"/>
    <mergeCell ref="B119:B123"/>
    <mergeCell ref="C128:C132"/>
    <mergeCell ref="D128:D132"/>
    <mergeCell ref="E128:E132"/>
    <mergeCell ref="F128:F132"/>
    <mergeCell ref="G128:G132"/>
    <mergeCell ref="B133:B137"/>
    <mergeCell ref="C133:C137"/>
    <mergeCell ref="D133:D137"/>
    <mergeCell ref="E133:E137"/>
    <mergeCell ref="F133:F137"/>
    <mergeCell ref="G133:G137"/>
    <mergeCell ref="P102:Q102"/>
    <mergeCell ref="R102:S102"/>
    <mergeCell ref="J102:K102"/>
    <mergeCell ref="L102:M102"/>
    <mergeCell ref="R90:S90"/>
    <mergeCell ref="B68:B72"/>
    <mergeCell ref="A104:A123"/>
    <mergeCell ref="B104:B108"/>
    <mergeCell ref="C104:C108"/>
    <mergeCell ref="D104:D108"/>
    <mergeCell ref="E104:E108"/>
    <mergeCell ref="F104:F108"/>
    <mergeCell ref="G104:G108"/>
    <mergeCell ref="B109:B113"/>
    <mergeCell ref="C109:C113"/>
    <mergeCell ref="D109:D113"/>
    <mergeCell ref="E109:E113"/>
    <mergeCell ref="F109:F113"/>
    <mergeCell ref="G109:G113"/>
    <mergeCell ref="B114:B118"/>
    <mergeCell ref="C114:C118"/>
    <mergeCell ref="D114:D118"/>
    <mergeCell ref="E114:E118"/>
    <mergeCell ref="F114:F118"/>
    <mergeCell ref="F78:F82"/>
    <mergeCell ref="G78:G82"/>
    <mergeCell ref="J16:K16"/>
    <mergeCell ref="F48:F52"/>
    <mergeCell ref="G48:G52"/>
    <mergeCell ref="F53:F57"/>
    <mergeCell ref="G53:G57"/>
    <mergeCell ref="F68:F72"/>
    <mergeCell ref="G68:G72"/>
    <mergeCell ref="F18:F22"/>
    <mergeCell ref="G38:G42"/>
    <mergeCell ref="F43:F47"/>
    <mergeCell ref="G43:G47"/>
    <mergeCell ref="F38:F42"/>
    <mergeCell ref="F73:F77"/>
    <mergeCell ref="G23:G27"/>
    <mergeCell ref="A92:A96"/>
    <mergeCell ref="G7:G10"/>
    <mergeCell ref="F7:F10"/>
    <mergeCell ref="D11:D14"/>
    <mergeCell ref="C11:C14"/>
    <mergeCell ref="B11:B14"/>
    <mergeCell ref="B18:B22"/>
    <mergeCell ref="G18:G22"/>
    <mergeCell ref="G11:G14"/>
    <mergeCell ref="F11:F14"/>
    <mergeCell ref="E11:E14"/>
    <mergeCell ref="A7:A14"/>
    <mergeCell ref="B78:B82"/>
    <mergeCell ref="C78:C82"/>
    <mergeCell ref="D78:D82"/>
    <mergeCell ref="E78:E82"/>
    <mergeCell ref="E7:E10"/>
    <mergeCell ref="B73:B77"/>
    <mergeCell ref="C73:C77"/>
    <mergeCell ref="D73:D77"/>
    <mergeCell ref="E73:E77"/>
    <mergeCell ref="G73:G77"/>
    <mergeCell ref="F63:F67"/>
    <mergeCell ref="G63:G67"/>
    <mergeCell ref="D7:D10"/>
    <mergeCell ref="C7:C10"/>
    <mergeCell ref="B7:B10"/>
    <mergeCell ref="E18:E22"/>
    <mergeCell ref="D18:D22"/>
    <mergeCell ref="C18:C22"/>
    <mergeCell ref="D23:D27"/>
    <mergeCell ref="E23:E27"/>
    <mergeCell ref="F23:F27"/>
    <mergeCell ref="D28:D32"/>
    <mergeCell ref="E28:E32"/>
    <mergeCell ref="F28:F32"/>
    <mergeCell ref="G28:G32"/>
    <mergeCell ref="B58:B62"/>
    <mergeCell ref="C58:C62"/>
    <mergeCell ref="D58:D62"/>
    <mergeCell ref="E58:E62"/>
    <mergeCell ref="F58:F62"/>
    <mergeCell ref="G58:G62"/>
    <mergeCell ref="B33:B37"/>
    <mergeCell ref="C33:C37"/>
    <mergeCell ref="D33:D37"/>
    <mergeCell ref="E33:E37"/>
    <mergeCell ref="F33:F37"/>
    <mergeCell ref="G33:G37"/>
    <mergeCell ref="B38:B42"/>
    <mergeCell ref="C38:C42"/>
    <mergeCell ref="D38:D42"/>
    <mergeCell ref="E38:E42"/>
    <mergeCell ref="A18:A82"/>
    <mergeCell ref="B63:B67"/>
    <mergeCell ref="C63:C67"/>
    <mergeCell ref="D63:D67"/>
    <mergeCell ref="E63:E67"/>
    <mergeCell ref="B48:B52"/>
    <mergeCell ref="C48:C52"/>
    <mergeCell ref="D48:D52"/>
    <mergeCell ref="C68:C72"/>
    <mergeCell ref="D68:D72"/>
    <mergeCell ref="E68:E72"/>
    <mergeCell ref="E48:E52"/>
    <mergeCell ref="B53:B57"/>
    <mergeCell ref="C53:C57"/>
    <mergeCell ref="D53:D57"/>
    <mergeCell ref="E53:E57"/>
    <mergeCell ref="B23:B27"/>
    <mergeCell ref="C23:C27"/>
    <mergeCell ref="B43:B47"/>
    <mergeCell ref="C43:C47"/>
    <mergeCell ref="D43:D47"/>
    <mergeCell ref="E43:E47"/>
    <mergeCell ref="B28:B32"/>
    <mergeCell ref="C28:C32"/>
    <mergeCell ref="T7:T10"/>
    <mergeCell ref="T63:T66"/>
    <mergeCell ref="T129:T132"/>
    <mergeCell ref="T215:T218"/>
    <mergeCell ref="J2:K2"/>
    <mergeCell ref="L2:M2"/>
    <mergeCell ref="N2:O2"/>
    <mergeCell ref="P2:Q2"/>
    <mergeCell ref="R2:S2"/>
    <mergeCell ref="R5:S5"/>
    <mergeCell ref="R16:S16"/>
    <mergeCell ref="P5:Q5"/>
    <mergeCell ref="N5:O5"/>
    <mergeCell ref="P90:Q90"/>
    <mergeCell ref="J90:K90"/>
    <mergeCell ref="N90:O90"/>
    <mergeCell ref="L90:M90"/>
    <mergeCell ref="N16:O16"/>
    <mergeCell ref="P16:Q16"/>
    <mergeCell ref="L5:M5"/>
    <mergeCell ref="J5:K5"/>
    <mergeCell ref="I15:Q15"/>
    <mergeCell ref="L16:M16"/>
    <mergeCell ref="N102:O102"/>
  </mergeCells>
  <pageMargins left="0.70866141732283472" right="0.70866141732283472" top="0.74803149606299213" bottom="0.74803149606299213" header="0" footer="0"/>
  <pageSetup paperSize="8" scale="59" fitToHeight="0" orientation="landscape" cellComments="asDisplayed" errors="dash" r:id="rId5"/>
  <ignoredErrors>
    <ignoredError sqref="R170 R181 O42" formulaRange="1"/>
  </ignoredErrors>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2EBD9970F8024BAEFDE3ADEE117C16" ma:contentTypeVersion="13" ma:contentTypeDescription="Create a new document." ma:contentTypeScope="" ma:versionID="2a3d3c7980e22de193389045e513a74f">
  <xsd:schema xmlns:xsd="http://www.w3.org/2001/XMLSchema" xmlns:xs="http://www.w3.org/2001/XMLSchema" xmlns:p="http://schemas.microsoft.com/office/2006/metadata/properties" xmlns:ns3="80613eda-e2fe-498f-a686-6adbb5b8cbcd" xmlns:ns4="64709f7b-be1b-47ea-8a32-df1a4a749b1d" targetNamespace="http://schemas.microsoft.com/office/2006/metadata/properties" ma:root="true" ma:fieldsID="5925549622ae77ad3abdd7b400c9787b" ns3:_="" ns4:_="">
    <xsd:import namespace="80613eda-e2fe-498f-a686-6adbb5b8cbcd"/>
    <xsd:import namespace="64709f7b-be1b-47ea-8a32-df1a4a749b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13eda-e2fe-498f-a686-6adbb5b8c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709f7b-be1b-47ea-8a32-df1a4a749b1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A2B38-5453-44B1-AA07-5EEBD5218013}">
  <ds:schemaRefs>
    <ds:schemaRef ds:uri="http://schemas.microsoft.com/sharepoint/v3/contenttype/forms"/>
  </ds:schemaRefs>
</ds:datastoreItem>
</file>

<file path=customXml/itemProps2.xml><?xml version="1.0" encoding="utf-8"?>
<ds:datastoreItem xmlns:ds="http://schemas.openxmlformats.org/officeDocument/2006/customXml" ds:itemID="{10B08FB1-9683-46A1-B0F6-555A5915C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13eda-e2fe-498f-a686-6adbb5b8cbcd"/>
    <ds:schemaRef ds:uri="64709f7b-be1b-47ea-8a32-df1a4a749b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A49DD6-EDBC-4D26-B739-2DD7BBFBD351}">
  <ds:schemaRefs>
    <ds:schemaRef ds:uri="http://schemas.openxmlformats.org/package/2006/metadata/core-properties"/>
    <ds:schemaRef ds:uri="http://purl.org/dc/terms/"/>
    <ds:schemaRef ds:uri="http://purl.org/dc/elements/1.1/"/>
    <ds:schemaRef ds:uri="http://www.w3.org/XML/1998/namespace"/>
    <ds:schemaRef ds:uri="64709f7b-be1b-47ea-8a32-df1a4a749b1d"/>
    <ds:schemaRef ds:uri="http://schemas.microsoft.com/office/infopath/2007/PartnerControls"/>
    <ds:schemaRef ds:uri="http://schemas.microsoft.com/office/2006/documentManagement/types"/>
    <ds:schemaRef ds:uri="80613eda-e2fe-498f-a686-6adbb5b8cbc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EDU Summary</vt:lpstr>
      <vt:lpstr>PIN</vt:lpstr>
      <vt:lpstr>EDU FUNDING</vt:lpstr>
      <vt:lpstr>EDU LOGFRAME</vt:lpstr>
      <vt:lpstr>'EDU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Administrator</cp:lastModifiedBy>
  <cp:lastPrinted>2020-01-14T13:41:31Z</cp:lastPrinted>
  <dcterms:created xsi:type="dcterms:W3CDTF">2018-10-13T08:56:22Z</dcterms:created>
  <dcterms:modified xsi:type="dcterms:W3CDTF">2021-09-17T14:12:18Z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0x010100942EBD9970F8024BAEFDE3ADEE117C16</vt:lpwstr>
  </property>
</Properties>
</file>